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2.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ydaza\Downloads\"/>
    </mc:Choice>
  </mc:AlternateContent>
  <xr:revisionPtr revIDLastSave="0" documentId="13_ncr:1_{4B7C9A36-4326-416E-85C8-84C224E6F35E}" xr6:coauthVersionLast="47" xr6:coauthVersionMax="47" xr10:uidLastSave="{00000000-0000-0000-0000-000000000000}"/>
  <bookViews>
    <workbookView xWindow="-120" yWindow="-120" windowWidth="29040" windowHeight="15720" tabRatio="734" firstSheet="19" activeTab="23" xr2:uid="{00000000-000D-0000-FFFF-FFFF00000000}"/>
  </bookViews>
  <sheets>
    <sheet name="Datos" sheetId="52" state="hidden" r:id="rId1"/>
    <sheet name="Actividades_proyecto " sheetId="1" state="hidden" r:id="rId2"/>
    <sheet name="HV_BaseEstratificacion" sheetId="3" state="hidden" r:id="rId3"/>
    <sheet name="ACTIVIDAD_1" sheetId="20" r:id="rId4"/>
    <sheet name="Hoja de vida A1" sheetId="51" state="hidden" r:id="rId5"/>
    <sheet name="ACTIVIDAD_2" sheetId="55" r:id="rId6"/>
    <sheet name="Hoja de vida A2" sheetId="66" state="hidden" r:id="rId7"/>
    <sheet name="ACTIVIDAD_3" sheetId="56" r:id="rId8"/>
    <sheet name="Hoja de vida A3" sheetId="67" state="hidden" r:id="rId9"/>
    <sheet name="ACTIVIDAD_4" sheetId="57" r:id="rId10"/>
    <sheet name="Hoja de vida A4" sheetId="68" state="hidden" r:id="rId11"/>
    <sheet name="ACTIVIDAD_5" sheetId="58" r:id="rId12"/>
    <sheet name="Hoja de vida A5" sheetId="62" state="hidden" r:id="rId13"/>
    <sheet name="Hoja de vida A6" sheetId="64" state="hidden" r:id="rId14"/>
    <sheet name="ACTIVIDAD_6" sheetId="59" r:id="rId15"/>
    <sheet name="Hoja de vida A7" sheetId="63" state="hidden" r:id="rId16"/>
    <sheet name="Hoja de vida A8" sheetId="65" state="hidden" r:id="rId17"/>
    <sheet name="ACTIVIDAD_7" sheetId="60" r:id="rId18"/>
    <sheet name="ACTIVIDAD_8" sheetId="61" r:id="rId19"/>
    <sheet name="META_PDD_106" sheetId="70" r:id="rId20"/>
    <sheet name="Hoja de vida_MetaPDD 106" sheetId="54" state="hidden" r:id="rId21"/>
    <sheet name="Hoja de vida_MetaPDD 108" sheetId="71" state="hidden" r:id="rId22"/>
    <sheet name="Hoja de vida_MetaPDD 107" sheetId="72" state="hidden" r:id="rId23"/>
    <sheet name="META_PDD_107" sheetId="38" r:id="rId24"/>
    <sheet name="META_PDD_108" sheetId="69" r:id="rId25"/>
    <sheet name="PRODUCTO_MGA" sheetId="47" r:id="rId26"/>
    <sheet name="TERRITORIALIZACIÓN" sheetId="41" r:id="rId27"/>
    <sheet name="PMR" sheetId="46" r:id="rId28"/>
    <sheet name="CONTROL DE CAMBIOS" sheetId="40" r:id="rId29"/>
    <sheet name="Listas" sheetId="43" state="hidden" r:id="rId30"/>
    <sheet name="HV_BaseGeografica" sheetId="7" state="hidden" r:id="rId31"/>
    <sheet name="HV_InstrumentosCaptura" sheetId="8" state="hidden" r:id="rId32"/>
    <sheet name="HV_SistemaInformacion" sheetId="9" state="hidden" r:id="rId33"/>
    <sheet name="HV_Predio360" sheetId="10" state="hidden" r:id="rId34"/>
    <sheet name="HV_PED" sheetId="11" state="hidden" r:id="rId35"/>
    <sheet name="HV_SPI_Producto1" sheetId="12" state="hidden" r:id="rId36"/>
    <sheet name="HV_SPI_Producto2" sheetId="13" state="hidden" r:id="rId37"/>
    <sheet name="HV_SPI_Producto3" sheetId="14" state="hidden" r:id="rId38"/>
    <sheet name="HV_SPI_Producto4" sheetId="15" state="hidden" r:id="rId39"/>
    <sheet name="HV_SPI_Producto5" sheetId="16" state="hidden" r:id="rId40"/>
    <sheet name="HV_SPI_Producto6" sheetId="17" state="hidden" r:id="rId41"/>
    <sheet name="HV_SPI_Gestión" sheetId="18" state="hidden" r:id="rId42"/>
    <sheet name="Hoja3" sheetId="19" state="hidden" r:id="rId43"/>
  </sheets>
  <definedNames>
    <definedName name="_xlnm._FilterDatabase" localSheetId="27" hidden="1">PMR!$A$14:$AX$39</definedName>
    <definedName name="_xlnm.Print_Area" localSheetId="3">ACTIVIDAD_1!$A$1:$O$121</definedName>
    <definedName name="_xlnm.Print_Area" localSheetId="5">ACTIVIDAD_2!$A$1:$O$120</definedName>
    <definedName name="_xlnm.Print_Area" localSheetId="7">ACTIVIDAD_3!$A$1:$O$120</definedName>
    <definedName name="_xlnm.Print_Area" localSheetId="9">ACTIVIDAD_4!$A$1:$O$120</definedName>
    <definedName name="_xlnm.Print_Area" localSheetId="11">ACTIVIDAD_5!$A$1:$O$120</definedName>
    <definedName name="_xlnm.Print_Area" localSheetId="14">ACTIVIDAD_6!$A$1:$O$120</definedName>
    <definedName name="_xlnm.Print_Area" localSheetId="17">ACTIVIDAD_7!$A$1:$O$119</definedName>
    <definedName name="_xlnm.Print_Area" localSheetId="18">ACTIVIDAD_8!$A$1:$O$120</definedName>
    <definedName name="_xlnm.Print_Area" localSheetId="28">'CONTROL DE CAMBIOS'!$A$1:$E$32</definedName>
    <definedName name="_xlnm.Print_Area" localSheetId="19">META_PDD_106!$A$1:$J$64</definedName>
    <definedName name="_xlnm.Print_Area" localSheetId="23">META_PDD_107!$A$1:$J$63</definedName>
    <definedName name="_xlnm.Print_Area" localSheetId="24">META_PDD_108!$A$1:$J$62</definedName>
    <definedName name="_xlnm.Print_Area" localSheetId="27">PMR!$A$1:$AX$34</definedName>
    <definedName name="_xlnm.Print_Area" localSheetId="25">PRODUCTO_MGA!$A$1:$L$66</definedName>
    <definedName name="_xlnm.Print_Area" localSheetId="26">TERRITORIALIZACIÓN!$A$1:$AF$237</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45" roundtripDataChecksum="xVYwB3UHdHZoYLlS7FHKLwAp3fKOqHG7zICvfbN6ofQ="/>
    </ext>
  </extLst>
</workbook>
</file>

<file path=xl/calcChain.xml><?xml version="1.0" encoding="utf-8"?>
<calcChain xmlns="http://schemas.openxmlformats.org/spreadsheetml/2006/main">
  <c r="N31" i="60" l="1"/>
  <c r="AC96" i="41" l="1"/>
  <c r="AB44" i="41"/>
  <c r="F33" i="60"/>
  <c r="AC44" i="41"/>
  <c r="AA96" i="41"/>
  <c r="X96" i="41"/>
  <c r="Z96" i="41"/>
  <c r="Y44" i="41"/>
  <c r="Z44" i="41"/>
  <c r="U96" i="41"/>
  <c r="W96" i="41"/>
  <c r="W44" i="41"/>
  <c r="V44" i="41"/>
  <c r="T44" i="41"/>
  <c r="S44" i="41"/>
  <c r="T96" i="41"/>
  <c r="R96" i="41"/>
  <c r="N26" i="60"/>
  <c r="M28" i="46"/>
  <c r="O96" i="41" l="1"/>
  <c r="D206" i="41"/>
  <c r="D178" i="41"/>
  <c r="D150" i="41"/>
  <c r="AB150" i="41" s="1"/>
  <c r="P96" i="41"/>
  <c r="Q44" i="41"/>
  <c r="P44" i="41"/>
  <c r="AA213" i="41" l="1"/>
  <c r="N69" i="41"/>
  <c r="L69" i="41"/>
  <c r="J69" i="41"/>
  <c r="H69" i="41"/>
  <c r="F69" i="41"/>
  <c r="D69" i="41"/>
  <c r="N44" i="41"/>
  <c r="L44" i="41"/>
  <c r="J44" i="41"/>
  <c r="H44" i="41"/>
  <c r="F44" i="41"/>
  <c r="D44" i="41"/>
  <c r="D96" i="41"/>
  <c r="N29" i="61"/>
  <c r="N26" i="58"/>
  <c r="C64" i="55" l="1"/>
  <c r="B64" i="55"/>
  <c r="N29" i="60"/>
  <c r="N27" i="61"/>
  <c r="N28" i="61"/>
  <c r="N30" i="61"/>
  <c r="N31" i="61"/>
  <c r="N27" i="60"/>
  <c r="N28" i="60"/>
  <c r="N30" i="60"/>
  <c r="N27" i="59"/>
  <c r="N28" i="59"/>
  <c r="N29" i="59"/>
  <c r="N31" i="59"/>
  <c r="N27" i="58"/>
  <c r="N28" i="58"/>
  <c r="N29" i="58"/>
  <c r="N30" i="58"/>
  <c r="N31" i="58"/>
  <c r="N27" i="57"/>
  <c r="N28" i="57"/>
  <c r="N29" i="57"/>
  <c r="N30" i="57"/>
  <c r="N31" i="57"/>
  <c r="N27" i="56"/>
  <c r="N28" i="56"/>
  <c r="N29" i="56"/>
  <c r="N30" i="56"/>
  <c r="N31" i="56"/>
  <c r="N28" i="55"/>
  <c r="N29" i="55"/>
  <c r="N30" i="55"/>
  <c r="N31" i="55"/>
  <c r="N27" i="55"/>
  <c r="N30" i="20"/>
  <c r="N31" i="20"/>
  <c r="N32" i="20"/>
  <c r="N29" i="20"/>
  <c r="N28" i="20"/>
  <c r="E11" i="63"/>
  <c r="E11" i="71"/>
  <c r="E10" i="71"/>
  <c r="E11" i="54"/>
  <c r="E10" i="54"/>
  <c r="E11" i="72"/>
  <c r="E10" i="72"/>
  <c r="D16" i="71"/>
  <c r="Z150" i="41"/>
  <c r="Z178" i="41"/>
  <c r="AB178" i="41" s="1"/>
  <c r="Z206" i="41"/>
  <c r="AB206" i="41" s="1"/>
  <c r="D234" i="41"/>
  <c r="E234" i="41"/>
  <c r="F234" i="41"/>
  <c r="G234" i="41"/>
  <c r="H234" i="41"/>
  <c r="I234" i="41"/>
  <c r="J234" i="41"/>
  <c r="K234" i="41"/>
  <c r="L234" i="41"/>
  <c r="M234" i="41"/>
  <c r="N234" i="41"/>
  <c r="O234" i="41"/>
  <c r="P234" i="41"/>
  <c r="Q234" i="41"/>
  <c r="R234" i="41"/>
  <c r="S234" i="41"/>
  <c r="T234" i="41"/>
  <c r="U234" i="41"/>
  <c r="V234" i="41"/>
  <c r="W234" i="41"/>
  <c r="X234" i="41"/>
  <c r="Y234" i="41"/>
  <c r="Z234" i="41"/>
  <c r="C234" i="41"/>
  <c r="AV34" i="46"/>
  <c r="M121" i="41"/>
  <c r="K121" i="41"/>
  <c r="I121" i="41"/>
  <c r="G121" i="41"/>
  <c r="E121" i="41"/>
  <c r="C121" i="41"/>
  <c r="M96" i="41"/>
  <c r="K96" i="41"/>
  <c r="I96" i="41"/>
  <c r="G96" i="41"/>
  <c r="E96" i="41"/>
  <c r="C96" i="41"/>
  <c r="E10" i="62"/>
  <c r="E11" i="68"/>
  <c r="E11" i="67"/>
  <c r="E11" i="66"/>
  <c r="D16" i="66"/>
  <c r="E11" i="65"/>
  <c r="E10" i="65"/>
  <c r="E10" i="63"/>
  <c r="D16" i="64"/>
  <c r="E11" i="64"/>
  <c r="E10" i="64"/>
  <c r="E11" i="62"/>
  <c r="D16" i="62"/>
  <c r="E11" i="51"/>
  <c r="I118" i="61"/>
  <c r="H118" i="61"/>
  <c r="G118" i="61"/>
  <c r="F118" i="61"/>
  <c r="E118" i="61"/>
  <c r="D118" i="61"/>
  <c r="C118" i="61"/>
  <c r="B118" i="61"/>
  <c r="B36" i="61"/>
  <c r="N26" i="61"/>
  <c r="O27" i="61" s="1"/>
  <c r="I118" i="60"/>
  <c r="H118" i="60"/>
  <c r="G118" i="60"/>
  <c r="F118" i="60"/>
  <c r="E118" i="60"/>
  <c r="D118" i="60"/>
  <c r="C118" i="60"/>
  <c r="B118" i="60"/>
  <c r="B36" i="60"/>
  <c r="O27" i="60"/>
  <c r="I118" i="59"/>
  <c r="H118" i="59"/>
  <c r="G118" i="59"/>
  <c r="F118" i="59"/>
  <c r="E118" i="59"/>
  <c r="D118" i="59"/>
  <c r="C118" i="59"/>
  <c r="B118" i="59"/>
  <c r="B36" i="59"/>
  <c r="N26" i="59"/>
  <c r="O27" i="59" s="1"/>
  <c r="I118" i="58"/>
  <c r="H118" i="58"/>
  <c r="G118" i="58"/>
  <c r="F118" i="58"/>
  <c r="E118" i="58"/>
  <c r="D118" i="58"/>
  <c r="C118" i="58"/>
  <c r="B118" i="58"/>
  <c r="B36" i="58"/>
  <c r="O27" i="58"/>
  <c r="I118" i="57"/>
  <c r="H118" i="57"/>
  <c r="G118" i="57"/>
  <c r="F118" i="57"/>
  <c r="E118" i="57"/>
  <c r="D118" i="57"/>
  <c r="C118" i="57"/>
  <c r="B118" i="57"/>
  <c r="B36" i="57"/>
  <c r="E10" i="68" s="1"/>
  <c r="N26" i="57"/>
  <c r="O27" i="57" s="1"/>
  <c r="I118" i="56"/>
  <c r="H118" i="56"/>
  <c r="G118" i="56"/>
  <c r="F118" i="56"/>
  <c r="E118" i="56"/>
  <c r="D118" i="56"/>
  <c r="C118" i="56"/>
  <c r="B118" i="56"/>
  <c r="B36" i="56"/>
  <c r="E10" i="67" s="1"/>
  <c r="N26" i="56"/>
  <c r="O27" i="56" s="1"/>
  <c r="I118" i="55"/>
  <c r="H118" i="55"/>
  <c r="G118" i="55"/>
  <c r="F118" i="55"/>
  <c r="E118" i="55"/>
  <c r="D118" i="55"/>
  <c r="C118" i="55"/>
  <c r="B118" i="55"/>
  <c r="B36" i="55"/>
  <c r="E10" i="66" s="1"/>
  <c r="N26" i="55"/>
  <c r="O27" i="55" s="1"/>
  <c r="E10" i="51"/>
  <c r="D16" i="51"/>
  <c r="AW17" i="46"/>
  <c r="AW18" i="46"/>
  <c r="AW19" i="46"/>
  <c r="AW20" i="46"/>
  <c r="AW21" i="46"/>
  <c r="AW22" i="46"/>
  <c r="AW23" i="46"/>
  <c r="AW24" i="46"/>
  <c r="AW25" i="46"/>
  <c r="AW26" i="46"/>
  <c r="AW27" i="46"/>
  <c r="AW28" i="46"/>
  <c r="AW29" i="46"/>
  <c r="AW30" i="46"/>
  <c r="AW31" i="46"/>
  <c r="AW32" i="46"/>
  <c r="AW33" i="46"/>
  <c r="AW34" i="46"/>
  <c r="AW35" i="46"/>
  <c r="AW36" i="46"/>
  <c r="AW37" i="46"/>
  <c r="AW38" i="46"/>
  <c r="AW39" i="46"/>
  <c r="AV17" i="46"/>
  <c r="AV18" i="46"/>
  <c r="AV19" i="46"/>
  <c r="AV20" i="46"/>
  <c r="AV21" i="46"/>
  <c r="AV22" i="46"/>
  <c r="AV23" i="46"/>
  <c r="AV24" i="46"/>
  <c r="AV25" i="46"/>
  <c r="AV26" i="46"/>
  <c r="AV27" i="46"/>
  <c r="AV28" i="46"/>
  <c r="AV29" i="46"/>
  <c r="AV30" i="46"/>
  <c r="AV31" i="46"/>
  <c r="AV32" i="46"/>
  <c r="AV33" i="46"/>
  <c r="AV35" i="46"/>
  <c r="AV36" i="46"/>
  <c r="AV38" i="46"/>
  <c r="AV16" i="46"/>
  <c r="AW16" i="46"/>
  <c r="B37" i="20"/>
  <c r="N27" i="20"/>
  <c r="D119" i="20"/>
  <c r="F119" i="20"/>
  <c r="H119" i="20"/>
  <c r="I119" i="20"/>
  <c r="B119" i="20"/>
  <c r="H49" i="1"/>
  <c r="AG28" i="18"/>
  <c r="AF25" i="13"/>
  <c r="AG20" i="11"/>
  <c r="AG23" i="10"/>
  <c r="AF26" i="9"/>
  <c r="O71" i="1"/>
  <c r="O66" i="1"/>
  <c r="O59" i="1"/>
  <c r="O55" i="1"/>
  <c r="O50" i="1"/>
  <c r="O43" i="1"/>
  <c r="O42" i="1"/>
  <c r="O38" i="1"/>
  <c r="O37" i="1"/>
  <c r="O32" i="1"/>
  <c r="O28" i="1"/>
  <c r="O24" i="1"/>
  <c r="O20" i="1"/>
  <c r="O15" i="1"/>
  <c r="N8" i="1"/>
  <c r="O28" i="20" l="1"/>
  <c r="O31" i="61"/>
  <c r="O32" i="20"/>
  <c r="O31" i="55"/>
  <c r="O31" i="60"/>
  <c r="O31" i="57"/>
  <c r="O31" i="58"/>
  <c r="AA150" i="41"/>
  <c r="AY28" i="46"/>
  <c r="AA234" i="41"/>
  <c r="AY34" i="46"/>
  <c r="AA178" i="41"/>
  <c r="AA206" i="41"/>
  <c r="AY29" i="46"/>
  <c r="AY27" i="46"/>
  <c r="N30" i="59"/>
  <c r="O31" i="5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B76" authorId="0" shapeId="0" xr:uid="{5BD607EB-0563-47FB-A2B7-574ECA63B5CB}">
      <text>
        <r>
          <rPr>
            <b/>
            <sz val="9"/>
            <color indexed="81"/>
            <rFont val="Tahoma"/>
            <family val="2"/>
          </rPr>
          <t>Liliana Andrea Hernandez:</t>
        </r>
        <r>
          <rPr>
            <sz val="9"/>
            <color indexed="81"/>
            <rFont val="Tahoma"/>
            <family val="2"/>
          </rPr>
          <t xml:space="preserve">
Revisar dado que no es acorde con la tarea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Liliana Andrea Hernandez</author>
  </authors>
  <commentList>
    <comment ref="D34" authorId="0" shapeId="0" xr:uid="{836ECB35-9A6E-4439-89F4-2F63D682D9B4}">
      <text>
        <r>
          <rPr>
            <b/>
            <sz val="9"/>
            <color indexed="81"/>
            <rFont val="Tahoma"/>
            <family val="2"/>
          </rPr>
          <t>Liliana Andrea Hernandez:</t>
        </r>
        <r>
          <rPr>
            <sz val="9"/>
            <color indexed="81"/>
            <rFont val="Tahoma"/>
            <family val="2"/>
          </rPr>
          <t xml:space="preserve">
Revisar la cifra de NNA vinculados de acuerdo al comnetario de la actividad 5
Revisar las estrategias 2 y 3 dado que pusieron los datos de abril</t>
        </r>
      </text>
    </comment>
    <comment ref="F34" authorId="0" shapeId="0" xr:uid="{0A78F04D-274A-41C9-AF7A-820064FA054D}">
      <text>
        <r>
          <rPr>
            <b/>
            <sz val="9"/>
            <color indexed="81"/>
            <rFont val="Tahoma"/>
            <family val="2"/>
          </rPr>
          <t>Liliana Andrea Hernandez:</t>
        </r>
        <r>
          <rPr>
            <sz val="9"/>
            <color indexed="81"/>
            <rFont val="Tahoma"/>
            <family val="2"/>
          </rPr>
          <t xml:space="preserve">
Revisar de acuerdo al comentario de los avances mensuales</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<sst xmlns="http://schemas.openxmlformats.org/spreadsheetml/2006/main" count="6417" uniqueCount="1144">
  <si>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</si>
  <si>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</si>
  <si>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</si>
  <si>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</si>
  <si>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</si>
  <si>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</si>
  <si>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</si>
  <si>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</si>
  <si>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</si>
  <si>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</si>
  <si>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</si>
  <si>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</si>
  <si>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</si>
  <si>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</si>
  <si>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</si>
  <si>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</si>
  <si>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</si>
  <si>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</si>
  <si>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</si>
  <si>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</si>
  <si>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</si>
  <si>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</si>
  <si>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</si>
  <si>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</si>
  <si>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</si>
  <si>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</si>
  <si>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</si>
  <si>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</si>
  <si>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</si>
  <si>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</si>
  <si>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</si>
  <si>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</si>
  <si>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</si>
  <si>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</si>
  <si>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</si>
  <si>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</si>
  <si>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</si>
  <si>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</si>
  <si>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</si>
  <si>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</si>
  <si>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</si>
  <si>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</si>
  <si>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</si>
  <si>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</si>
  <si>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</si>
  <si>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</si>
  <si>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</si>
  <si>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</si>
  <si>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</si>
  <si>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</si>
  <si>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</si>
  <si>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</si>
  <si>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</si>
  <si>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</si>
  <si>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</si>
  <si>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</si>
  <si>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</si>
  <si>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</si>
  <si>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</si>
  <si>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</si>
  <si>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</si>
  <si>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</si>
  <si>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</si>
  <si>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</si>
  <si>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</si>
  <si>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</si>
  <si>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</si>
  <si>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</si>
  <si>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</si>
  <si>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</si>
  <si>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</si>
  <si>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</si>
  <si>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</si>
  <si>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</si>
  <si>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</si>
  <si>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</si>
  <si>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</si>
  <si>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</si>
  <si>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</si>
  <si>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</si>
  <si>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</si>
  <si>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</si>
  <si>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</si>
  <si>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</si>
  <si>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</si>
  <si>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</si>
  <si>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</si>
  <si>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</si>
  <si>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</si>
  <si>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</si>
  <si>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</si>
  <si>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</si>
  <si>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</si>
  <si>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</si>
  <si>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</si>
  <si>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</si>
  <si>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</si>
  <si>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</si>
  <si>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</si>
  <si>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</si>
  <si>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</si>
  <si>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</si>
  <si>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</si>
  <si>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</si>
  <si>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</si>
  <si>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</si>
  <si>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</si>
  <si>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</si>
  <si>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</si>
  <si>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</si>
  <si>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</si>
  <si>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</si>
  <si>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</si>
  <si>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</si>
  <si>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</si>
  <si>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</si>
  <si>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</si>
  <si>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</si>
  <si>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</si>
  <si>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</si>
  <si>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</si>
  <si>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</si>
  <si>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</si>
  <si>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</si>
  <si>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</si>
  <si>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</si>
  <si>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</si>
  <si>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</si>
  <si>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</si>
  <si>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</si>
  <si>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</si>
  <si>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</si>
  <si>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</si>
  <si>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</si>
  <si>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</si>
  <si>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</si>
  <si>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</si>
  <si>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</si>
  <si>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</si>
  <si>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</si>
  <si>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</si>
  <si>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</si>
  <si>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</si>
  <si>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</si>
  <si>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</si>
  <si>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</si>
  <si>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</si>
  <si>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</si>
  <si>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</si>
  <si>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</si>
  <si>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</si>
  <si>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</si>
  <si>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</si>
  <si>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</si>
  <si>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</si>
  <si>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</si>
  <si>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</si>
  <si>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</si>
  <si>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</si>
  <si>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</si>
  <si>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</si>
  <si>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</si>
  <si>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</si>
  <si>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</si>
  <si>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</si>
  <si>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</si>
  <si>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</si>
  <si>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</si>
  <si>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</si>
  <si>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</si>
  <si>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</si>
  <si>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</si>
  <si>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</si>
  <si>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</si>
  <si>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</si>
  <si>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</si>
  <si>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</si>
  <si>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</si>
  <si>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</si>
  <si>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</si>
  <si>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</si>
  <si>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</si>
  <si>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</si>
  <si>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Código: DE-FO-5	</t>
  </si>
  <si>
    <t xml:space="preserve">DIRECCIONAMIENTO ESTRATEGICO </t>
  </si>
  <si>
    <t>Versión: 14</t>
  </si>
  <si>
    <t>PROGRAMACIÓN, ACTUALIZACIÓN  Y SEGUIMIENTO PLAN DE ACCIÓN DE PROYECTOS DE INVERSIÓN</t>
  </si>
  <si>
    <t>Fecha de Emisión: 28/04/2025</t>
  </si>
  <si>
    <t>ACTIVIDADES</t>
  </si>
  <si>
    <t>Página 2 de 7</t>
  </si>
  <si>
    <t>PROYECTO DE INVERSIÓN</t>
  </si>
  <si>
    <t>8223-Implementación de estrategias de participación, territorialización y transversalización de la Política Pública de Mujeres y Equidad de Género a nivel local en Bogotá D.C.</t>
  </si>
  <si>
    <t>BPIN</t>
  </si>
  <si>
    <t>PERIODO REPORTADO</t>
  </si>
  <si>
    <t>Enero</t>
  </si>
  <si>
    <t>Febrero</t>
  </si>
  <si>
    <t>Marzo</t>
  </si>
  <si>
    <t>Abril</t>
  </si>
  <si>
    <t>TIPO DE REPORTE</t>
  </si>
  <si>
    <t>FORMULACION</t>
  </si>
  <si>
    <t>Mayo</t>
  </si>
  <si>
    <t>X</t>
  </si>
  <si>
    <t>Junio</t>
  </si>
  <si>
    <t>Julio</t>
  </si>
  <si>
    <t>Agosto</t>
  </si>
  <si>
    <t>ACTUALIZACION</t>
  </si>
  <si>
    <t>Septiembre</t>
  </si>
  <si>
    <t>Octubre</t>
  </si>
  <si>
    <t>Noviembre</t>
  </si>
  <si>
    <t>Diciembre</t>
  </si>
  <si>
    <t>SEGUIMIENTO</t>
  </si>
  <si>
    <t xml:space="preserve">ACTIVIDAD DEL PROYECTO </t>
  </si>
  <si>
    <t>Brindar el 100% de los tres servicios priorizados para la atención a través del modelo CIOM: primera atención profesional (trabajo social), orientación y seguimiento psicosocial y orientación, asesoría y seguimiento sociojurídico</t>
  </si>
  <si>
    <t>PRODUCTO MGA</t>
  </si>
  <si>
    <t>Servicio de promoción de la garantía de derechos</t>
  </si>
  <si>
    <t>INDICADOR ACTIVIDAD</t>
  </si>
  <si>
    <t>Porcentaje de los tres servicios priorizados para la atención a través del modelo CIOM: primera atención profesional (trabajo social), orientación y seguimiento psicosocial y orientación, asesoría y seguimiento sociojurídico brindados</t>
  </si>
  <si>
    <t>OBJETIVO ESTRATÉGICO</t>
  </si>
  <si>
    <t>2. Bogotá confia en su bien-estar</t>
  </si>
  <si>
    <t>PROGRAMA</t>
  </si>
  <si>
    <t>Bogota cuida a su gente</t>
  </si>
  <si>
    <t>META PDD</t>
  </si>
  <si>
    <t>106. Mantener en funcionamiento el modelo de casas de igualdad de oportunidades para las mujeres en las 20 localidades, fortaleciendo la atención en los territorios urbanos y rurales.</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</si>
  <si>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</si>
  <si>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</si>
  <si>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</si>
  <si>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</si>
  <si>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</si>
  <si>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</si>
  <si>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</si>
  <si>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</si>
  <si>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</si>
  <si>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</si>
  <si>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</si>
  <si>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</si>
  <si>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</si>
  <si>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</si>
  <si>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</si>
  <si>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</si>
  <si>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</si>
  <si>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</si>
  <si>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</si>
  <si>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</si>
  <si>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</si>
  <si>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</si>
  <si>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</si>
  <si>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</si>
  <si>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Durante el periodo se realizaron: 269 atenciones y seguimientos socio jurídicos; 269 orientaciones y seguimientos psicosociales y 552 primeras atenciones. Igualmente se avanzó en el proceso precontractual del equipo que dinamizará esta meta</t>
  </si>
  <si>
    <t xml:space="preserve">Durante el periodo, se logró brindar los servicios de primera atención primero y segundo nivel, así como orientación y acompañamiento psicosocial y orientación, asesoría y seguimiento socio jurídico, de conformidad con las necesidades de las mujeres y su voluntariedad. Es de resaltar que la primera atención, es el primer contacto con la mujer, a través de los diferentes canales en las CIOM y comprende dos niveles: El primero, brinda información que oriente a la ciudadanía sobre la misionalidad de la SDMujer, la oferta de servicios y/o los derechos de las mujeres. El segundo nivel, busca dar a conocer y gestionar la oferta institucional frente a las necesidades de la mujer. Por su parte,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Y por último, la atención socio jurídica busca garantizar la prevención y atención de violencias contra las mujeres, a través de la prestación del nivel de orientación y asesoría socio jurídica de las mujeres de Bogotá D.C tanto en el territorio rural como urbano, para brindar información y canalizar el acceso a la administración de justicia, propendiendo por el reconocimiento, garantía y restablecimiento de sus derechos. En este contexto, se realizaron 269 atenciones y seguimientos socio jurídicos; 269 orientaciones y seguimientos psicosociales y 552 primeras atenciones. Igualmente se avanzo en el proceso precontractual del equipo que dinamizará esta meta	</t>
  </si>
  <si>
    <t>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ejectivo de sus derechos,  invitándolas a recuperar el control sobre sus vidas por una vida libre de violencias.</t>
  </si>
  <si>
    <t>FEBRERO</t>
  </si>
  <si>
    <t xml:space="preserve">Durante el periodo se realizaron: 255 atenciones y seguimientos socio jurídicos; 295 orientaciones y seguimientos psicosociales y 1432 primeras atenciones. </t>
  </si>
  <si>
    <t xml:space="preserve">Teniendo en cuenta lo transcurrido de la vigencia el acumulado de atenciones es:
524 atenciones y seguimientos socio jurídicos 
564 orientaciones y seguimientos psicosociales 
1984 primeras atenciones. </t>
  </si>
  <si>
    <t>Los servicios de: primera atención,  orientación y acompañamiento psicosocial y orientación, asesoría y seguimiento  socio jurídico, gratuitos, realizados a través de las CIOM, se constituye un espacio para que las mujeres, se apropien de sus derechos y brinda herramientas psicosociales y jurídicas para tomar decisiones a favor del bienestar, de su autonomía y goce efectivo de sus derechos,  invitándolas a recuperar el control sobre sus vidas por una vida libre de violencias.</t>
  </si>
  <si>
    <t>MARZO</t>
  </si>
  <si>
    <t xml:space="preserve">Durante el periodo se realizaron: 279 atenciones y seguimientos socio jurídicos; 337 orientaciones y seguimientos psicosociales y 1478 primeras atenciones. </t>
  </si>
  <si>
    <t xml:space="preserve">Teniendo en cuenta lo transcurrido de la vigencia el acumulado de atenciones es:
803 atenciones y seguimientos socio jurídicos 
901 orientaciones y seguimientos psicosociales 
3462 primeras atenciones. </t>
  </si>
  <si>
    <t>ABRIL</t>
  </si>
  <si>
    <t xml:space="preserve">Durante el periodo se realizaron: 229 atenciones y seguimientos socio jurídicos; 255 orientaciones y seguimientos psicosociales y 1476 primeras atenciones. 	</t>
  </si>
  <si>
    <t xml:space="preserve">Teniendo en cuenta lo transcurrido de la vigencia el acumulado de atenciones es:
1032 atenciones y seguimientos socio jurídicos 
1156 orientaciones y seguimientos psicosociales 
4938 primeras atenciones. </t>
  </si>
  <si>
    <t>MAYO</t>
  </si>
  <si>
    <t xml:space="preserve">Durante el periodo se realizaron: 252 atenciones y seguimientos socio jurídicos; 250 orientaciones y seguimientos psicosociales y 1331 primeras atenciones. 	</t>
  </si>
  <si>
    <t>JUNIO</t>
  </si>
  <si>
    <t>JULIO</t>
  </si>
  <si>
    <t>AGOSTO</t>
  </si>
  <si>
    <t>SEPTIEMBRE</t>
  </si>
  <si>
    <t>OCTUBRE</t>
  </si>
  <si>
    <t xml:space="preserve">NOVIEMBRE </t>
  </si>
  <si>
    <t>DICIEMBRE</t>
  </si>
  <si>
    <t>DESCRIPCIÓN CUALITATIVA  Y PORCENTUAL DEL AVANCE POR TAREA</t>
  </si>
  <si>
    <t>DESCRIPCIÓN DE LA TAREA</t>
  </si>
  <si>
    <t>Realizar primera atención y seguimientos en las CIOM de Bogotá</t>
  </si>
  <si>
    <t>Realizar orientación y seguimiento psicosocial en las CIOM de Bogotá</t>
  </si>
  <si>
    <t>Realizar atenciones y seguimientos sociojurídicas en las CIOM de Bogotá</t>
  </si>
  <si>
    <t>NA</t>
  </si>
  <si>
    <t xml:space="preserve">PONDERACIÓN DE LA TAREA
</t>
  </si>
  <si>
    <t>LOGROS Y BENEFICIOS Y RETRASOS Y ALTERNATIVAS DE SOLUCIÓN</t>
  </si>
  <si>
    <t>Durante el mes, se realizaron 552 primeras atenciones y seguimientos asociados a la misma, se destacó el volumen de atenciones en las localidades como Suba y Bosa</t>
  </si>
  <si>
    <t>Durante el mes, se realizaron 269 orientaciones y acompañamientos psicosociales, las atenciones se distribuyeron ampliamente en puntos como Bosa, Suba y RUU</t>
  </si>
  <si>
    <t>Durante el mes, se realizaron 269 orientaciones, asesorias y seguimientos socio jurídicos.  Las cifras reflejan una alta demanda en CIOM como Bosa, Puente Aranda, Tunjuelito y Ciudad Bolicar, lo que permitió mantener rutas de atención activas y garantizar la respuesta institucional en el territorio.</t>
  </si>
  <si>
    <t>EVIDENCIAS DE EJECUCIÓN</t>
  </si>
  <si>
    <t>https://secretariadistritald-my.sharepoint.com/:x:/g/personal/territorializacion2021_sdmujer_gov_co/IQCmTprAwI-tSLF_16vL1_0fAYUEDSKJQHtSs3zr9oCadus?e=Qni8HQ</t>
  </si>
  <si>
    <t>Durante el mes, se realizaron 1432 primeras atenciones y seguimientos asociados a la misma, se destacó el volumen de atenciones en las localidades como Bosa y Kennedy, en esta ocasión.</t>
  </si>
  <si>
    <t>Durante el mes, se realizaron 295 orientaciones y acompañamientos psicosociales, las atenciones se distribuyeron ampliamente en puntos como Bosa, Suba y RUU</t>
  </si>
  <si>
    <t>Durante el mes, se realizaron 255 orientaciones, asesorias y seguimientos socio jurídicos.  Las cifras reflejan una alta demanda en CIOM como Bosa, Puente Aranda y Ciudad Bolívar, lo que permitió mantener rutas de atención activas y garantizar la respuesta institucional en el territorio.</t>
  </si>
  <si>
    <t>https://secretariadistritald-my.sharepoint.com/:x:/g/personal/territorializacion2021_sdmujer_gov_co/IQCsUR0Zf1dZQbOAVMGulP6tAfTiCgYcejvH33DOIqywwAk?e=CC2TdI</t>
  </si>
  <si>
    <t>Durante el mes, se realizaron 1478 primeras atenciones y seguimientos asociados a la misma, se destacó el volumen de atenciones en las localidades como Bosa, Usaquen, Kennedy, Usme y Santa Fé.</t>
  </si>
  <si>
    <t>Durante el mes, se realizaron 337 orientaciones y acompañamientos psicosociales, las atenciones se distribuyeron ampliamente en puntos como Bosa, Kennedy, Suba y RUU</t>
  </si>
  <si>
    <t>Durante el mes, se realizaron 279 orientaciones, asesorias y seguimientos socio jurídicos.  Las cifras reflejan una alta demanda en CIOM como Kennedy, Bosa, Puente Aranda y Ciudad Bolívar, lo que permitió mantener rutas de atención activas y garantizar la respuesta institucional en el territorio.</t>
  </si>
  <si>
    <t>https://secretariadistritald-my.sharepoint.com/:x:/g/personal/territorializacion2021_sdmujer_gov_co/IQCaNUNeHU5WQIwm0-R85YK6AT7g27EURoCPrRPVY43c5po?e=8MDmb6</t>
  </si>
  <si>
    <t>Durante el mes, se realizaron 1476 primeras atenciones y seguimientos asociados a la misma, se destacó el volumen de atenciones en las localidades como Bosa y  Kennedy.</t>
  </si>
  <si>
    <t>Durante el mes, se realizaron 255 orientaciones y acompañamientos psicosociales, las atenciones se distribuyeron ampliamente en puntos como Bosa, Kennedy, Suba y RUU</t>
  </si>
  <si>
    <t>Durante el mes, se realizaron 229 orientaciones, asesorias y seguimientos socio jurídicos.  Las cifras reflejan una alta demanda en CIOM como Kennedy, Bosa y Usme, lo que permitió mantener rutas de atención activas y garantizar la respuesta institucional en el territorio.</t>
  </si>
  <si>
    <t>https://secretariadistritald-my.sharepoint.com/:x:/g/personal/territorializacion2021_sdmujer_gov_co/IQAjecvdkULITY3kfTNKoV2hAd8ZwfLFqAsCV8b4PZh_wrs?e=cbxOUl</t>
  </si>
  <si>
    <t xml:space="preserve">Durante el mes, se realizaron 1331 imeras atenciones y seguimientos asociados a la misma, se destacó el volumen de atenciones en las localidades como Rafael Uribe, Bosa, Kennedy y Fontibon.	</t>
  </si>
  <si>
    <t>Durante el mes, se realizaron 250 orientaciones y acompañamientos psicosociales, las atenciones se distribuyeron ampliamente en puntos como Bosa, Ciudad Bolivar y Engativá</t>
  </si>
  <si>
    <t>Durante el mes, se realizaron 252 orientaciones, asesorias y seguimientos socio jurídicos.  Las cifras reflejan una alta demanda en CIOM como: Bosa,  Kennedy, San Cristobal, lo que permitió mantener rutas de atención activas y garantizar la respuesta institucional en el territorio.</t>
  </si>
  <si>
    <t>https://secretariadistritald-my.sharepoint.com/:x:/g/personal/territorializacion2021_sdmujer_gov_co/IQAn4psjPJLPQamZ3qIYA2P1AWrV_NPIPjjHVS7nmx9vp1U?e=HuGTJW</t>
  </si>
  <si>
    <t>ACUMULADO</t>
  </si>
  <si>
    <t>Nota: Programación de noviembre y diciembre sujeta a disponibilidad presupuestal</t>
  </si>
  <si>
    <t xml:space="preserve">DIRECCIONAMIENTO ESTRATÉGICO </t>
  </si>
  <si>
    <t>HOJA DE VIDA DEL INDICADOR</t>
  </si>
  <si>
    <t>ASOCIACIÓN</t>
  </si>
  <si>
    <t>CLASIFICACIÓN</t>
  </si>
  <si>
    <t>SUB CLASIFICACIÓN</t>
  </si>
  <si>
    <t>CATEGORÍA</t>
  </si>
  <si>
    <t>PROCESO AL QUE APORTA</t>
  </si>
  <si>
    <t>DEPENDENCIAS</t>
  </si>
  <si>
    <t>IDENTIFICACIÓN</t>
  </si>
  <si>
    <t>ACTIVIDAD</t>
  </si>
  <si>
    <t>NOMBRE DEL INDICADOR</t>
  </si>
  <si>
    <t>OBJETIVO DEL INDICADOR</t>
  </si>
  <si>
    <t>Evaluar la prestación del 100% de los servicios priorizados para la atención a través del modelo CIOM</t>
  </si>
  <si>
    <t>CÓDIGO DEL INDICADOR</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</si>
  <si>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</si>
  <si>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</si>
  <si>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</si>
  <si>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</si>
  <si>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</si>
  <si>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</si>
  <si>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</si>
  <si>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</si>
  <si>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</si>
  <si>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</si>
  <si>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</si>
  <si>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</si>
  <si>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primeras atenciones</t>
  </si>
  <si>
    <t xml:space="preserve">Corresponde a las atenciones realizadas por el equipo de las Casas de Igualdad de oportinidades de las mujeres en un primer momento, lo que permite contar con su información básica y orientación o direccionamiento a los servicio que requiere. </t>
  </si>
  <si>
    <t>Simisional</t>
  </si>
  <si>
    <t xml:space="preserve">atenciones psicosociales </t>
  </si>
  <si>
    <t>Corresponde a las atenciones realizadas por el equipo de psicologas del las Casas de Igualdad de Oportunidades de las mujeres que soliciten el servicio por encontrarse en situaciones de VBG, principalmente, desde un enfoque psicosocial.</t>
  </si>
  <si>
    <t>atenciones sociojuridicas</t>
  </si>
  <si>
    <t xml:space="preserve">Corresponde a las atenciones adelanatadas por el equipo de abogadas de las Casas de Igualdad de Oportunidades de las mujeres que demandan el servicios por situaciones relacionadas con VBG para acceder a la justicia de una manera informada. </t>
  </si>
  <si>
    <t>FÓRMULA DEL INDICADOR</t>
  </si>
  <si>
    <t>UNIDAD DE MEDIDA FÓRMULA</t>
  </si>
  <si>
    <t>(Primeras atenciones realizadas / Primeras atenciones solicitadas) + (Atenciones psicosociales atendidas / atenciones psicosociales solicitadas) + (atenciones sociojuridicas realizadas / atenciones sociojuridicas solicitadas)*100</t>
  </si>
  <si>
    <t>DESCRIPCIÓN DEL INDICADOR</t>
  </si>
  <si>
    <t>LÍNEA BASE</t>
  </si>
  <si>
    <t>Año de linea base</t>
  </si>
  <si>
    <t>FUENTE DE VERIFICACIÓN</t>
  </si>
  <si>
    <t>simisional</t>
  </si>
  <si>
    <t>ANÁLISIS DEL INDICADOR</t>
  </si>
  <si>
    <t>El indicador da cuenta de la prestación de los tres servicios priorizados en las diferentes Casas de Igualdad de Oportunidades para las Mujeres en Bogotá.</t>
  </si>
  <si>
    <t>GLOSARIO DE TÉRMINOS</t>
  </si>
  <si>
    <t>OBSERVACIONES</t>
  </si>
  <si>
    <t>Desarrollar 40 procesos formativos para fortalecer las capacidades y brindar herramientas a las mujeres en el ejercicio pleno del derecho a la participación y representación</t>
  </si>
  <si>
    <t>2.1 Documentos metodológicos</t>
  </si>
  <si>
    <t>Número de procesos formativos para fortalecer las capacidades y brindar herramientas a las mujeres en el ejercicio pleno del derecho a la participación y representación desarrollados</t>
  </si>
  <si>
    <t>Bogota Cuida a su gente</t>
  </si>
  <si>
    <t xml:space="preserve">107. Desarrollar 4 estrategias de empoderamiento para promover capacidades, liderazgos, participación, incidencia política y transformación de imaginarios culturales, que reproducen los estereotipos de género, en los territorios urbanos y rurales.
 </t>
  </si>
  <si>
    <t>Durante el mes de enero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</si>
  <si>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t>
  </si>
  <si>
    <t xml:space="preserve">La Escuela de Formación Política Lidera - PAR, se ha configurado en un herramienta para avanzar en la incidencia de las mujeres en los diferentes espacios de participación y representación, cualificando a las mujeres,  construyendo  metodologias acordes a sus necesidades en el marco del ejercicio de sus derechos y generando espacios de reflexión de las diferentes dinámicas, situaciones o incluso violencias presentadas en los diferentes escenarios de poder, a fin de avanzar en la deconstrucción de esterotipos de géneros e imaginarios que perpetuan las violencias contra las mujeres en política. </t>
  </si>
  <si>
    <t xml:space="preserve">Durante el mes de febrero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locales.Y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t>
  </si>
  <si>
    <t>En lo transcurrido de la vigencia se cuenta con los siguientes acumulados: 
Respecto al Diseño de ciclos:  el ciclo: 1) se inició la articulación para el diseño e implementación del ciclo “Comunicación para la Incidencia”, dirigido a mujeres edilesas de las Juntas Administradoras Locales (JAL). Total: 1
Respecto a la Implementación de los ciclos:  el ciclo: 1) “Liderazgos de mujeres en Bogotá: un camino a la paridad”  Total: 1. 
Asi mismo, se cuenta con el acumulado de 177 mujeres nuevas vinculadas</t>
  </si>
  <si>
    <t>El equipo estuvo concentrao en la implementación del ciclo y generó la articulación con el equipo de fortalecimiento a la participación para el diseño del ciclo dirigida a mujeres de la JAL en clave de fortalecimiento de herramientas de comuncación, las mesas de trabajo para la construcción metodológica se realizará en marzo</t>
  </si>
  <si>
    <t xml:space="preserve">El ciclo Liderazgos de mujeres en Bogotá: un camino a la paridad consolidó un espacio formativo que permitió a las mujeres de las localidades fortalecer su comprensión sobre derechos políticos, paridad y representación, integrando herramientas normativas, análisis de contexto y lectura crítica de las brechas en instancias de participación. Esto fortalece la autonomía política de las participantes, promoviendo liderazgos más informados, estratégicos y sostenibles en los escenarios de participación distrital. </t>
  </si>
  <si>
    <t>Durante este periodo la Escuela Política Lidera Par concentró esfuerzos en las siguientes actividades:
1. Diseño de Ciclo “Mujeres que reciclan: Participación e incidencia en Bogotá”
2. Implementación Ciclo “Mujeres que reciclan: Participación e incidencia en Bogotá” donde participaron 33 mujeres nuevas.
3. Implementación de la Sesión 3 del Ciclo Ma Muje ri Palengue” Mujeres Palenqueras: Durante esta sesión participaron 22 personas: 20 mujeres y 2 hombres, de estas participantes, 15 son mujeres nuevas.
4. Alianzas Externa: Coordinación UAESP (Unidad Administrativa Especial de Servicios Públicos)</t>
  </si>
  <si>
    <t>En lo transcurrido de la vigencia se cuenta con los siguientes acumulados: 
Respecto al Diseño de ciclos:  el ciclo: 1) se inició la articulación para el diseño e implementación del ciclo “Comunicación para la Incidencia”, dirigido a mujeres edilesas de las Juntas Administradoras Locales (JAL). 2) Mujeres que reciclan: Participación e incidencia en Bogotá” Total: 2
Respecto a la Implementación de los ciclos:  el ciclo: 1) “Liderazgos de mujeres en Bogotá: un camino a la paridad” . 2) Implementación Ciclo “Mujeres que reciclan: Participación e incidencia en Bogotá” 
3) Implementación de la Sesión 3 del Ciclo Ma Muje ri Palengue” Mujeres Palenqueras: Total: 3. 
Asi mismo, se cuenta con el acumulado de 225 mujeres nuevas vinculadas</t>
  </si>
  <si>
    <t>La Escuela Política Lidera Par forma parte de la estrategia de participación impulsada por la Dirección de Territorialización de Derechos y Participación, cuyo objetivo es promover la participación política paritaria de las mujeres en todas las instancias del Distrito Capital. A través de un programa de formación, busca fortalecer sus capacidades de incidencia, liderazgo y representación política, además de dinamizar sus agendas en la ciudad. Como espacio formativo, Lidera Par está diseñada para las mujeres de Bogotá, reconociendo sus diferencias, diversidades y necesidades. Aquí, las participantes no solo potencian sus habilidades de liderazgo, sino que también contribuyen a la formación de nuevas lideresas. Además, la escuela fomenta el desarrollo de un pensamiento crítico y analítico, permitiéndoles construir opiniones contextualizadas y tomar decisiones informadas en los espacios donde representan los intereses de sus comunidades</t>
  </si>
  <si>
    <t xml:space="preserve">Durante este periodo la Escuela Política Lidera Par concentró esfuerzos en las siguientes actividades:
1. Diseño de Ciclo: ciclo formativo Desarmando el privilegio: mujeres resistiendo desde la diferencia, una apuesta pedagógica con enfoque interseccional que responde a las necesidades identificadas por las propias participantes en torno al reconocimiento de la diversidad en la participación política.
2. implementó el ciclo formativo Mujeres en Bogotá: Liderazgos que resisten desde la cultura y el arte, obteniendo resultados significativos en términos de convocatoria y alcance. El ciclo contó con la participación de 358 mujeres, de las cuales 151 se vincularon por primera vez.
3. Se dió cierre al ciclo “Ma Changaina ri Palengue” Mujeres Palenqueras, los días 14, 21 y 28 de abril donde participaron 7 mujeres nuevas en los procesos de la Escuela. </t>
  </si>
  <si>
    <t>En lo transcurrido de la vigencia se cuenta con los siguientes acumulados: 
Respecto al Diseño de ciclos:  el ciclo: 1) ciclo “Comunicación para la Incidencia”, dirigido a mujeres edilesas de las Juntas Administradoras Locales (JAL). 2) Mujeres que reciclan: Participación e incidencia en Bogotá” , 3)  ciclo formativo Desarmando el privilegio: mujeres resistiendo desde la diferencia. Total: 3
Respecto a la Implementación de los ciclos:  el ciclo: 1) “Liderazgos de mujeres en Bogotá: un camino a la paridad” . 2) Implementación Ciclo “Mujeres que reciclan: Participación e incidencia en Bogotá” 
3) Ciclo Ma Muje ri Palengue” Mujeres Palenqueras 4) ciclo formativo Mujeres en Bogotá: Liderazgos que resisten desde la cultura y el arte,: Total: 4
Asi mismo, se cuenta con el acumulado de 383  mujeres nuevas vinculadas</t>
  </si>
  <si>
    <t xml:space="preserve">La Escuela Política Lidera Par forma parte de la estrategia de participación impulsada por la Dirección de Territorialización de Derechos y Participación, cuyo objetivo es promover la participación política paritaria de las mujeres en todas las instancias del Distrito Capital. A través de un programa de formación, busca fortalecer sus capacidades de incidencia, liderazgo y representación política, además de dinamizar sus agendas en la ciudad. Como espacio formativo, Lidera Par está diseñada para las mujeres de Bogotá, reconociendo sus diferencias, diversidades y necesidades. Aquí, las participantes no solo potencian sus habilidades de liderazgo, sino que también contribuyen a la formación de nuevas lideresas. Además, la escuela fomenta el desarrollo de un pensamiento crítico y analítico, permitiéndoles construir opiniones contextualizadas y tomar decisiones informadas en los espacios donde representan los intereses de sus comunidades.
Se resalta el ciclo implementado dirigido a Mujeres Palenqueras en Bogotá, donde se construyeron las temáticas de manra concertada para su empoderamiento e incidencia desde el reconocimiento de sus luchas por los derechos a la participación y representación de las mujeres . </t>
  </si>
  <si>
    <t>Durante este periodo la Escuela Política Lidera Par concentró esfuerzos en las siguientes actividades:
1) se avanzó en el diseño del ciclo “Hablemos de los derechos de las mujeres en Bogotá: territorio, trabajo, salud y comunicación no sexista”, programado en cuatro sesiones virtuales los días que desarrollarán los días 16, 18, 23 y 25 de junio de 2026.  Este ciclo se centra en reafirmar la garantía de derechos y el fortalecimiento del liderazgo de las mujeres bogotanas.
2) y se desarrolló el ciclo formativo “Desarmando el privilegio: mujeres resistiendo desde la diferencia”, con la participación de 326 personas, de las cuales 114 son mujeres que se vincularon por primera vez a los procesos de la Escuela.</t>
  </si>
  <si>
    <t>En lo transcurrido de la vigencia se cuenta con los siguientes acumulados: 
Respecto al Diseño de ciclos:  el ciclo: 1) ciclo “Comunicación para la Incidencia”, dirigido a mujeres edilesas de las Juntas Administradoras Locales (JAL). 2) Mujeres que reciclan: Participación e incidencia en Bogotá” , 3)  ciclo formativo Desarmando el privilegio: mujeres resistiendo desde la diferencia.4) se avanzó en el diseño del ciclo “Hablemos de los derechos de las mujeres en Bogotá: territorio, trabajo, salud y comunicación no sexista” Total: 3,5 
Respecto a la Implementación de los ciclos:  el ciclo: 1) “Liderazgos de mujeres en Bogotá: un camino a la paridad” . 2) Implementación Ciclo “Mujeres que reciclan: Participación e incidencia en Bogotá” 
3) Ciclo Ma Muje ri Palengue” Mujeres Palenqueras 4) ciclo formativo Mujeres en Bogotá: Liderazgos que resisten desde la cultura y el arte, 5) Desarmando el privilegio: mujeres resistiendo desde la diferencia”: Total: 5
Asi mismo, se cuenta con el acumulado de 490  mujeres nuevas vinculadas</t>
  </si>
  <si>
    <t xml:space="preserve">La Escuela Política Lidera Par forma parte de la estrategia de participación impulsada por la Dirección de Territorialización de Derechos y Participación, cuyo objetivo es promover la participación política paritaria de las mujeres en todas las instancias del Distrito Capital. A través de un programa de formación, busca fortalecer sus capacidades de incidencia, liderazgo y representación política, además de dinamizar sus agendas en la ciudad. Como espacio formativo, Lidera Par está diseñada para las mujeres de Bogotá, reconociendo sus diferencias, diversidades y necesidades. Aquí, las participantes no solo potencian sus habilidades de liderazgo, sino que también contribuyen a la formación de nuevas lideresas. Además, la escuela fomenta el desarrollo de un pensamiento crítico y analítico, permitiéndoles construir opiniones contextualizadas y tomar decisiones informadas en los espacios donde representan los intereses de sus comunidades.
Se resalta el ciclo implementado dirigido a Mujeres Palenqueras en Bogotá, donde se construyeron las temáticas de manra concertada para su empoderamiento e incidencia desde el reconocimiento de sus luchas por los derechos a la participación y representación de las mujeres . Igualmente se resalta el ciclo: Desarmando el privilegio: mujeres resistiendo desde la diferencia”, ya que fortaleció las capacidades críticas y políticas de las participantes para analizar las desigualdades desde un enfoque interseccional, reconociendo la relación entre sistemas de poder, opresiones y privilegios, con miras a la transformación social y el ejercicio de derechos. 
 </t>
  </si>
  <si>
    <t>Diseñar ciclos de formación</t>
  </si>
  <si>
    <t>Implementar los ciclos de formación</t>
  </si>
  <si>
    <t>Tarea 3</t>
  </si>
  <si>
    <t>Tarea 4</t>
  </si>
  <si>
    <t>Durante el mes de enero la Escuela Política Lidera Par estuvo concentrada en la planeación y revisión de contenidos, necesarios para el diseño de los procesos formativos de 2026.</t>
  </si>
  <si>
    <t xml:space="preserve">Durante el mes de enero la Escuela Política Lidera Par estuvo concentrada en la planeación, revisión de compromisos y la gestión para la implementación de los procesos formativos del 2026, en este sentido, se ajustó para la implementación el ciclo  Liderazgos de mujeres en Bogotá: un camino a la paridad. </t>
  </si>
  <si>
    <t>https://secretariadistritald-my.sharepoint.com/:w:/g/personal/territorializacion2021_sdmujer_gov_co/IQDYJTT7C5yPR7eWbryv6zCnAa-UFSBG5Uxc-rNht2P48TY?e=gIVwH7</t>
  </si>
  <si>
    <t>Durante el mes de febrero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t>
  </si>
  <si>
    <t xml:space="preserve">Durante febrero de 2026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t>
  </si>
  <si>
    <t>ACTIVIDAD2_FEBRERO 2026.docx</t>
  </si>
  <si>
    <t>Durante el mes de marzo la Escuela Política Lidera Par realizó el diseño de Ciclo “Mujeres que reciclan: Participación e incidencia en Bogotá” cuyo objetivo es fortalecer las capacidades de las mujeres recuperadoras de oficio para el ejercicio de la participación política y el reconocimiento de sus derechos, a partir de sus experiencias, saberes y realidades territoriales. Este ciclo consta de 3 sesiones en los que la Sesión 1: Conceptos básicos y estereotipos, aborda nociones fundamentales sobre género, participación política y estereotipos asociados al oficio, promoviendo reflexiones críticas sobre el reconocimiento social y político de las mujeres recuperadoras; la sesión 2: Política Pública de Equidad de Género (Participación y derecho al trabajo), socializa elementos clave de la política pública, con énfasis en los derechos al trabajo y la participación, facilitando la comprensión de rutas institucionales y mecanismos de exigibilidad; y la sesión 3: Cuidado de los liderazgos y comunicación asertiva, fortalece las habilidades para la comunicación, la vocería y el cuidado de los liderazgos, reconociendo la importancia del bienestar en los procesos organizativos y de incidencia.</t>
  </si>
  <si>
    <t>Durante el mes de marzo la Escuela Política Lidera Par realizó la implementación Ciclo “Mujeres que reciclan: Participación e incidencia en Bogotá” :El ciclo de formación desarrollado en articulación con UAESP e implementado a través de la Escuela Política Lidera Par, contó con la participación de mujeres recuperadoras de oficio de la ciudad de Bogotá, vinculadas a procesos organizativos, asociaciones, cooperativas y redes comunitarias. Asimismo, se implementó Sesión 3 del Ciclo Ma Muje ri Palengue” Mujeres Palenqueras: Durante esta sesión participaron 22 personas: 20 mujeres y 2 hombres, de estas participantes, 15 son mujeres nuevas.
En el marco del ciclo de formación “Ma Muje ri Palengue: Mujeres Palenqueras”, se desarrolló la sesión 3: “Incidencia política y rutas de participación política”, el día 18 de marzo de 2026, en modalidad virtual.</t>
  </si>
  <si>
    <t>https://secretariadistritald-my.sharepoint.com/:w:/g/personal/territorializacion2021_sdmujer_gov_co/IQCcHBke5k5dSb8spY_4PgpRAUT4yHywtV9GDkLKRO_ovyw?e=QP2n0o</t>
  </si>
  <si>
    <t xml:space="preserve">Durante el mes. de abril, el equipo avanzó en el diseño del nuevo ciclo formativo Desarmando el privilegio: mujeres resistiendo desde la diferencia, una apuesta pedagógica con enfoque interseccional que responde a las necesidades identificadas por las propias participantes en torno al reconocimiento de la diversidad en la participación política. Este ciclo, estructurado en cuatro sesiones virtuales, iniciará su implementación en el mes de mayo.
</t>
  </si>
  <si>
    <t xml:space="preserve">Durante el mes de abril se implementó el ciclo formativo “Mujeres en Bogotá: Liderazgos que resisten desde la cultura y el arte”, cuyo objetivo fue brindar herramientas conceptuales y prácticas a las mujeres de Bogotá, ofreciendo un panorama sobre las potencialidades y barreras de la participación política en los ámbitos de la cultura y el arte, con el fin de fortalecer sus liderazgos.
El ciclo registró resultados significativos en términos de convocatoria y alcance. Participaron un total de 358 mujeres, de las cuales 151 se vincularon por primera vez a los procesos formativos de la Escuela, lo que representa el 42,2% de las participantes y evidencia de la pertinencia de abordar la cultura y el arte como espacios legítimos de participación y transformación política para las mujeres de Bogotá.
Así mismo, durante el mes de abril se dio cierre al ciclo “Ma Changaina ri Palengue” Mujeres Palenqueras, los días 14, 21 y 28 de abril donde participaron 7 mujeres nuevas en los procesos de la Escuela.
</t>
  </si>
  <si>
    <t>https://secretariadistritald-my.sharepoint.com/:w:/g/personal/territorializacion2021_sdmujer_gov_co/IQAv1UMFjHcWT56ObumYgTWoARF7t3cwGfV2TNPRZkY05B0?e=I06zIP</t>
  </si>
  <si>
    <t>se avanzó en el diseño del ciclo “Hablemos de los derechos de las mujeres en Bogotá: territorio, trabajo, salud y comunicación no sexista”, programado en cuatro sesiones virtuales los días que desarrollarán los días 16, 18, 23 y 25 de junio de 2026.  Este ciclo se centra en reafirmar la garantía de derechos y el fortalecimiento del liderazgo de las mujeres bogotanas.</t>
  </si>
  <si>
    <t>Durante el periodo se desarrolló el ciclo formativo “Desarmando el privilegio: mujeres resistiendo desde la diferencia”, con la participación de 326 personas, de las cuales 114 son mujeres que se vincularon por primera vez a los procesos de la Escuela.</t>
  </si>
  <si>
    <t>https://secretariadistritald-my.sharepoint.com/:w:/g/personal/territorializacion2021_sdmujer_gov_co/IQB-l9PaGGMiTZs67QprrgIcAbVLsrjWUNO40T1aV7l1-Q0?e=Qw1g90</t>
  </si>
  <si>
    <t>Dar cuenta del número de procesos formativos para el fortalecimiento de las capacidades para las mujeres en el ejercicio de los derechos a la participación y representación desarrollados.</t>
  </si>
  <si>
    <t>Ciclos de formación diseñados</t>
  </si>
  <si>
    <t>Hace referencia a procesos formativos diseñados dirigidos a mujeres de las localidades de Bogotá que giran  en  torno  a  la  incidencia,  la  participación  y  la  representación  política  de  las  mujeres  en Bogotá. Para ello, se construyen temáticas distribuidas en módulos que, a su vez, se desarrollan en sesiones.</t>
  </si>
  <si>
    <t>Informe de gestión</t>
  </si>
  <si>
    <t>Sumatoria de ciclos de formación diseñados</t>
  </si>
  <si>
    <t>El indicador muestra la relación entre los ciclos de formación implementados frente a los ciclos programados</t>
  </si>
  <si>
    <t>Desarrollar 1 metodología para caracterizar los liderazgos de las mujeres en los territorios</t>
  </si>
  <si>
    <t xml:space="preserve"> Documentos de lineamientos técnicos</t>
  </si>
  <si>
    <t>Metodología para caracterizar los liderazgos de las mujeres en los territorios desarrollada</t>
  </si>
  <si>
    <t>Bogotá cuida a su gente</t>
  </si>
  <si>
    <t xml:space="preserve">En enero, se avanzó en la planeación para el desarrollo de la Mesa Multipartidaria de Género para la presente vigencia. Adicionalmente se realizaron  articulaciones con la oficina de participación de la Alcaldía Local de Bosa, el Comité Operativo Local de Mujer y Equidad de Género de Engativá, el Consejo Local de Juventud de Teusaquillo. El equipo hizo trabajo con un total de 9 personas de las cuales, 9 fueron mujeres, 7 funcionarios y funcionarias y 2 representantes de la ciudadanía. Frente al trabajo adelantado con las bancadas, especialmente con la revisión de los planes de acción de las bancadadas de: Suba, La Candelaria, Teusaquillo y Bosa, las dos ultimas en el marco del plan de acción la Comisión de Mujer y Equidad de Género. Y finalmente se realizó una revisión metodológica para el avance de la construcción del documento. </t>
  </si>
  <si>
    <t>La asistencia técnica para la promoción de la Paridad brindada desde la estrategia de fortalecimiento a la participación, es una herramienta para promover cambios culturales y estructurales, para promover un ejercicio igualitario y equitativo para las mujeres en su ejercicio al derecho de la participación y representación política. En enero, las actividades del equipo estuvo encaminado a realizar articulaciones con la oficina de participación de la Alcaldía Local de Bosa, el Comité Operativo Local de Mujer y Equidad de Género de Engativá, el Consejo Local de Juventud de Teusaquillo, asi mismo, se  hizo la revisión de los planes de acción de las bancadadas de: Suba, La Candelaria, Teusaquillo y Bosa, las dos ultimas en el marco del plan de acción la Comisión de Mujer y Equidad de Género.</t>
  </si>
  <si>
    <t xml:space="preserve">La promoción de las bancadas de las JAL, la assitencia técnica a instancias de participación local y  la promoción de la Mesa Multipartidista de Género, ha sido sin duda una apuesta para fortalecer la inicidencia de las mujeres en estos espacios y promover la agenda de las mujeres en cada una de las localidades. </t>
  </si>
  <si>
    <t xml:space="preserve">Las acciones desarrolladas por el equipo estuvieron centradas en generar articulaciones con las diferentes estrategias de la DTDyP como la Estrategia Orbitando, La Estrategia de Fortalecimiento a las Organizaciones, el Equipo de Gestión Local y la Casa de Igualdad de Oportunidades para las Mujeres de la localidad de Antonio Nariño para hacer un trabajo de incidencia en el territorio de manera conjunta, asimismo avanza en las gestiones e incidencia directa en instancias de participación como el Comité Operativo Local de Mujer y Equidad de Género de Los Mártires y Tunjuelito, el Consejo Local de Juventud de Teusaquillo, Barrios Unidos, Usme y Antonio Nariño, en una Junta de Acción Comunal de Chapinero, en la Servihuerta de Usaquén, en los Comités Veredales de Sumapaz y finalmente se articula con la Comisión Local de Mujeres iniciativa apoyada por el Equipo de Gestión Local para hacer una sensibilización sobre el Derecho a la Participación.  
Se logra trabajo en las localidades como Bosa, Sumapaz, Los Mártires, Antonio Nariño, Santafé, San Cristobal, Teusaquillo, Puente Aranda, Chapinero, Puente Aranda, Barrios Unidos, Usme, Tunjuelito, Engativá, Rafael Uribe Uribe, Fontibón y Usaquén. 
Se continua con la gestión para la asistencia técnica en el marco de la creación de la Comisión de Mujer y Equidad de Género en las Juntas Administradoras Locales de las localidades de Santafé, Ciudad Bolivar, Bosa, Barrios Unidos y Antonio Nariño, adicional se hizo seguimiento a la ejecución de los planes de trabajo de las Bancadas de Mujeres de las localidades de Bosa, La Candelaria y Ciudad Bolivar. 
Finalmente se socializa la Ley de Violencia contra las Mujeres en Política en la localidad de Usaquén y en la Alcaldía Local de Bosa y se lleva a cabo lleva a cabo el primer Encuentro Ordinario de la Mesa Distrital Multipartidaria de Género para definir los ejes programáticos de cara a la elaboración del plan de trabajo de la mesa para el 2026. </t>
  </si>
  <si>
    <r>
      <t xml:space="preserve">Durante lo corrido de la vigencia se presenta el siguiente acumulado:
</t>
    </r>
    <r>
      <rPr>
        <b/>
        <sz val="10"/>
        <rFont val="Arial"/>
        <family val="2"/>
      </rPr>
      <t xml:space="preserve">Promoción de la paridad </t>
    </r>
    <r>
      <rPr>
        <sz val="10"/>
        <rFont val="Arial"/>
        <family val="2"/>
      </rPr>
      <t xml:space="preserve">
Se ha desarrollado el trabajo en las 16 localidades, por medio de:
 La Oficina de participación de la Alcaldía Local de Bosa, el Comité Operativo Local de Mujer y Equidad de Género de Engativá, el Consejo Local de Juventud de Teusaquillo y articulación con la Estrategia de Fortalecimiento a la Participación el documento de sistematización de acciones realizadas en los Comités veredales de Sumapaz. 
Articulaciones con la Estrategia Orbitando, La Estrategia de Fortalecimiento a las Organizaciones, el Equipo de Gestión Local y la Casa de Igualdad de Oportunidades para las Mujeres de la localidad de Antonio Nariño 
Incidencia directa en instancias de participación, adicional se articula con la Estrategia Soy Joven, Soy Bogotá de la Secretaria Distrital de Gobierno para incidir en el plan de trabajo que esta entidad tiene para el Consejo Distrital y los Consejos Locales de Juventud. 
</t>
    </r>
    <r>
      <rPr>
        <b/>
        <sz val="10"/>
        <rFont val="Arial"/>
        <family val="2"/>
      </rPr>
      <t xml:space="preserve">Bancadas de Mujeres </t>
    </r>
    <r>
      <rPr>
        <sz val="10"/>
        <rFont val="Arial"/>
        <family val="2"/>
      </rPr>
      <t xml:space="preserve">
-Gestiones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t>
    </r>
    <r>
      <rPr>
        <b/>
        <sz val="10"/>
        <rFont val="Arial"/>
        <family val="2"/>
      </rPr>
      <t xml:space="preserve">Mesa Distrital Multipartidaria de Género </t>
    </r>
    <r>
      <rPr>
        <sz val="10"/>
        <rFont val="Arial"/>
        <family val="2"/>
      </rPr>
      <t xml:space="preserve">
Desarrollo del primer Encuentro Ordinario de la Mesa Distrital Multipartidaria de Género para definir los ejes programáticos de cara a la elaboración del plan de trabajo de la mesa para el 2026. 
</t>
    </r>
    <r>
      <rPr>
        <b/>
        <sz val="10"/>
        <rFont val="Arial"/>
        <family val="2"/>
      </rPr>
      <t xml:space="preserve">Documento de caracterización de liderazgo.   </t>
    </r>
    <r>
      <rPr>
        <sz val="10"/>
        <rFont val="Arial"/>
        <family val="2"/>
      </rPr>
      <t xml:space="preserve">
Durante el periodo el equipo incluye nueva narrativa de análisis al documento de caracterizaron y hace revisión de estilo a algunos apartados.   </t>
    </r>
  </si>
  <si>
    <t>La promoción de las bancadas de las JAL, la asistencia técnica a instancias de participación local y  la promoción de la Mesa Multipartidista de Género, ha sido una apuesta para fortalecer la incidencia de las mujeres en estos espacios y promover la agenda de las mujeres en cada una de las localidades. Dicho esto, durante el periodo se destaca el. trabajo dirigido a las juventudes para la promoción de la paridad desde estas instancias.</t>
  </si>
  <si>
    <t>En el mes de marzo, el equipo en el territorio de manera directa hizo gestión y articulación para la promoción de la PARIDAD en 7 localidades, a saber, Bosa, Antonio Nariño, Santafé, Teusaquillo, Puente Aranda, Barrios Unidos y Tunjuelito. Asimismo, las acciones desarrolladas por el equipo estuvieron centradas en generar con la Universidad Nacional Abierta y a Distancia - UNAD y la Alcaldía Local de Bosa para hacer un trabajo de incidencia en el territorio de manera conjunta, asimismo avanza en las gestiones e incidencia directa en instancias de participación, para hacer la sensibilización del Derecho a la Participación y la sensibilización de Violencia contra las mujeres en Política.
En ese sentido, en el nivel local se logra articulación en incidencia en el territorio, con acciones puntuales con 6 instancias de participación en total; el Comité Operativo Local de Mujer y Equidad de Género de Santafé y Puente Aranda, la Comisión Local Intersectorial de Participación de Tunjuelito, el Consejo Local de Juventud de Teusaquillo, el Consejo de Planeación Local de Barrios Unidos y el Comité Operativo Local de Juventud. Este ejercicio evidencia que el equipo hizo trabajo con un total de 219 personas de las cuales, 177 fueron mujeres, 42 hombres y 117 funcionarios y funcionarias y 65 representantes de la ciudadanía.</t>
  </si>
  <si>
    <r>
      <t xml:space="preserve">Durante lo corrido de la vigencia se presenta el siguiente acumulado:
</t>
    </r>
    <r>
      <rPr>
        <b/>
        <sz val="9"/>
        <color rgb="FF000000"/>
        <rFont val="Arial"/>
        <family val="2"/>
      </rPr>
      <t xml:space="preserve">Promoción de la paridad 
</t>
    </r>
    <r>
      <rPr>
        <sz val="9"/>
        <color rgb="FF000000"/>
        <rFont val="Arial"/>
        <family val="2"/>
      </rPr>
      <t xml:space="preserve">Se ha desarrollado el trabajo en las 16 localidades, por medio de:
 La Oficina de participación de la Alcaldía Local de Bosa, el Comité Operativo Local de Mujer y Equidad de Género de Engativá, el Consejo Local de Juventud de Teusaquillo y articulación con la Estrategia de Fortalecimiento a la Participación el documento de sistematización de acciones realizadas en los Comités veredales de Sumapaz. 
Articulaciones con la Estrategia Orbitando, La Estrategia de Fortalecimiento a las Organizaciones, el Equipo de Gestión Local y la Casa de Igualdad de Oportunidades para las Mujeres de la localidad de Antonio Nariño 
Incidencia directa en instancias de participación, adicional se articula con la Estrategia Soy Joven, Soy Bogotá de la Secretaria Distrital de Gobierno para incidir en el plan de trabajo que esta entidad tiene para el Consejo Distrital y los Consejos Locales de Juventud. 
Articulacion con la UNAD Universidad Nacional Abierta y a Distancia y la Alcaldía Local de Bosa para hacer un trabajo de incidencia en el territorio de manera conjunta
 </t>
    </r>
    <r>
      <rPr>
        <b/>
        <sz val="9"/>
        <color rgb="FF000000"/>
        <rFont val="Arial"/>
        <family val="2"/>
      </rPr>
      <t xml:space="preserve">Bancadas de Mujeres 
</t>
    </r>
    <r>
      <rPr>
        <sz val="9"/>
        <color rgb="FF000000"/>
        <rFont val="Arial"/>
        <family val="2"/>
      </rPr>
      <t xml:space="preserve">-Gestiones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 Se genera una articulación con la Estrategia Orbitando, Enlace SOFIA, Rol Comunitario, Consejo Local de la Bicicleta de la localidad de Suba y la Procuraduría General de la Nación
 </t>
    </r>
    <r>
      <rPr>
        <b/>
        <sz val="9"/>
        <color rgb="FF000000"/>
        <rFont val="Arial"/>
        <family val="2"/>
      </rPr>
      <t xml:space="preserve">Mesa Distrital Multipartidaria de Género 
</t>
    </r>
    <r>
      <rPr>
        <sz val="9"/>
        <color rgb="FF000000"/>
        <rFont val="Arial"/>
        <family val="2"/>
      </rPr>
      <t xml:space="preserve">Desarrollo del primer Encuentro Ordinario de la Mesa Distrital Multipartidaria de Género para definir los ejes programáticos de cara a la elaboración del plan de trabajo de la mesa para el 2026. 
 </t>
    </r>
    <r>
      <rPr>
        <b/>
        <sz val="9"/>
        <color rgb="FF000000"/>
        <rFont val="Arial"/>
        <family val="2"/>
      </rPr>
      <t xml:space="preserve">Documento de caracterización de liderazgo.   
</t>
    </r>
    <r>
      <rPr>
        <sz val="9"/>
        <color rgb="FF000000"/>
        <rFont val="Arial"/>
        <family val="2"/>
      </rPr>
      <t xml:space="preserve"> Durante el periodo el equipo incluye nueva narrativa de análisis al documento de caracterización y hace revisión de estilo a algunos apartados.   </t>
    </r>
  </si>
  <si>
    <t xml:space="preserve">Durante el mes de abril, el equipo territorial realizó diversas acciones para promover la participación y liderazgo de las mujeres en Bogotá. En promoción de la paridad, se trabajó directamente en 15 localidades (como San Cristóbal, Chapinero, Engativá, Sumapaz, Bosa, Ciudad Bolívar, entre otras). Se logró articulación con 12 instancias de participación, incluyendo Comités Operativos Locales de Mujer, Consejos Locales de Juventud, Consejos de Planeación Local, comisiones ambientales, veedurías y consejos de derechos humanos. En cuanto a las bancadas de mujeres, se brindó asistencia técnica para la creación de Comisiones de Mujer y Equidad de Género en Juntas Administradoras Locales de 8 localidades.Respecto a la Mesa Distrital Multipartidaria de Género, se realizó un encuentro ordinario para revisar y aprobar el plan de trabajo 2026 de cara a las elecciones de autoridades locales. Participaron 9 organizaciones políticas (MAIS, Partido Colombia Renaciente, ASI, Salvación Nacional, Alianza Verde, Conservador, Dignidad, Cambio Radical y Partido de la U).Finalmente, se actualizó el primer apartado del documento de caracterización de liderazgo, enfocado en el marco normativo sobre el derecho a la participación y el reconocimiento del liderazgo de las mujeres, desde el ámbito internacional hasta el local
</t>
  </si>
  <si>
    <t xml:space="preserve">"Durante lo corrido de la vigencia se presenta el siguiente acumulado:
Promoción de la paridad 
Se ha desarrollado el trabajo en las localidades: San Cristóbal, Chapinero, Engativá, Sumapaz, Rafael Uribe Uribe, Los Mártires, Fontibón, Bosa, Ciudad Bolívar, Antonio Nariño, Santafé, Usme, Teusaquillo, Barrios Unidos y Tunjuelito.  
A través de:  La Oficina de participación de la Alcaldía Local de Bosa, Federación Comunal de Bogotá para hacer incidencia en el marco del proceso eleccionario, la Alcaldía Local de Usme y Tunjuelito, el Consejo Local de Juventud de Teusaquillo y articulación con la Estrategia de Fortalecimiento a la Participación el documento de sistematización de acciones realizadas en los Comités veredales de Sumapaz. Comités Operativos Locales de Mujer y Equidad de Género de Tunjuelito, Ciudad Bolivar, Engativá, Barrios Unidos y Los Mártires, Consejos Locales de Juventud de Teusaquillo y Antonio Nariño, el Consejo de Planeación Local de Ciudad Bolivar, la Comisión Ambiental Local de Fontibón, una Veeduría Ciudadana, Consejo Local de la Bicicleta, Consejo Local de Derechos Humanos y Consejo Local de Seguridad para las Mujeres. 
Articulaciones con la Estrategia Orbitando, La Estrategia de Fortalecimiento a las Organizaciones, el Equipo de Gestión Local y la Casa de Igualdad de Oportunidades para las Mujeres.Incidencia directa en instancias de participación, adicional se articula con la Estrategia Soy Joven, Soy Bogotá de la Secretaria Distrital de Gobierno para incidir en el plan de trabajo que esta entidad tiene para el Consejo Distrital y los Consejos Locales de Juventud. Y articulación con la UNAD Universidad Nacional Abierta y a Distancia.
Bancadas de Mujeres 
-Gestiones directas con las edilesas para retomar el trabajo en las 20 localidades
-Asistencia técnica en el marco de la creación de la Comisión de Mujer y Equidad de Género en las Juntas Administradoras Locales de las localidades de: Teusaquillo, Bosa y Kennedy, Santafé, San Cristóbal, Engativá, Los Mártires, RUU, Tunjuelito, La Candelaria,  Ciudad Bolívar, Bosa, Barrios Unidos, Usaquén y Antonio Nariño
-Seguimiento a la ejecución de los planes de trabajo de las Bancadas de Mujeres de las localidades de: como La Candelaria, Rafael Uribe Uribe, Engativá, Suba, Teusaquillo, Bosa y Ciudad Bolívar. 
-Se genera una articulación con la Estrategia Orbitando, Enlace SOFIA, Rol Comunitario, Consejo Local de la Bicicleta de la localidad de Suba y la Procuraduría General de la Nación
Mesa Distrital Multipartidaria de Género 
Desarrollo del primer Encuentro Ordinario de la Mesa Distrital Multipartidaria de Género para definir los ejes programáticos de cara a la elaboración del plan de trabajo de la mesa para el 2026 y  en Abril, se relizó la aprobación del plan de trabajo de cara al roceso eleccionario.
 Documento de caracterización de liderazgo.   
 Durante el periodo el equipo incluye nueva narrativa de análisis al documento de caracterización y hace revisión de estilo a algunos apartados. así como la actualización del marco normativo desde lo internacional hasta lo local del derecho a la participación y el reconocimiento de las mujeres en su rol de liderazgo.
</t>
  </si>
  <si>
    <t xml:space="preserve">Durante el mes de mayo, el equipo territorial realizó diversas acciones para promover la participación y liderazgo de las mujeres en Bogotá.
En promoción de la paridad, se trabajó directamente en 8 localidades (San Cristóbal, Engativá, Antonio Nariño, Santafé, Barrios Unidos, Tunjuelito, Puente Aranda y La Candelaria). Se logró articulación con 10 instancias de participación, incluyendo Comités Operativos Locales de Mujer, Consejos Locales de Juventud, Consejos de Planeación Local, comisiones ambientales, veedurías y consejos de derechos humanos. En total, participaron 181 personas (126 mujeres, 55 hombres), de las cuales 118 eran funcionarios y 63 ciudadanos.
En cuanto a las bancadas de mujeres, se brindó asistencia técnica para la creación de Comisiones de Mujer y Equidad de Género en Juntas Administradoras Locales de 3 localidades. La metodología aplicada llegó a 90 personas (63 mujeres, 27 hombres), entre funcionarios, ciudadanía y edilesas.
Respecto a la Mesa Distrital Multipartidaria de Género, se elaboró la estructura del documento programático de la MDMG, con el fin de incidir en actores clave de cara a las elecciones locales de 2027.
Finalmente, se actualizó la estructura del documento de caracterización de liderazgo, de acuerdo con los avances en la caracterización de los liderazgos de las mujeres en los territorios para cumplir con las metas del Plan de Acción y el POA. Se revisó cómo cada acción territorial responde al producto esperado para la restructuración del documento que recoja los insumos de la Estrategia en materia de fortalecimiento a la participación </t>
  </si>
  <si>
    <t xml:space="preserve">Durante lo corrido de la vigencia se presenta el siguiente acumulado:
Promoción de la paridad 
Se ha desarrollado el trabajo en las localidades: Puente Aranda, La Candelaria, San Cristóbal, Chapinero, Engativá, Sumapaz, Rafael Uribe Uribe, Los Mártires, Fontibón, Bosa, Ciudad Bolívar, Antonio Nariño, Santafé, Usme, Teusaquillo, Barrios Unidos y Tunjuelito. 
A través de: La Oficina de participación de la Alcaldía Local de Bosa, Federación Comunal de Bogotá para hacer incidencia en el marco del proceso eleccionario, la Alcaldía Local de Usme y Tunjuelito, el Consejo Local de Juventud de Antonio Nariño,Santafé y Teusaquillo y articulación con la Estrategia de Fortalecimiento a la Participación el documento de sistematización de acciones realizadas en los Comités veredales de Sumapaz. Comités Operativos Locales de Mujer y Equidad de Género de Tunjuelito, Ciudad Bolivar, Engativá, Barrios Unidos y Los Mártires, Consejos Locales de Juventud de Teusaquillo y Antonio Nariño, el Consejo de Planeación Local de Ciudad Bolivar y Barrios Unidos, la Comisión Ambiental Local de Fontibón, una Veeduría Ciudadana, Consejo Local de la Bicicleta de Engativa, Consejo Local de Derechos Humanos y Consejo Local de Seguridad para las Mujeres, un Consejo Local de Sabios y Sabias de Santafé,  y una Unidad de Apoyo Técnico de Tunjuelito. 
Articulaciones con la Estrategia Orbitando, La Estrategia de Fortalecimiento a las Organizaciones, el Equipo de Gestión Local y la Casa de Igualdad de Oportunidades para las Mujeres.Incidencia directa en instancias de participación, adicional se articula con la Estrategia Soy Joven, Soy Bogotá de la Secretaria Distrital de Gobierno para incidir en el plan de trabajo que esta entidad tiene para el Consejo Distrital y los Consejos Locales de Juventud. Y articulación con la UNAD Universidad Nacional Abierta y a Distancia.
Bancadas de Mujeres 
-Gestiones directas con las edilesas para retomar el trabajo en las 20 localidades
-Asistencia técnica en el marco de la creación de la Comisión de Mujer y Equidad de Género en las Juntas Administradoras Locales de las localidades de: Teusaquillo, Bosa y Kennedy, Santafé, San Cristóbal, Engativá, Los Mártires, RUU, Tunjuelito, La Candelaria, Ciudad Bolívar, Bosa, Barrios Unidos, Usaquén, Antonio Nariño y Puente Aranda, haciendo uso de la metodología para dicha asistencia técnica que aborda la naturaleza composición y funciones.
-Seguimiento a la ejecución de los planes de trabajo de las Bancadas de Mujeres de las localidades de: como La Candelaria, Rafael Uribe Uribe, Engativá, Suba, Teusaquillo, Bosa y Ciudad Bolívar 
-Se genera una articulación con la Estrategia Orbitando, Enlace SOFIA, Rol Comunitario, Consejo Local de la Bicicleta de la localidad de Suba y la Procuraduría General de la Nación 
Mesa Distrital Multipartidaria de Género 
Desarrollo del primer Encuentro Ordinario de la Mesa Distrital Multipartidaria de Género para definir los ejes programáticos de cara a la elaboración del plan de trabajo de la mesa para el 2026,  en Abril, se realizó la aprobación del plan de trabajo de cara al proceso eleccionario y en mayo se avanzó en la estructura programática de la mesa. 
Documento de caracterización de liderazgo.   
 Durante el periodo el equipo incluye nueva narrativa de análisis al documento de caracterización y hace revisión de estilo a algunos apartados. así como la actualización del marco normativo desde lo internacional hasta lo local del derecho a la participación y el reconocimiento de las mujeres en su rol de liderazgo. Y la restructuración del documento a fin de incluir el trabajo adelantado en instancia como COLMYEG. 
</t>
  </si>
  <si>
    <t xml:space="preserve">Convocar y brindar asistencia técnica a la Mesa Multipartidaria de género en el Distrito Capital </t>
  </si>
  <si>
    <t>Ofrecer asistencia técnica a las Juntas Administradoras Locales</t>
  </si>
  <si>
    <t xml:space="preserve">Ofrecer asistencia técnica a instancias de participación local </t>
  </si>
  <si>
    <t xml:space="preserve">Caracterizar los liderazgos en las instancias de participación </t>
  </si>
  <si>
    <t xml:space="preserve">En el mes de enero se  realizó la planeación estratégica de las acciones a desarrollar y trabajar con la Mesa Distrital Multipartidaria de Género en el 2026. </t>
  </si>
  <si>
    <t xml:space="preserve">El equipo retoma conversación a través de gestiones directas para retomar el trabajo en las 20 localidades, también hace gestión para la asistencia técnica en el marco de la creación de la Comisión de Mujer y Equidad de Género en las Juntas Administradoras Locales de las localidades de Barrios Unidos, Antonio Nariño y Usaquén, haciendo uso de la metodología para dicha asistencia técnica que aborda la naturaleza composición y funciones, adicional se hizo seguimiento al plan de trabajo de las Bancadas de Mujeres de las localidades de Suba, La Candelaria, Teusaquillo y Bosa, las dos últimas en el marco del plan de acción la Comisión de Mujer y Equidad de Género.  
Asimismo, se genera una articulación con la referente de la Casa de Igualdad de la localidad de Bosa para articular acciones puntuales con la Bancada de Mujeres de la localidad.  </t>
  </si>
  <si>
    <t xml:space="preserve">Las acciones desarrolladas por el equipo estuvieron centradas en generar articulaciones puntuales con la oficina de participación de la Alcaldía Local de Bosa, el Comité Operativo Local de Mujer y Equidad de Género de Engativá, el Consejo Local de Juventud de Teusaquillo. </t>
  </si>
  <si>
    <t xml:space="preserve">Durante el periodo, se realizó una reunión metodológica para el avance del documento. </t>
  </si>
  <si>
    <t>https://secretariadistritald-my.sharepoint.com/:w:/g/personal/territorializacion2021_sdmujer_gov_co/IQAJ6jULzSt-RIqOmF9vPdSTASDjzDfS-VF3QU-UUq98LrI?e=F8wAAz</t>
  </si>
  <si>
    <t>El equipo en el mes de febrero lleva a cabo lleva a cabo el primer Encuentro Ordinario de la Mesa Distrital Multipartidaria de Género para definir los ejes programáticos de cara a la elaboración del plan de trabajo de la mesa para el 2026. </t>
  </si>
  <si>
    <t xml:space="preserve">El equipo retoma conversación a través de gestiones directas con las edilesas para retomar el trabajo en las 20 localidades, también continua con la gestión para la asistencia técnica en el marco de la creación de la Comisión de Mujer y Equidad de Género en las Juntas Administradoras Locales de las localidades de Santafé, Ciudad Bolivar, Bosa, Barrios Unidos y Antonio Nariño, haciendo uso de la metodología para dicha asistencia técnica que aborda la naturaleza composición y funciones, adicional se hizo seguimiento a la ejecución de los planes de trabajo de las Bancadas de Mujeres de las localidades de Bosa, La Candelaria y Ciudad Bolivar. 
 Así mismo, se genera una articulación con la referente de la Casa de Igualdad de la localidad de Antonio Nariño, la Estrategia Orbitando y el Equipo de Gestión Local para articular acciones puntuales de incidencia en estas corporaciones públicas y finalmente se socializa la Ley de Violencia contra las Mujeres en Política en la localidad de Usaquén y en la Alcaldía Local de Bosa. 
 </t>
  </si>
  <si>
    <t xml:space="preserve">La Dirección de Territorialización de Derechos y Participación como la Estrategia Orbitando, La Estrategia de Fortalecimiento a las Organizaciones, el Equipo de Gestión Local y la Casa de Igualdad de Oportunidades para las Mujeres de la localidad de Antonio Nariño para hacer un trabajo de incidencia en el territorio de manera conjunta, asimismo avanza en las gestiones e incidencia directa en instancias de participación como el Comité Operativo Local de Mujer y Equidad de Género de Los Mártires y Tunjuelito, el Consejo Local de Juventud de Teusaquillo, Barrios Unidos, Usme y Antonio Nariño, en una Junta de Acción Comunal de Chapinero, en la Servihuerta de Usaquén, en los Comités Veredales de Sumapaz y finalmente se articula con la Comisión Local de Mujeres iniciativa apoyada por el Equipo de Gestión Local para hacer una sensibilización sobre el Derecho a la Participación.  
El equipo entonces en el territorio de manera directa hizo gestión y articulación para la promoción de la PARIDAD en localidades como Bosa, Sumapaz, Los Mártires, Antonio Nariño, Santafé, San Cristobal, Teusaquillo, Puente Aranda, Chapinero, Puente Aranda, Barrios Unidos, Usme, Tunjuelito, Engativá, Rafael Uribe Uribe, Fontibón y Usaquén. </t>
  </si>
  <si>
    <t>Durante el mes de febrero el equipo incluye nueva narrativa de análisis al documento de caracterizaron y hace revisión de estilo a algunos apartados</t>
  </si>
  <si>
    <t>https://secretariadistritald-my.sharepoint.com/:w:/g/personal/territorializacion2021_sdmujer_gov_co/IQDJYvGYhGAjTaEvOlU4Fm6zAfscGVg0v7hbOLoPNdoSiWw?e=OwgCuL</t>
  </si>
  <si>
    <t>El equipo en el mes de marzo lleva a cabo un Encuentro Ordinario de la Mesa Distrital Multipartidaria de Género que tuvo como propósito generar un espacio de diálogo entre los partidos y/o movimientos políticos que hacen parte de la Mesa, para construir el plan de trabajo 2026 como frente a la garantía de los derechos políticos de las mujeres, a propósito de la coyuntura electoral, contando así con la participación de 7 organizaciones políticas a saber: Partido Dignidad, Partido Nuestra Fuerza, Partido Alianza Verde, Partido Cambio Radical, Movimiento Salvación Nacional, Partido Alianza Social Independiente ASI y Partido Somos Colombia.</t>
  </si>
  <si>
    <t>El equipo continuo con la gestión para la asistencia técnica en el marco de la creación de la Comisión de Mujer y Equidad de Género en las Juntas Administradoras Locales, haciendo uso de la metodología para dicha asistencia técnica que aborda la naturaleza composición y funciones, así bien el equipo para que este acompañamiento sea más estratégico hace la revisión de los reglamentos internos de estas corporaciones, también hace acompañamiento a la ejecución del plan de trabajo de las Comisiones ya creadas, adicional se hizo seguimiento a la ejecución de los planes de trabajo de las Bancadas de Mujeres conformadas y como otro ejercicio de asistencia técnica acompaña sesiones de control político.
Asimismo, se genera una articulación con la Estrategia Orbitando, Enlace SOFIA, Rol Comunitario, Consejo Local de la Bicicleta de la localidad de Suba y la Procuraduría General de la Nación y finalmente se socializa se recepcionan y acompañan algunos casos Violencia contra las Mujeres en Política que se han presentado.</t>
  </si>
  <si>
    <t>En el mes de marzo, el equipo en el territorio de manera directa hizo gestión y articulación para la promoción de la PARIDAD en 7 localidades, a saber, Bosa, Antonio Nariño, Santafé, Teusaquillo, Puente Aranda, Barrios Unidos y Tunjuelito. En ese sentido, en el nivel local se logra articulación en incidencia en el territorio, con acciones puntuales con 6 instancias de participación en total; el Comité Operativo Local de Mujer y Equidad de Género de Santafé y Puente Aranda, la Comisión Local Intersectorial de Participación de Tunjuelito, el Consejo Local de Juventud de Teusaquillo, el Consejo de Planeación Local de Barrios Unidos y el Comité Operativo Local de Juventud.</t>
  </si>
  <si>
    <t>Durante el mes de marzo el equipo incluye nueva narrativa de análisis al documento de caracterización, a propósito de los resultados de las elecciones del pasado 8 de marzo.</t>
  </si>
  <si>
    <t>https://secretariadistritald-my.sharepoint.com/:w:/g/personal/territorializacion2021_sdmujer_gov_co/IQDozN4i4hssRKXwkdJcCfBYAbyL96fXSpQhcOfD9jiNN2I?e=CenoA3</t>
  </si>
  <si>
    <t>Durante el periodo, se realizó un encuentro ordinario de la Mesa Distrital Multipartidaria de Género,  para revisar y aprobar el plan de trabajo 2026 de cara a las elecciones de autoridades locales. Participaron 9 organizaciones políticas (MAIS, Partido Colombia Renaciente, ASI, Salvación Nacional, Alianza Verde, Conservador, Dignidad, Cambio Radical y Partido de la U).</t>
  </si>
  <si>
    <t xml:space="preserve">El equipo, en el marco del acompañamiento a las bancadas de mujeres, brindó asistencia técnica para la creación de Comisiones de Mujer y Equidad de Género en Juntas Administradoras Locales de 8 localidades:Santafé, Antonio Nariño, San Cristobal, Engativá, Los Mártires, Rafael Uribe Uribe, Tunjuelito y La Candelaria. También hace acompañamiento a la ejecución del plan de trabajo de las Comisiones ya creadas como las Teusaquillo, Bosa y Kennedy, adicional se hizo seguimiento a la ejecución de los planes de trabajo de las Bancadas de Mujeres conformadas en las localidades como La Candelaria, Rafael Uribe Uribe, Engativá, Teusaquillo y Bosa. </t>
  </si>
  <si>
    <t xml:space="preserve">En promoción de la paridad, se trabajó directamente en 15 localidades (como San Cristóbal, Chapinero, Engativá, Sumapaz, Bosa, Ciudad Bolívar, entre otras). Se logró articulación con 12 instancias de participación, incluyendo Comités Operativos Locales de Mujer, Consejos Locales de Juventud, Consejos de Planeación Local, comisiones ambientales, veedurías y consejos de derechos humanos. </t>
  </si>
  <si>
    <t xml:space="preserve">Durante el mes de abril el equipo hace una actualización del primer apartado del Documento de Caracterización en relación al marco normativo que aborda los avances desde lo internacional hasta lo local del derecho a la participación y el reconocimiento de las mujeres en su rol de liderazgo. </t>
  </si>
  <si>
    <t>https://secretariadistritald-my.sharepoint.com/:w:/g/personal/territorializacion2021_sdmujer_gov_co/IQDCC6NjQ_67SJfuv0cLAbDeATJTGFhM6jBPw07BojWN3CE?e=WGt1cW</t>
  </si>
  <si>
    <t>https://secretariadistritald-my.sharepoint.com/:w:/g/personal/territorializacion2021_sdmujer_gov_co/IQAhtjwTWY2KT6g-BlAKLz_uAR6uoKrT5I_Q9D04-R8urZw?e=JkaGv4</t>
  </si>
  <si>
    <t xml:space="preserve">Evidenciar el avance en la realización de una metodología para la caracterización de los liderazgos en el ejercicio del derecho a la participación y representación de las mujeres de Bogotá </t>
  </si>
  <si>
    <t>Documento de caracterización de los liderazgos</t>
  </si>
  <si>
    <t xml:space="preserve">El documento recoge la sistematización de la caracterización e identificación de los liderazgos de las mujeres en las instancias de participación  a las que se les brinda asistencia técnica durante la vigencia. </t>
  </si>
  <si>
    <t xml:space="preserve">Documento </t>
  </si>
  <si>
    <t>(Avance del documento de caracterización de los liderazgos/ Documento final de caracterización de los liderazgos)</t>
  </si>
  <si>
    <t xml:space="preserve">El indicador muestra el avance de la caracterización de los liderazgos de las mujeres identificados en el marco de la asistencia técnica en el periodo como insumo del documento final de caracterización de los liderazgos </t>
  </si>
  <si>
    <t>Brindar en las 20 localidades el servicio de asistencia técnica a las instancias de participación territorial y Fondos de Desarrollo Local en clave de transversalización de los enfoques</t>
  </si>
  <si>
    <t>.3 Servicio de asistencia técnica_x000D_</t>
  </si>
  <si>
    <t>Número de localidades con servicio de asistencia técnica a las instancias de participación territorial y Fondos de Desarrollo Local en clave de transversalización de los enfoques brindado</t>
  </si>
  <si>
    <t>108. Consolidar 1 estrategia de transversalización de la Política Pública de Mujeres y Equidad de Género (PPMYEG), en las 20 localidades, con actores territoriales para reducir las brechas de género.</t>
  </si>
  <si>
    <t>Durante el periodo se llegó a 20 localidades, en el proceso de transversalización local de los enfoques de la política pública de mujeres y equidad de género, así: se brindó asistencia técnica mujeres en 15 localidades: Usaquén, Chapinero, Santa Fe, San Cristóbal, Bosa, Kennedy, Fontibón, Engativá, Suba, Los Mártires, Antonio Nariño, Puente Aranda, La Candelaria, Rafael Uribe Uribe y Ciudad Bolívar. Se brindó acompañamiento en  11 sesiones de COLMYEG, en  10 localidades: Usaquén, San Cristóbal, Bosa, Kennedy, Fontibón, Engativá, Suba, Los Mártires, Antonio Nariño, La Candelaria y Ciudad Bolívar. Se realizaron 9 espacios con las Comisiones de Mujeres de localidades: Chapinero, Santa Fe, Bosa, Kennedy. Se contó con la participación de consejeras CPL en las Comisión de 1 localidad: Antonio Nariño. Comités técnicos de proyectos: Se brindó asistencia técnica en 18 comités en 11 localidades: Usaquén, Santa Fe, San Cristóbal, Tunjuelito, Bosa, Suba, Barrios Unidos, Teusaquillo, Los Mártires, Puente Aranda y Ciudad Bolívar. Mesas técnicas de acompañamiento a los Fondos de Desarrollo Local: Se brindó asistencia técnica en 9 Mesas de 3 localidad: San Cristóbal, Los Mártires y Rafael Uribe Uribe. S realizó mesas de trabajos con los referentes locales, con una asistencia de 18 localdiades a excepción de Chapinero y San Cristóbal y se realizó Seguimiento al Plan Local de Transversalización PLT: Se realizaron 16 seguimientos en 12 localidades: Usaquén, Chapinero, Usme, Bosa, Kennedy, Fontibón, Suba, Barrios Unidos, Teusaquillo, Los Mártires, Antonio Nariño y La Candelaria. 
Para el cumplimiento del logro propuesto, se desarrollaron las siguientes actividades de gestión en el período reportado: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Respecto a las actividades de gestión durante el período a reportar se realizó: En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</si>
  <si>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La asistencia técnica a las instancias de participación, como las mesas de víctimas del conflicto armado y mujeres en proceso de reincorporación, fondos de Desarrollo Local y promoción de la conformación de veedurías para transversalizar los enfoques de la PPMYEG, consiste en brindar un acompañamiento técnico que proveen diferentes herramientas conceptuales, de políticas y metodológicas en los procesos de la planeación local y enfoques de la PPMYEG, para el fortalecimiento de las capacidades institucionales y  de los diferentes actores involucrados, que permitan entender las necesidades, realidades y dinámicas locales, además de fomentar la participación de las mujeres en la toma de decisiones, lo que fortalece la democracia y la legitimidad de las acciones gubernamentales, para promover un desarrollo territorial más integral, sostenible y equitativo.  Asi las cosas, en enero se logró avanzar en el proceso de transversalización en 19 localidades a excepción de sumapaz con:  Asistencia técnica mujeres de: Usaquén, Chapinero, Santa Fe, San Cristóbal, Bosa, Kennedy, Fontibón, Engativá, Suba, Los Mártires, Antonio Nariño, Puente Aranda, La Candelaria, Rafael Uribe Uribe y Ciudad Bolívar. Acompañamiento a los COLMYEG de: Usaquén, San Cristóbal, Bosa, Kennedy, Fontibón, Engativá, Suba, Los Mártires, Antonio Nariño, La Candelaria y Ciudad Bolívar. Realización de Comisiones de Mujeres de Chapinero, Santa Fe, Bosa, Kennedy. Se contó con la participación de consejeras CPL en las Comisión de 1 localidad: Antonio Nariño. Igualmente se asistió a 18  Comités técnicos de proyectos en 11 localidades: Usaquén, Santa Fe, San Cristóbal, Tunjuelito, Bosa, Suba, Barrios Unidos, Teusaquillo, Los Mártires, Puente Aranda y Ciudad Bolívar. Se realizaron ademas, mesa de trabajo con las referentes locales y  mesas técnicas de acompañamiento a los Fondos de Desarrollo Local de: San Cristóbal, Los Mártires y Rafael Uribe Uribe. Seguimiento al Plan Local de Transversalización PLT en 12 localidades: Usaquén, Chapinero, Usme, Bosa, Kennedy, Fontibón, Suba, Barrios Unidos, Teusaquillo, Los Mártires, Antonio Nariño y La Candelaria. 
Frente a la promoción del control social, se realizó la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Respecto a las actividades de gestiónen el marco de la transversalización de los enfoques y la territorialización del dereecho a la paz, se hizo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</si>
  <si>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 xml:space="preserve">La asistencia técnica para avanzar en la transversalización de loa enfoques de la política pública de mujeres y equidad de género- PPMYEG, es una estrategia fundamentar para la inicidencia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t>
  </si>
  <si>
    <t xml:space="preserve">Durante el periodo se llegó a 20 localidades, en el proceso de transversalización local de los enfoques de la política pública de mujeres y equidad de género, así: Asistencia técnica mujeres: Se brindó asistencia técnica en 36 espacios, en 18 localidades (exceptuando Puente Aranda y Sumapaz). De las cuales fueron 16 sesiones de COLMYEG (exceptuando Usme, Fontibón, Puente Aranda y Sumapaz). Se realizaron 19 espacios con las Comisiones de Mujeres de 17 localidades (exceptuando Chapinero, Puente Aranda y Sumapaz). Se contó con la participación de consejeras CPL en 10 Comisiones de 8 localidades: Usme, Tunjuelito, Bosa, Fontibón, Barrios Unidos, Los Mártires, Antonio Nariño y Rafael Uribe Uribe. Comités técnicos de proyectos: Se brindó asistencia técnica en 34 comités en 13 localidades: Usaquén, Santa Fe, Tunjuelito, Bosa, Kennedy, Engativá, Suba, Barrios Unidos, Teusaquillo, Los Mártires, Puente Aranda, Rafael Uribe Uribe y Ciudad Bolívar. Mesas técnicas de acompañamiento a los Fondos de Desarrollo Local: Se brindó asistencia técnica en 39 Mesas de 10 localidades: Usaquén, Chapinero, Santa Fe, Kennedy, Fontibón, Engativá, La Candelaria, Rafael Uribe Uribe, Ciudad Bolívar y Sumapaz. Seguimiento al Plan Local de Transversalización PLT: Se realizaron   seguimientos en 17 localidades (exceptuando Chapinero, San Cristóbal y Puente Aranda). Mesa de Trabajo con referentes de las alcaldías locales: Se realizó 1 Mesa de trabajo referentes donde estuvieron 18 referentes de las alcaldías. Sensibilizaciones con las alcaldías locales: Se realizaron 4 sensibilizaciones en 2 localidades: Santa Fe y Kennedy. Junta Administradora Local: Se acompañaron 6 sesiones en las JAL en 5 localidades: Usaquén, Engativá, Teusaquillo, Rafael Uribe Uribe y Sumapaz.  
Para el cumplimiento del logro propuesto, se desarrollaron las siguientes actividades de gestión en el período reportado:Se realizaron 15 asistencias técnicas a 6 veedurías y 1 jornada de socialización en la Comisión de Mujeres de Santa Fe (integrando a veedoras y ciudadanas nuevas). Se logró la instalación de la Comisión de Seguimiento Contractual en San Cristóbal; estructuración de peticiones por salubridad en El Buen Pastor; y sensibilización normativa para promover nuevas iniciativas. 
Respecto a las actividades de gestión durante el período a reportar se realizó: Se reporta como avance trabajo realizado en la actualización de documentos estratégicos en materia de Paz, el acompañamiento a organizaciones de mujeres firmantes de paz, para la identificación de necesidades para la vigencia 2026, el establecimiento de la ruta de asistencia técnica con mujeres víctimas del conflicto armado. Así mimo, la realización de articulaciones internas e interinstitucionales que permitan el posicionamiento d ellos derechos de las mujeres en las instancias de ejecución de política de paz. </t>
  </si>
  <si>
    <r>
      <t xml:space="preserve">Durante lo corrido de la vigencia se logró la transversalización en las 20 localidades así: 
</t>
    </r>
    <r>
      <rPr>
        <b/>
        <sz val="9"/>
        <rFont val="Arial"/>
        <family val="2"/>
      </rPr>
      <t>Asistencia técnica mujeres:</t>
    </r>
    <r>
      <rPr>
        <sz val="9"/>
        <rFont val="Arial"/>
        <family val="2"/>
      </rPr>
      <t xml:space="preserve"> Se brindó asistencia técnica en 56 espacios, logrando llegar a 18 localidades (exceptuando Puente Aranda y Sumapaz)
</t>
    </r>
    <r>
      <rPr>
        <b/>
        <sz val="9"/>
        <rFont val="Arial"/>
        <family val="2"/>
      </rPr>
      <t>Comités técnicos de proyectos:</t>
    </r>
    <r>
      <rPr>
        <sz val="9"/>
        <rFont val="Arial"/>
        <family val="2"/>
      </rPr>
      <t xml:space="preserve"> Se brindó asistencia técnica en 52 comités en 14 localidades (exceptuando Sumapaz, Chapinero, Antonio Nariño, Usme, Fontibón, La Candelaria)
</t>
    </r>
    <r>
      <rPr>
        <b/>
        <sz val="9"/>
        <rFont val="Arial"/>
        <family val="2"/>
      </rPr>
      <t>Mesas técnicas de acompañamiento a los Fondos de Desarrollo Local:</t>
    </r>
    <r>
      <rPr>
        <sz val="9"/>
        <rFont val="Arial"/>
        <family val="2"/>
      </rPr>
      <t xml:space="preserve"> Se brindó asistencia técnica en 48 Mesas de 12 localidades: Usaquén, San Cristóbal, Los Mártires, Chapinero, Santa Fe, Kennedy, Fontibón, Engativá, La Candelaria, Rafael Uribe Uribe, Ciudad Bolívar y Sumapaz. 
</t>
    </r>
    <r>
      <rPr>
        <b/>
        <sz val="9"/>
        <rFont val="Arial"/>
        <family val="2"/>
      </rPr>
      <t>Seguimiento al Plan Local de Transversalización PLT:</t>
    </r>
    <r>
      <rPr>
        <sz val="9"/>
        <rFont val="Arial"/>
        <family val="2"/>
      </rPr>
      <t xml:space="preserve"> Se realizaron 33 seguimientos en 18 localidades (exceptuando San Cristóbal y Puente Aranda).  
</t>
    </r>
    <r>
      <rPr>
        <b/>
        <sz val="9"/>
        <rFont val="Arial"/>
        <family val="2"/>
      </rPr>
      <t>Mesa de Trabajo con referentes de las alcaldías locales:</t>
    </r>
    <r>
      <rPr>
        <sz val="9"/>
        <rFont val="Arial"/>
        <family val="2"/>
      </rPr>
      <t xml:space="preserve"> Se realizó 2 Mesa de trabajo referentes donde estuvieron 19 referentes de las alcaldías locales (exceptuando Chapinero). 
</t>
    </r>
    <r>
      <rPr>
        <b/>
        <sz val="9"/>
        <rFont val="Arial"/>
        <family val="2"/>
      </rPr>
      <t>Sensibilizaciones con las alcaldías locales:</t>
    </r>
    <r>
      <rPr>
        <sz val="9"/>
        <rFont val="Arial"/>
        <family val="2"/>
      </rPr>
      <t xml:space="preserve"> Se realizaron 4 sensibilizaciones en 2 localidades: Santa Fe y Kennedy. 
</t>
    </r>
    <r>
      <rPr>
        <b/>
        <sz val="9"/>
        <rFont val="Arial"/>
        <family val="2"/>
      </rPr>
      <t>Junta Administradora Local:</t>
    </r>
    <r>
      <rPr>
        <sz val="9"/>
        <rFont val="Arial"/>
        <family val="2"/>
      </rPr>
      <t xml:space="preserve"> Se acompañaron 8 sesiones en las JAL en 5 localidad: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20 asistencias técnicas a 6 veedurías y 1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t>
    </r>
  </si>
  <si>
    <t xml:space="preserve">La asistencia técnica para avanzar en la transversalización de los enfoques de la política pública de mujeres y equidad de género- PPMYEG, es una estrategia fundamental para la incidencia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t>
  </si>
  <si>
    <t>Se realizaron 40 asistencias técnicas dirigidas a mujeres en 19 localidades, incluyendo sesiones de COLMYEG y trabajo con Comisiones de Mujeres, con participación de consejeras CPL en 9 localidades. Se brindó acompañamiento en 46 comités técnicos de proyectos (17 localidades), 43 mesas técnicas de Fondos de Desarrollo Local (11 localidades) y 20 seguimientos al PLT (18 localidades). Además, se realizó 1 mesa con referentes de alcaldías, 8 sensibilizaciones y el acompañamiento a 4 sesiones de JAL. 
Desde la Estrategia de Control Social se realizaron 15 asistencias técnicas (12 a veedurías y 3 en instancias), fortaleciendo herramientas de control social, estructuración de solicitudes de información, reglamentos internos, y procesos de interlocución con entidades. Se impulsó la conformación de nuevas veedurías y la consolidación de procesos existentes. Se destaca la conformación de una nueva veeduría en Chapinero y el avance en procesos de conformación en Rafael Uribe Uribe y Puente Aranda. 
Con respecto a la Estrategia de Paz se reporta como avance de trabajo, la continuidad en la actualización de documentos estratégicos en materia de Paz, el acompañamiento y asistencia técnica a organizaciones de mujeres firmantes de paz para el desarrollo de acciones asociadas al plan de género, La definición de acciones de acompañamiento para la Mesa de Víctimas de la localidad de Usme y el acercamiento con la organización MUVICEM de Suba. Así mimo, la realización de articulaciones internas e interinstitucionales para el desarrollo de acciones de una Cultura de Paz</t>
  </si>
  <si>
    <r>
      <rPr>
        <sz val="9"/>
        <color rgb="FF000000"/>
        <rFont val="Arial"/>
        <family val="2"/>
      </rPr>
      <t xml:space="preserve">Durante lo corrido de la vigencia se logró la transversalización en las 20 localidades así: 
</t>
    </r>
    <r>
      <rPr>
        <b/>
        <sz val="9"/>
        <color rgb="FF000000"/>
        <rFont val="Arial"/>
        <family val="2"/>
      </rPr>
      <t>Asistencia técnica mujeres:</t>
    </r>
    <r>
      <rPr>
        <sz val="9"/>
        <color rgb="FF000000"/>
        <rFont val="Arial"/>
        <family val="2"/>
      </rPr>
      <t xml:space="preserve"> Se brindó asistencia técnica en 96 espacios, logrando llegar a 19 localidades (exceptuando Sumapaz)
</t>
    </r>
    <r>
      <rPr>
        <b/>
        <sz val="9"/>
        <color rgb="FF000000"/>
        <rFont val="Arial"/>
        <family val="2"/>
      </rPr>
      <t>Comités técnicos de proyectos:</t>
    </r>
    <r>
      <rPr>
        <sz val="9"/>
        <color rgb="FF000000"/>
        <rFont val="Arial"/>
        <family val="2"/>
      </rPr>
      <t xml:space="preserve"> Se brindó asistencia técnica en 98 comités en 17 localidades (exceptuando Chapinero, Fontibón, Ciudad Bolivar)
</t>
    </r>
    <r>
      <rPr>
        <b/>
        <sz val="9"/>
        <color rgb="FF000000"/>
        <rFont val="Arial"/>
        <family val="2"/>
      </rPr>
      <t>Mesas técnicas de acompañamiento a los Fondos de Desarrollo Local:</t>
    </r>
    <r>
      <rPr>
        <sz val="9"/>
        <color rgb="FF000000"/>
        <rFont val="Arial"/>
        <family val="2"/>
      </rPr>
      <t xml:space="preserve"> Se brindó asistencia técnica en 91 Mesas de 12 localidades: Usaquén, San Cristóbal, Los Mártires, Chapinero, Santa Fe, Kennedy, Fontibón, Engativá, La Candelaria, Rafael Uribe Uribe, Ciudad Bolívar y Sumapaz. 
</t>
    </r>
    <r>
      <rPr>
        <b/>
        <sz val="9"/>
        <color rgb="FF000000"/>
        <rFont val="Arial"/>
        <family val="2"/>
      </rPr>
      <t>Seguimiento al Plan Local de Transversalización PLT:</t>
    </r>
    <r>
      <rPr>
        <sz val="9"/>
        <color rgb="FF000000"/>
        <rFont val="Arial"/>
        <family val="2"/>
      </rPr>
      <t xml:space="preserve"> Se realizaron 53 seguimientos en 20 localidades.  
</t>
    </r>
    <r>
      <rPr>
        <b/>
        <sz val="9"/>
        <color rgb="FF000000"/>
        <rFont val="Arial"/>
        <family val="2"/>
      </rPr>
      <t>Mesa de Trabajo con referentes de las alcaldías locales:</t>
    </r>
    <r>
      <rPr>
        <sz val="9"/>
        <color rgb="FF000000"/>
        <rFont val="Arial"/>
        <family val="2"/>
      </rPr>
      <t xml:space="preserve"> Se realizó 3 Mesa de trabajo referentes donde estuvieron 20 referentes de las alcaldías locales 
</t>
    </r>
    <r>
      <rPr>
        <b/>
        <sz val="9"/>
        <color rgb="FF000000"/>
        <rFont val="Arial"/>
        <family val="2"/>
      </rPr>
      <t>Sensibilizaciones con las alcaldías locales:</t>
    </r>
    <r>
      <rPr>
        <sz val="9"/>
        <color rgb="FF000000"/>
        <rFont val="Arial"/>
        <family val="2"/>
      </rPr>
      <t xml:space="preserve"> Se realizaron 12 sensibilizaciones en 8 localidades: Usaquén, Santa Fe, Tunjuelito, Suba, Barrios Unidos, Los Mártires, Puente Aranda y Rafael Uribe Uribe.  
</t>
    </r>
    <r>
      <rPr>
        <b/>
        <sz val="9"/>
        <color rgb="FF000000"/>
        <rFont val="Arial"/>
        <family val="2"/>
      </rPr>
      <t>Junta Administradora Local:</t>
    </r>
    <r>
      <rPr>
        <sz val="9"/>
        <color rgb="FF000000"/>
        <rFont val="Arial"/>
        <family val="2"/>
      </rPr>
      <t xml:space="preserve"> Se acompañaron 12 sesiones en las JAL en 8 localidad: Tunjuelito, Puente Aranda, Ciudad Bolivar,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35 asistencias técnicas a 12 veedurías y 3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acompañmiento a la mesa de victimas de Usme.</t>
    </r>
  </si>
  <si>
    <t xml:space="preserve">Durante el periodo se alcanzò la asistencia técnica en las 20 localidades así: 
Se realizaron 39 asistencias técnicas dirigidas a mujeres en 19 localidades, incluyendo sesiones de COLMYEG y trabajo con Comisiones de Mujeres, con participación de consejeras CPL en 4 localidades. 
Se brindó acompañamiento en 43 comités técnicos de proyectos (16 localidades), 37 mesas técnicas de Fondos de Desarrollo Local (12 localidades) y 18 seguimientos al PLT (17 localidades). Además, se realizó 1 mesa con referentes de alcaldías, 14 sensibilizaciones y el acompañamiento a 1 sesión de JAL
Se realizaron 15 asistencias técnicas a veedurías de mujeres en las localidades de Fontibón, Santa Fe, San Cristóbal, Tunjuelito y Puente Aranda, así como a nivel distrital con la Red de Veeduría Carcelaria. Los principales avances incluyeron: el fortalecimiento del control social mediante el uso de instrumentos jurídicos (derechos de petición, recomendaciones y comunicaciones formales); el acompañamiento en la interlocución con Alcaldías Locales y operadores frente a vacíos de información; la revisión y ajuste de reglamentos internos; la apropiación de la ruta metodológica de control social; y el impulso a procesos organizativos, incluyendo la conformación de la veeduría en Puente Aranda. Así mismo, se promovió la participación en instancias como comités técnicos y el posicionamiento del enfoque de género en el seguimiento a proyectos.
Se reporta como avance del mes, el inicio de los procesos de sensibilización para la atención diferencial de los equipos CIOM, la asistencia técnica a las alcaldías en el marco de los proyectos de paz. Adicionalmente se da continuidad al acompañamiento técnico a las organizaciones de mujeres víctimas y firmantes de paz, acorde a sus necesidades y procesos; y se inicia el trabajo en cultura de paz en las instancias de participación de victimas (Usme) y en los COLMYEG de Mártires y Antonio Nariño. Por último, se realizaron procesos de articulación con la Consejería de Paz, Victimas y Reconciliación para realizar proceso de fortalecimiento institucional en el marco de la implementación y seguimiento al plan de género de mujeres firmantes de paz.  </t>
  </si>
  <si>
    <t xml:space="preserve">Durante lo corrido de la vigencia se logró la transversalización en las 20 localidades así: 
Asistencia técnica mujeres: Se brindó asistencia técnica en 96 espacios, logrando llegar a 19 localidades (exceptuando Sumapaz)
Comités técnicos de proyectos: Se brindó asistencia técnica en 123 comités en 18 localidades (exceptuando Chapinero y  Fontibón)
Mesas técnicas de acompañamiento a los Fondos de Desarrollo Local: Se brindó asistencia técnica en 118  Mesas de 18 localidades:  Santa Fe, Usme, Tunjuelito, Kennedy, Fontibón, Engativá, Suba, Teusaquillo, Antonio Nariño, Puente Aranda, Rafael Uribe Uribe, Ciudad Bolívar. Usaquén, San Cristóbal, Los Mártires, Chapinero, La Candelaria y Sumapaz. 
Seguimiento al Plan Local de Transversalización PLT en 20 localidades.  
Mesa de Trabajo con referentes de las alcaldías locales: Se realizó  3 Mesa de trabajo referentes donde estuvieron 20 referentes de las alcaldías locales 
Sensibilizaciones con las alcaldías locales: Se realizaron 26 sensibilizaciones en localidades: Usaquen, Santa fe, Tunjuelito, Suba, Barrios Unidos, Puente Aranda , Usme, Bosa, Fontibón, Barrios Unidos, Los Mártires, Antonio Nariño, Rafael Uribe Uribe, Ciudad Bolívar y Sumapaz.  
Junta Administradora Local: Se acompañaron 13 sesiones en las JAL en  localidad: Bosa, Tunjuelito, Puente Aranda, Ciudad Bolivar, Usaquén, Engativá, Teusaquillo, Rafael Uribe Uribe y Sumapaz. 
Frente a la promoción del control social, se alcanza un acumulado de 51 asistencias técnicas a veedurías y escenarios de participación, evidenciando un fortalecimiento progresivo de las capacidades técnicas, organizativas y de incidencia de las mujeres en el ejercicio de control social, así como una mayor articulación institucional y uso de mecanismos formales para la exigibilidad de derechos en los territorios.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acompañmiento a la mesa de victimas de Usme. Se ha realizado un proceso de acompañamiento técnico al Fondo de Desarrollo Local de Teusaquillo, en el marco del proyecto local en materia de paz. </t>
  </si>
  <si>
    <t>Para el mes de mayo se realizó la asistencia técnica a las instancias de participación territorial y Fondos de Desarrollo Local mediante el desarrollo de las siguientes actividades:  Asistencia técnica mujeres: Se brindó asistencia técnica en 34 espacios, en las 20 localidades. De las cuales fueron 18 sesiones de COLMYEG (exceptuando Ciudad Bolívar y los CLM de Puente Aranda y Sumapaz). Se realizaron 15 espacios con las Comisiones de Mujeres de 14 localidades (exceptuando Usaquén, Chapinero, Usme, Tunjuelito, La Candelaria y Sumapaz). Se contó con la participación de consejeras CPL en 2 Comisiones de 4 localidades: San Cristóbal y Los Mártires. Asimismo, se llevó a cabo un (1) espacio de asistencia técnica para la conformación del COLMYEG en la localidad de Sumapaz.  Comités técnicos de proyectos: Se brindó asistencia técnica en 40 comités en 19 localidades (exceptuando Sumapaz).  Mesas técnicas de acompañamiento a los Fondos de Desarrollo Local: Se brindó asistencia técnica en 13 Mesas de 7 localidades: Santa Fe, Tunjuelito, Kennedy, Fontibón, Teusaquillo, Antonio Nariño y La Candelaria.  Seguimiento al Plan Local de Transversalización PLT: Se realizaron   17 seguimientos en 17 localidades (exceptuando Usme, Antonio Nariño y Ciudad Bolívar).  Mesa de Trabajo con referentes de las alcaldías locales: Se realizó 1 Mesa de trabajo referentes donde estuvieron 18 referentes de las alcaldías locales (exceptuando Chapinero y Fontibón).  Sensibilizaciones con las alcaldías locales: Se realizaron 15 sensibilizaciones en 13 localidades: Santa Fe, San Cristóbal, Usme, Tunjuelito, Kennedy, Fontibón, Suba, Teusaquillo, Los Mártires, Antonio Nariño, Puente Aranda, Rafael Uribe Uribe y Sumapaz.  Junta Administradora Local: Se acompañaron 2 sesión en las JAL de Usaquén y Los Mártires. 
Desde la estrategia de veeduria, se realizaron un total de 15 asistencias técnicas: 13 dirigidas a veedurías ciudadanas conformadas y 2 a escenarios o instancias de participación (Comisiones de Mujeres). Las actividades beneficiaron a mujeres de las localidades de Fontibón, San Cristóbal, Los Mártires, Santa Fe, Puente Aranda, Kennedy y a nivel Distrital. Los principales logros y beneficios incluyen: Fortalecimiento organizativo y técnico: Se revisaron y fortalecieron instrumentos de organización interna, promoviendo la apropiación de disposiciones normativas (como la Ley 850 de 2003 sobre conflictos de interés e inhabilidades), mecanismos democráticos de participación y herramientas para la gestión de conflictos. Incidencia y control social efectivo: Se acompañaron espacios de diálogo e interlocución con entidades distritales y Alcaldías Locales para el seguimiento a la ejecución de proyectos dirigidos a las mujeres, facilitando el acceso a información técnica, administrativa y contractual. Un logro destacado fue la participación en mesas de diálogo para el seguimiento, revisión y socialización del Convenio Interadministrativo 488 de 2025 en Fontibón. Seguimiento y trazabilidad: Se promovió la formulación de observaciones ciudadanas, la revisión de actuaciones administrativas y la apropiación de herramientas para la trazabilidad de compromisos e identificación de oportunidades de mejora en la ejecución de iniciativas.
Por otra parte la estrategia de Paz en el período reportado, se registra como avance la continuidad de los procesos de sensibilización orientados a la atención diferencial de los equipos CIOM, así como el desarrollo de asistencia técnica a las Alcaldías Locales en el marco de los proyectos asociados a las metas de paz contempladas en los planes de desarrollo. De igual manera, se fortalecieron las capacidades de los equipos en materia del derecho a la paz y de los derechos de las mujeres.  Adicionalmente, se dio continuidad al acompañamiento técnico dirigido a las organizaciones de mujeres víctimas y firmantes de paz, de acuerdo con sus necesidades y procesos organizativos. Asimismo, se desarrolló la primera sesión sobre cultura de paz en la Mesa de Participación Efectiva para las Víctimas de la localidad de Usme.</t>
  </si>
  <si>
    <t>Durante lo corrido de la vigencia se logró la transversalización en las 20 localidades así: 
Asistencia técnica mujeres: Se brindó asistencia técnica en 130 espacios, logrando llegar a 19 localidades (exceptuando Sumapaz)
Se realizaron 15 espacios con las Comisiones de Mujeres de 14 localidades (exceptuando Usaquén, Chapinero, Usme, Tunjuelito, La Candelaria y Sumapaz). 
Comités técnicos de proyectos: Se brindó asistencia técnica en 163 comités en 19 localidades (exceptuando Sumapaz)
Mesas técnicas de acompañamiento a los Fondos de Desarrollo Local: Se brindó asistencia técnica en 131  Mesas de 18 localidades:  Santa Fe, Usme, Tunjuelito, Kennedy, Fontibón, Engativá, Suba, Teusaquillo, Antonio Nariño, Puente Aranda, Rafael Uribe Uribe, Ciudad Bolívar. Usaquén, San Cristóbal, Los Mártires, Chapinero, La Candelaria y Sumapaz. 
Seguimiento al Plan Local de Transversalización PLT en 20 localidades.  
Mesa de Trabajo con referentes de las alcaldías locales: Se realizó  4 Mesa de trabajo referentes donde estuvieron 20 referentes de las alcaldías locales 
Sensibilizaciones con las alcaldías locales: Se realizaron 41 sensibilizaciones en localidades: Usaquen, Santa fe, Tunjuelito, Suba, Barrios Unidos, Puente Aranda , Usme, Bosa, Fontibón, Barrios Unidos, Los Mártires, Antonio Nariño, Rafael Uribe Uribe, Ciudad Bolívar y Sumapaz.  
Junta Administradora Local: Se acompañaron 15 sesiones en las JAL en  localidad: Bosa, Tunjuelito, Puente Aranda, Ciudad Bolivar, Usaquén, Engativá, Teusaquillo, Rafael Uribe Uribe, Los Martires y Sumapaz. 
Frente a la promoción del control social, se alcanza un acumulado de 66 asistencias técnicas a veedurías y escenarios de participación, evidenciando un fortalecimiento progresivo de las capacidades técnicas, organizativas y de incidencia de las mujeres en el ejercicio de control social, así como una mayor articulación institucional y uso de mecanismos formales para la exigibilidad de derechos en los territorios.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acompañmiento a la mesa de victimas de Usme. Se ha realizado un proceso de acompañamiento técnico al Fondo de Desarrollo Local de Teusaquillo, en el marco del proyecto local en materia de paz. Primera sesión sobre cultura de paz en la Mesa de Participación Efectiva para las Víctimas de la localidad de Usme.</t>
  </si>
  <si>
    <t xml:space="preserve">Desarrollar las sesiones ordinarias de la mesa de territorialización y las mesas de trabajo. </t>
  </si>
  <si>
    <t>Desarrollar acciones para la promoción del control social</t>
  </si>
  <si>
    <t>Brindar asistencia técnica a instancias y procesos de participación y representación para mujeres constructoras de paz.</t>
  </si>
  <si>
    <t>N/A</t>
  </si>
  <si>
    <t xml:space="preserve">Asistencia técnica mujeres: Se brindó asistencia técnica en 20 espacios, en 15 localidades: Usaquén, Chapinero, Santa Fe, San Cristóbal, Bosa, Kennedy, Fontibón, Engativá, Suba, Los Mártires, Antonio Nariño, Puente Aranda, La Candelaria, Rafael Uribe Uribe y Ciudad Bolívar. De las cuales fueron 11 sesiones de COLMYEG, en  10 localidades: Usaquén, San Cristóbal, Bosa, Kennedy, Fontibón, Engativá, Suba, Los Mártires, Antonio Nariño, La Candelaria y Ciudad Bolívar. Se realizaron 9 espacios con las Comisiones de Mujeres de 9 localidades: Chapinero, Santa Fe, Bosa, Kennedy. Se contó con la participación de consejeras CPL en las Comisión de 1 localidad: Antonio Nariño. Comités técnicos de proyectos: Se brindó asistencia técnica en 18 comités en 11 localidades: Usaquén, Santa Fe, San Cristóbal, Tunjuelito, Bosa, Suba, Barrios Unidos, Teusaquillo, Los Mártires, Puente Aranda y Ciudad Bolívar. Mesas técnicas de acompañamiento a los Fondos de Desarrollo Local: Se brindó asistencia técnica en 9 Mesas de 3 localidad: San Cristóbal, Los Mártires y Rafael Uribe Uribe. Seguimiento al Plan Local de Transversalización PLT: Se realizaron 16 seguimientos en 12 localidades: Usaquén, Chapinero, Usme, Bosa, Kennedy, Fontibón, Suba, Barrios Unidos, Teusaquillo, Los Mártires, Antonio Nariño y La Candelaria. </t>
  </si>
  <si>
    <t xml:space="preserve">Para el cumplimiento del logro propuesto, se desarrollaron las siguientes actividades de gestión en el período reportado: Planeación, convocatoria y realización de sesiones de acompañamiento técnico con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t>
  </si>
  <si>
    <t>Respecto a las actividades de gestión durante el período a reportar se realizó: En articulación con el enlace de paz de la Dirección de Derechos y Diseño de Política, se avanzó en reunión para hacer seguimiento a los instrumentos de reporte, en el marco de la política de reincorporación y las acciones asociadas a la SDMujer. Por otro lado, se realizó la. Revisión y ajuste del documento de estrategia de paz a nivel territorial.</t>
  </si>
  <si>
    <t>https://secretariadistritald-my.sharepoint.com/:w:/g/personal/territorializacion2021_sdmujer_gov_co/IQAFCvtqXz9MTLM8R5EVFSZwAaWGWOenmRbqFcHPIlj7p5Y?e=Boktgm</t>
  </si>
  <si>
    <t>https://secretariadistritald-my.sharepoint.com/:w:/g/personal/territorializacion2021_sdmujer_gov_co/IQCvm6hM7UNjTq4yJNm6Y9VhAXOHIDZIbKdTeQTNxB6Msm4?e=4lq6lV</t>
  </si>
  <si>
    <t>https://secretariadistritald-my.sharepoint.com/:w:/g/personal/territorializacion2021_sdmujer_gov_co/IQCii9vyHinxR52K_dh437u3AUidO2s5cXXPJ0SQuN_-46I?e=ppE1n8</t>
  </si>
  <si>
    <t xml:space="preserve">Durante el periodo se llegó a 20 localidades, en el proceso de transversalización local de los enfoques de la política pública de mujeres y equidad de género, así: Asistencia técnica mujeres: Se brindó asistencia técnica en 36 espacios, en 18 localidades (exceptuando Puente Aranda y Sumapaz). De las cuales fueron 16 sesiones de COLMYEG (exceptuando Usme, Fontibón, Puente Aranda y Sumapaz). Se realizaron 19 espacios con las Comisiones de Mujeres de 17 localidades (exceptuando Chapinero, Puente Aranda y Sumapaz). Se contó con la participación de consejeras CPL en 10 Comisiones de 8 localidades: Usme, Tunjuelito, Bosa, Fontibón, Barrios Unidos, Los Mártires, Antonio Nariño y Rafael Uribe Uribe. Comités técnicos de proyectos: Se brindó asistencia técnica en 34 comités en 13 localidades: Usaquén, Santa Fe, Tunjuelito, Bosa, Kennedy, Engativá, Suba, Barrios Unidos, Teusaquillo, Los Mártires, Puente Aranda, Rafael Uribe Uribe y Ciudad Bolívar. Mesas técnicas de acompañamiento a los Fondos de Desarrollo Local: Se brindó asistencia técnica en 39 Mesas de 10 localidades: Usaquén, Chapinero, Santa Fe, Kennedy, Fontibón, Engativá, La Candelaria, Rafael Uribe Uribe, Ciudad Bolívar y Sumapaz. Seguimiento al Plan Local de Transversalización PLT: Se realizaron   seguimientos en 17 localidades (exceptuando Chapinero, San Cristóbal y Puente Aranda). Mesa de Trabajo con referentes de las alcaldías locales: Se realizó 1 Mesa de trabajo referentes donde estuvieron 18 referentes de las alcaldías. Sensibilizaciones con las alcaldías locales: Se realizaron 4 sensibilizaciones en 2 localidades: Santa Fe y Kennedy. Junta Administradora Local: Se acompañaron 6 sesiones en las JAL en 5 localidades: Usaquén, Engativá, Teusaquillo, Rafael Uribe Uribe y Sumapaz.  </t>
  </si>
  <si>
    <t xml:space="preserve">Se realizaron 15 asistencias técnicas a 6 veedurías y 1 jornada de socialización en la Comisión de Mujeres de Santa Fe (integrando a veedoras y ciudadanas nuevas). Se logró la instalación de la Comisión de Seguimiento Contractual en San Cristóbal; estructuración de peticiones por salubridad en El Buen Pastor; y sensibilización normativa para promover nuevas iniciativas. </t>
  </si>
  <si>
    <t xml:space="preserve">Se reporta como avance trabajo realizado en la actualización de documentos estratégicos en materia de Paz, el acompañamiento a organizaciones de mujeres firmantes de paz, para la identificación de necesidades para la vigencia 2026, el establecimiento de la ruta de asistencia técnica con mujeres víctimas del conflicto armado. Así mimo, la realización de articulaciones internas e interinstitucionales que permitan el posicionamiento d ellos derechos de las mujeres en las instancias de ejecución de política de paz. </t>
  </si>
  <si>
    <t>https://secretariadistritald-my.sharepoint.com/:w:/g/personal/territorializacion2021_sdmujer_gov_co/IQC5Mm48JRdUSY_zUXDwqFtUAaLD9YVuVozSvInD0RMkDzY?e=h2K6WL</t>
  </si>
  <si>
    <t>https://secretariadistritald-my.sharepoint.com/:w:/g/personal/territorializacion2021_sdmujer_gov_co/IQAtQgrMRVl_RLSLiefAt5dhAYRLIwA3TBqqKo0KyF4TomA?e=8r8sQM</t>
  </si>
  <si>
    <t>https://secretariadistritald-my.sharepoint.com/:w:/g/personal/territorializacion2021_sdmujer_gov_co/IQArXdztRlcYQpZ8VJg9DNXqAfprTPFw8X04kvomN5qv4zc?e=nB6AYq</t>
  </si>
  <si>
    <t xml:space="preserve">Durante el periodo se realizó: 
Asistencia técnica mujeres: Se brindó asistencia técnica en 40 espacios, en 19 localidades (exceptuando Sumapaz). De las cuales fueron 18 sesiones de COLMYEG (exceptuando Puente Aranda y Sumapaz). Se realizaron 20 espacios con las Comisiones de Mujeres de 18 localidades (exceptuando Ciudad Bolívar y Sumapaz). Se contó con la participación de consejeras CPL en 9 Comisiones de 9 localidades: Usme, Tunjuelito, Bosa, Kennedy, Fontibón, Barrios Unidos, Los Mártires, Antonio Nariño y Rafael Uribe Uribe. 
Comités técnicos de proyectos: Se brindó asistencia técnica en 46 comités en 17 localidades (exceptuando Chapinero, Fontibón y Ciudad Bolívar). 
 Mesas técnicas de acompañamiento a los Fondos de Desarrollo Local: Se brindó asistencia técnica en 43 Mesas de 11 localidades: Chapinero, Usme, Tunjuelito, Kennedy, Suba, Barrios Unidos, Teusaquillo, Antonio Nariño, Rafael Uribe Uribe, Ciudad Bolívar y Sumapaz. 
 Seguimiento al Plan Local de Transversalización PLT: Se realizaron   20 seguimientos en 18 localidades (exceptuando Ciudad Bolívar y Sumapaz).  
 Mesa de Trabajo con referentes de las alcaldías locales: Se realizó 1 Mesa de trabajo referentes donde estuvieron 17 referentes de las alcaldías locales (exceptuando Antonio Nariño, Puente Aranda y Ciudad Bolívar. 
 Sensibilizaciones con las alcaldías locales: Se realizaron 8 sensibilizaciones en 8 localidades: Usaquén, Santa Fe, Tunjuelito, Suba, Barrios Unidos, Los Mártires, Puente Aranda y Rafael Uribe Uribe.  
 Junta Administradora Local: Se acompañaron 4 sesiones en las JAL en 3 localidades: Tunjuelito, Puente Aranda y Ciudad Bolívar.  </t>
  </si>
  <si>
    <t xml:space="preserve">Durante el mes de marzo se realizaron 15 asistencias técnicas, 12 dirigidas a veedurías ciudadanas y 3 en escenarios con ciudadanas  (Comisiones de Mujeres), impactando directamente procesos en las localidades de Kennedy, San Cristóbal, Fontibón, Chapinero, Puente Aranda, Santa Fe y Tunjuelito, así como una articulación distrital con la Red de Veeduría Carcelaria. 
Como principales logros, se destacan: 
El fortalecimiento del uso de herramientas formales de control social como derechos de petición, recomendaciones escritas y cuestionarios de seguimiento.  
La consolidación de procesos organizativos mediante la elaboración y ajuste de reglamentos internos, actas y planes de acción.  
El avance en la interlocución con entidades públicas, especialmente Alcaldías Locales y operadores de proyectos, promoviendo escenarios de diálogo.  
La conformación de nuevas iniciativas de veeduría (Chapinero,  Puente Aranda y Rafael Uribe Uribe) y el fortalecimiento de veedurías existentes.  
La apropiación normativa por parte de las mujeres, especialmente en relación con la Ley 850 de 2003 y la Ley 1755 de 2015.  </t>
  </si>
  <si>
    <t xml:space="preserve">Asistencia técnica a organizaciones de mujeres firmantes de paz: 1) Se dio continuidad al proceso de articulación con la Estrategia de Fortalecimiento a Organizaciones, con el fin de revisar compromisos metodológicos para iniciar el proceso de acompañamiento a la Casa de la Paz, La Trocha.  Se revisaron las líneas de trabajo priorizadas y se avanzó en la gestión para su implementación.  2) Se dió continuidad al proceso de ajuste del protocolo para la atención a la VBG de la Casa de la Paz la Trocha, acorde a la sesión colectiva de retroalimentación realizada con el equipo y el grupo de estudiantes vinculado al proceso. Adicionalmente, acorde a las sugerencias de cambio solicitadas en dicha sesión, se realizaron jornadas de trabajo con la comunicadora de la Trocha, para el diseño de una infografía del protocolo y la ruta actuación . 3) En el marco de la implementaciónde acciones del plan de género, en articulación con la Dirección de Derechos y Diseño de Política y las organizaciones de mujeres firmantes de paz en Bogotá, se avanzó en el alistamiento y definición de una propuesta metodológica, para su desarrollo. Dicha acción, acorde a la concertación de las mujeres, será un producto audiovisual cuyo eje central es “La actoría política de las mujeres firmantes en su diversidad, en el marco de los 10 años de la Firma del Acuerdo de Paz”. 
Asistencia técnica a organizaciones de mujeres víctimas del conflicto: 1) Se dio continuidad al proceso de articulación que inició la Dirección en el 2025, con la Organización Mujeres Víctimas Emprendedoras MUVICEM de la Localidad de Suba, para identificar acciones de acompañamiento y asistencia técnica desde el equipo del Derecho a la Paz. En este marco, se acordó con esta organización, la socialización de la oferta de la Estrategia de Fortalecimiento a Organizaciones para iniciar un trabajo conjunto. 
Asistencia técnica a instancias de participación en reincorporación:1) En articulación con la enlace de Paz de la Dirección de Derechos y Diseño de Política, se hizo seguimiento al proceso de la Mesa Distrital de Reincorporación y se definió una agenda temática para avanzar con la Oficina Consejería de Paz, Víctimas y Reconciliación, acorde a los compromisos establecidos en el mes de diciembre del 2025.  2) En articulación con Oficina Consejería de Paz, Víctimas y Reconciliación se realizó una reunión de seguimiento a la agenda de trabajo en función del posicionamiento del Plan de Género de las mujeres firmantes de paz, en el marco de la Mesa Distrital de Reincorporación. Se acordó crear un plan de fortalecimiento para las instituciones en los enfoques de género y derechos de las mujeres y dar apertura a sesiones extraordinarias de la Mesa, para hacer seguimiento a los compromisos institucionales en relación con el plan de género.  
Asistencia Técnica mesas de participación de víctimas del conflicto: 1) En articulación con la enlace SOFIA y la Personera de la localidad de USME, se realizó una reunión de seguimiento al proceso de acompañamiento de la SDMujer – Equipo Paz respecto a los procesos de asistencia técnica a las Mesas Locales de Participación Efectivas de las Víctimas, para aclarar el marco de actuación en el 2026, acorde a la misionalidad y competencia de la Dirección de Territorialización de Derechos y Participación. A partir de este contexto y revisando las necesidades expuestas sobre la Mesa de la localidad, se perfilaron aciones de acompañamiento.  </t>
  </si>
  <si>
    <t>https://secretariadistritald-my.sharepoint.com/:w:/g/personal/territorializacion2021_sdmujer_gov_co/IQB5fUBEpnCGQpOT5zpBr5RPAWVr4b9EbqLwS2RPxSX1GKE?e=PYUouZ</t>
  </si>
  <si>
    <t>https://secretariadistritald-my.sharepoint.com/:w:/g/personal/territorializacion2021_sdmujer_gov_co/IQA4vO80LG2WR7o3iCz6M1MpAbQX4HvHN8UYhjvdyAgwNlA?e=wFnnzm</t>
  </si>
  <si>
    <t>https://secretariadistritald-my.sharepoint.com/:w:/g/personal/territorializacion2021_sdmujer_gov_co/IQBxHR2I9-6PTKYCj3tLZI_ZAYA7y7ZcuK7FEKCI90lxcDs?e=HdRtn1</t>
  </si>
  <si>
    <t xml:space="preserve">Durante el periodo se realizó: 
Mesas técnicas de acompañamiento a los Fondos de Desarrollo Local: Se brindó asistencia técnica en 37 Mesas de 12 localidades: Santa Fe, Usme, Tunjuelito, Kennedy, Fontibón, Engativá, Suba, Teusaquillo, Antonio Nariño, Puente Aranda, Rafael Uribe Uribe y Ciudad Bolívar. 
Ademas se brindó:  Asistencia técnica mujeres: Se brindó asistencia técnica en 39 espacios, en 19 localidades (exceptuando Sumapaz). De las cuales fueron 19 sesiones de COLMYEG (exceptuando los CLM de Puente Aranda y Sumapaz). Se realizaron 19 espacios con las Comisiones de Mujeres de 18 localidades (exceptuando Usaquén y Sumapaz). Se contó con la participación de consejeras CPL en 4 Comisiones de 4 localidades: Bosa, Suba, Barrios Unidos y Rafael Uribe Uribe. Comités técnicos de proyectos: Se brindó asistencia técnica en 43 comités en 16 localidades (exceptuando Chapinero, Fontibón, Puente Aranda y La Candelaria). 
 Seguimiento al Plan Local de Transversalización PLT: Se realizaron   18 seguimientos en 17 localidades (exceptuando Bosa, La Candelaria y Sumapaz).  
 Mesa de Trabajo con referentes de las alcaldías locales: Se realizó 1 Mesa de trabajo referentes donde estuvieron 20 referentes de las alcaldías locales  
 Sensibilizaciones con las alcaldías locales: Se realizaron 14 sensibilizaciones en 9 localidades: Usme, Bosa, Fontibón, Barrios Unidos, Los Mártires, Antonio Nariño, Rafael Uribe Uribe, Ciudad Bolívar y Sumapaz.  
 Junta Administradora Local: Se acompañaron 1 sesión en las JAL de Bosa.  </t>
  </si>
  <si>
    <t xml:space="preserve">Durante el mes de abril,  se desarrollaron procesos sistemáticos de asistencia técnica dirigidos a mujeres veedoras en distintas localidades de Bogotá, orientados al fortalecimiento del control social con enfoque de género, en el marco de la Ley 850 de 2003. Como principales resultados se destacan: 
Fortalecimiento de capacidades técnicas y organizativas: de las mujeres veedoras, especialmente en el uso de instrumentos como derechos de petición, recomendaciones escritas, reglamentos internos y rutas metodológicas de control social.  
Mejora en la interlocución con la institucionalidad: evidenciada en la elaboración de comunicaciones formales, participación en mesas de diálogo y comités técnicos  
 Consolidación y avance de procesos organizativos: incluyendo ajuste de reglamentos internos (Tunjuelito), estructuración de planes de trabajo (Red de Veeduría Carcelaria) y conformación de nuevas veedurías (Puente Aranda).  
Mayor incidencia en el seguimiento a proyectos públicos: particularmente en aspectos como trazabilidad de recursos, calidad de insumos, coherencia técnica y acceso a información pública.  
 Empoderamiento de las mujeres como sujetas políticas: fortaleciendo su rol autónomo en el ejercicio del control social y su capacidad de exigir garantías institucionales. </t>
  </si>
  <si>
    <t xml:space="preserve">Asistencia Técnica mesas de participación de víctimas del conflicto: 1) Desde la SDMujer y en articulación con la enlace SOFIA de la localidad de Usme y el equipo de la Estrategia Orbitando, el 16 de abril se asistió  a la sesión ordinaria de la Mesa Local de Participación Efectiva de las Víctimas del Conflicto Armado de la localidad de Usme, en la cual se presentó la propuesta metodológica para el trabajo sobre Cultura de Paz y Gestión de Conflictos, la propuesta fue muy bien recibida y retroalimentada por las mujeres de la Mesa, de donde se acordó realizar 3 sesiones (conflictos, comunicación no violenta y liderazgos) en el marco de las sesiones de la Mesa y con un tiempo de 1 hora para su realización 
Asistencia técnica a instancias de participación en reincorporación:1) En articulación con la Dirección de Derechos y Diseño de Políticas (DDDP) y la Oficina de la Consejería de Paz, Víctimas y Reconciliación (OCDPVR), se diseñó un plan de fortalecimiento institucional con enfoque de género y reincorporación, dirigido a las entidades responsables de la implementación del Plan de Género. Este plan fue presentado y retroalimentado por organizaciones de mujeres firmantes de paz y posteriormente socializado en la primera sesión de la Mesa con las entidades competentes, promoviendo un escenario específico de seguimiento y sensibilización institucional para el cumplimiento del mencionado plan
Asistencia técnica a instancias de participación en reintegración:1) En articulación con la Dirección de Derechos y Diseño de Política, a sesión de la Mesa Distrital de Reintegración con el objetivo de hacer seguimiento al proceso de las mujeres en el marco de esta política
Aumento de capacidades institucionales para una atención diferencial 1) Se dio inicio a los procesos de sensibilización y difusión de los lineamientos diferenciales de atención al interior de la Dirección  2) En articulación con la Enlace de Gestión Local de Teusaquillo, se avanzó en la articulación con la Oficina de Planeación de la Alcaldía para el acompañamiento y fortalecimiento a la implementación del proyecto “Teusaquillo tejiendo redes de paz y reconciliación”, el cual hace parte de las metas paz. En este marco, se realizó una jornada de sensibilización en Cultura de Paz con el operador del proyecto y los equipos contratados para su implementación, de los cuales hacen parte población víctima del conflicto armado y firmante de paz, en la cual se reflexionó sobre la aplicación de los enfoques de la PPMYEG en el proyecto y se brindaron recomendaciones específicas para la ejecución de los presupuestos locales. </t>
  </si>
  <si>
    <t>https://secretariadistritald-my.sharepoint.com/:w:/g/personal/territorializacion2021_sdmujer_gov_co/IQCR--j_783BTKT2W71kdy0oAf4ytFgCdSQRR1ZAYTe5N78?e=iClgBg</t>
  </si>
  <si>
    <t>https://secretariadistritald-my.sharepoint.com/:w:/g/personal/territorializacion2021_sdmujer_gov_co/IQBG4p-e1aD2T7-FVcdmcOQdAaH4fbbksZI6gtqrBYpfif0?e=9FTjX3</t>
  </si>
  <si>
    <t>https://secretariadistritald-my.sharepoint.com/:w:/g/personal/territorializacion2021_sdmujer_gov_co/IQCxYqMBXG9RTrJ9R3L_a7uDAfKdGUyVmze_rayCc3Zd5Xk?e=4kInHN</t>
  </si>
  <si>
    <t xml:space="preserve">Para el mes de mayo se realizó la asistencia técnica a las instancias de participación territorial y Fondos de Desarrollo Local mediante el desarrollo de las siguientes actividades:  
Asistencia técnica mujeres: Se brindó asistencia técnica en 34 espacios, en las 20 localidades. De las cuales fueron 18 sesiones de COLMYEG (exceptuando Ciudad Bolívar y los CLM de Puente Aranda y Sumapaz). Se realizaron 15 espacios con las Comisiones de Mujeres de 14 localidades (exceptuando Usaquén, Chapinero, Usme, Tunjuelito, La Candelaria y Sumapaz). Se contó con la participación de consejeras CPL en 2 Comisiones de 4 localidades: San Cristóbal y Los Mártires. Asimismo, se llevó a cabo un (1) espacio de asistencia técnica para la conformación del COLMYEG en la localidad de Sumapaz.  Comités técnicos de proyectos: Se brindó asistencia técnica en 40 comités en 19 localidades (exceptuando Sumapaz).  Mesas técnicas de acompañamiento a los Fondos de Desarrollo Local: Se brindó asistencia técnica en 13 Mesas de 7 localidades: Santa Fe, Tunjuelito, Kennedy, Fontibón, Teusaquillo, Antonio Nariño y La Candelaria.  Seguimiento al Plan Local de Transversalización PLT: Se realizaron   17 seguimientos en 17 localidades (exceptuando Usme, Antonio Nariño y Ciudad Bolívar).  Mesa de Trabajo con referentes de las alcaldías locales: Se realizó 1 Mesa de trabajo referentes donde estuvieron 18 referentes de las alcaldías locales (exceptuando Chapinero y Fontibón).  Sensibilizaciones con las alcaldías locales: Se realizaron 15 sensibilizaciones en 13 localidades: Santa Fe, San Cristóbal, Usme, Tunjuelito, Kennedy, Fontibón, Suba, Teusaquillo, Los Mártires, Antonio Nariño, Puente Aranda, Rafael Uribe Uribe y Sumapaz.  Junta Administradora Local: Se acompañaron 2 sesión en las JAL de Usaquén y Los Mártires. </t>
  </si>
  <si>
    <t xml:space="preserve">Durante el mes de mayo de 2026, se realizaron un total de 15 asistencias técnicas: 13 dirigidas a veedurías ciudadanas conformadas y 2 a escenarios o instancias de participación (Comisiones de Mujeres). Las actividades beneficiaron a mujeres de las localidades de Fontibón, San Cristóbal, Los Mártires, Santa Fe, Puente Aranda, Kennedy y a nivel Distrital. Los principales logros y beneficios incluyen: Fortalecimiento organizativo y técnico: Se revisaron y fortalecieron instrumentos de organización interna, promoviendo la apropiación de disposiciones normativas (como la Ley 850 de 2003 sobre conflictos de interés e inhabilidades), mecanismos democráticos de participación y herramientas para la gestión de conflictos. Incidencia y control social efectivo: Se acompañaron espacios de diálogo e interlocución con entidades distritales y Alcaldías Locales para el seguimiento a la ejecución de proyectos dirigidos a las mujeres, facilitando el acceso a información técnica, administrativa y contractual. Un logro destacado fue la participación en mesas de diálogo para el seguimiento, revisión y socialización del Convenio Interadministrativo 488 de 2025 en Fontibón. Seguimiento y trazabilidad: Se promovió la formulación de observaciones ciudadanas, la revisión de actuaciones administrativas y la apropiación de herramientas para la trazabilidad de compromisos e identificación de oportunidades de mejora en la ejecución de iniciativas </t>
  </si>
  <si>
    <t xml:space="preserve">Para el período reportado, se registra como avance la continuidad de los procesos de sensibilización orientados a la atención diferencial de los equipos CIOM, así como el desarrollo de asistencia técnica a las Alcaldías Locales en el marco de los proyectos asociados a las metas de paz contempladas en los planes de desarrollo. De igual manera, se fortalecieron las capacidades de los equipos en materia del derecho a la paz y de los derechos de las mujeres. 
Adicionalmente, se dio continuidad al acompañamiento técnico dirigido a las organizaciones de mujeres víctimas y firmantes de paz, de acuerdo con sus necesidades y procesos organizativos. Asimismo, se desarrolló la primera sesión sobre cultura de paz en la Mesa de Participación Efectiva para las Víctimas de la localidad de Usme. </t>
  </si>
  <si>
    <t>https://secretariadistritald-my.sharepoint.com/:w:/g/personal/territorializacion2021_sdmujer_gov_co/IQDzImw5Os57QZqctCCf7y0RAfLOOgmVtcYOurke0Ia9LC0?e=R1dhRy</t>
  </si>
  <si>
    <t>https://secretariadistritald-my.sharepoint.com/:w:/g/personal/territorializacion2021_sdmujer_gov_co/IQBgQfhilD8OSYH0BBWL0gJGAdBOdninXX_0Mab-KdMjk0I?e=Iopvyo</t>
  </si>
  <si>
    <t>https://secretariadistritald-my.sharepoint.com/:w:/g/personal/territorializacion2021_sdmujer_gov_co/IQBY4FJJOPUkSo98yCg0swfxAUUM-OsmNiFfiPsGvyzvzW0?e=oQjGBP</t>
  </si>
  <si>
    <t>Evidenciar el porcentaje de prestación de la asistencia técnica a las instancias de participación y Fondos de Desarrollo Locales en las 20 localidades de Bogotá</t>
  </si>
  <si>
    <t>localidades con asistencia técnica</t>
  </si>
  <si>
    <t xml:space="preserve">La asistencia técnica consiste en brindar un acompañamiento con diferentes herramientas conceptuales en clave de los enfoques de la PPMYEG en los procesos de la planeación local e incidencia,  para el fortalecimiento de las capacidades institucionales y de los diferentes actores involucrados, que permitan entender las necesidades, realidades y dinámicas locales de las mujeres. </t>
  </si>
  <si>
    <t>sumatoria de localidades con asistencia técnica</t>
  </si>
  <si>
    <t>El indicador da cuenta del número de localidades que cuentan con asistencia técnica para la transversalización de los enfoques de la PPMYEG</t>
  </si>
  <si>
    <t xml:space="preserve">PROGRAMACIÓN, ACTUALIZACIÓN  Y SEGUIMIENTO PLAN DE ACCIÓN DE PROYECTOS DE INVERSIÓN </t>
  </si>
  <si>
    <t>Implementar 1 estrategia denominada: Tejiendo Mundos de Igualdad para NNA en los territorios rurales y urbanos de Bogotá</t>
  </si>
  <si>
    <t>3.1 Servicio de promoción a la participación ciudadana_x000D_</t>
  </si>
  <si>
    <t>Número de estrategias asociadas a ETMINNA en los territorios rurales y urbanos implementadas</t>
  </si>
  <si>
    <t>107. Desarrollar 4 estrategias de empoderamiento para promover capacidades, liderazgos, participación, incidencia política y transformación de imaginarios culturales, que reproducen los estereotipos de género, en los territorios urbanos y rurales.</t>
  </si>
  <si>
    <t>Durante el mes de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Finalmente, se acompañó una jornada territorial de la CIOM de Kennedy.</t>
  </si>
  <si>
    <t>Desde la estrategia Tejiendo Mundos de Igualdad con NNA,  se abordar los derechos de las mujeres desde la niñez promoviendo su apropiación y deconstrucción de roles y estereotipos de género que perpetúan las violencias contras las mujeres, promiviendo su liderazgo y autonomía del cuerpo por una vida libre de violencia, así las cosas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Finalmente, se acompañó una jornada territorial de la CIOM de Kennedy.</t>
  </si>
  <si>
    <t xml:space="preserve">La estrategia tejiendo mundos de igualdad con NNA, es una oportunidad de abordar los derechos de las mujeres desde la niñez promoviendo su apropiación y deconstrucción de roles y estereotipos de género que perpetúan las violencias contras las mujeres, promiviendo su liderazgo y autonomía del cuerpo por una vida libre de violencias.
	</t>
  </si>
  <si>
    <t xml:space="preserve">Durante febrero se realizaron 64 talleres en 17 localidades de Bogotá, las cuales vincularon a un total 1.703 Niñas, Niños y Adolescentes. En este sentido se contó con la participación de 805 Niños y adolescentes, y 887 niñas y adolescentes y 10 personas no informaron su sexo.  Asi mismo, desarrolló su actividad territorial en las localidades de Kennedy, Suba y Los Mártires, así como mediante la modalidad virtual a través de “La Hora del Cuento” en la plataforma Teams. De igual manera se desarrollaron las conmemoraciones de el 11 de febrero (Día Internacional de las Mujeres y las Niñas en la Ciencia) y el 12 de febrero (Día de las Manos Rojas), integrando el componente político y simbólico a los procesos pedagógicos. </t>
  </si>
  <si>
    <t>Durante lo corrido de la vigencia se tiene un acumulado de 64 talleres en 17 localidades de Bogotá, las cuales vincularon a un total 1.703 Niñas, Niños y Adolescentes. Así mismo, el desarrolló de actividades territoriales en las localidades de Kennedy, Suba y Los Mártires; mediante la modalidad virtual cada semana la realización  de “La Hora del Cuento” en la plataforma Teams. 
De igual manera el desarrollaron las conmemoraciones de 11 de febrero (Día Internacional de las Mujeres y las Niñas en la Ciencia) y el 12 de febrero (Día de las Manos Rojas), integrando el componente político y simbólico a los procesos pedagógicos.</t>
  </si>
  <si>
    <t xml:space="preserve">La estrategia tejiendo mundos de igualdad con NNA, es una oportunidad de abordar los derechos de las mujeres desde la niñez promoviendo su apropiación y deconstrucción de roles y estereotipos de género que perpetúan las violencias contras las mujeres, promoviendo su liderazgo y autonomía del cuerpo por una vida libre de violencias.
	</t>
  </si>
  <si>
    <t>Durante marzo se realizaron 94 talleres en 20 localidades de Bogotá, las cuales vincularon a un total 2721 Niñas, Niños y Adolescentes. En este sentido se contó con la participación de 1179 Niños y adolescentes, y 1514 niñas y adolescentes y 28 personas no informaron su sexo.  Se evaluaron 9 solicitudes en  periodo y se agendaron las 9 (1 en marzo y 8 en abril)</t>
  </si>
  <si>
    <t>Durante lo corrido de la vigencia se tiene un acumulado de 158 talleres en 20 localidades de Bogotá, las cuales vincularon a un total 4.424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Rojas)y 8M,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t>
  </si>
  <si>
    <t>Durante el periodo se realizaron 88 talleres, las cuales vincularon a un total 2472  Niñas, Niños y Adolescentes. En este sentido se contó con la participación de 1197 Niños y adolescentes, y 1275  niñas y adolescentes  Se evaluaron 13 solicitudes en  periodo.</t>
  </si>
  <si>
    <t>Durante lo corrido de la vigencia se tiene un acumulado de 246 talleres en 20 localidades de Bogotá, las cuales vincularon a un total 6896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t>
  </si>
  <si>
    <t>Durante lo corrido de la vigencia se tiene un acumulado de 329 talleres en 20 localidades de Bogotá, las cuales vincularon a un total 9582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28M durante la hora del cuento en Mayo,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t>
  </si>
  <si>
    <t>Evaluar las solicitudes para la realización de las jornadas de la estrategia</t>
  </si>
  <si>
    <t>Desarrollar las jornadas de la estrategia</t>
  </si>
  <si>
    <t xml:space="preserve">Durante el mes de enero,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labor.Adicionalmente, se llevaron a cabo espacios internos de trabajo orientados a la reorganización de roles y tareas del equipo, así como a la revisión y fortalecimiento de buenas prácticas en procesos de articulación interinstitucional y ejecución de talleres dirigidos a NNA, buscando maximizar el impacto de las acciones y asegurar intervenciones coherentes con el enfoque diferencial, territorial y de género que caracteriza a la estrategia. </t>
  </si>
  <si>
    <t>Durante el periodo a reportar se acompañó una jornada territorial de la CIOM de Kennedy.</t>
  </si>
  <si>
    <t>https://secretariadistritald-my.sharepoint.com/:b:/g/personal/territorializacion2021_sdmujer_gov_co/IQBDF1V1VvihSKYAqBMoYeKTAYC76tc1sxI-zAlprfmWAlA?e=iVkVtw</t>
  </si>
  <si>
    <t xml:space="preserve">Durante el mes de febrero, la ETMINNA fortaleció su gestión territorial mediante la consolidación de articulaciones estratégicas con instituciones educativas y espacios de atención integral. Se desarrollaron acciones conjuntas con las siguientes instituciones: IED Pablo VI (Kennedy); Colegio República Dominicana (Suba); IED Ricaurte (Los Mártires); y Centro Amar Suba. </t>
  </si>
  <si>
    <t>https://secretariadistritald-my.sharepoint.com/:w:/g/personal/territorializacion2021_sdmujer_gov_co/IQBl65-FFoYuQ4ecQ3XWy79PAbIl9poxuOGuJFXJX3HvKww?e=Wl8e6H</t>
  </si>
  <si>
    <t>se evaluaron 9 solicitudes en  periodo y se agendaron las 9 (1 en marzo y 8 en abril)</t>
  </si>
  <si>
    <t xml:space="preserve">Durante el mes de marzo , se realizaron 94 talleres en 20 localidades de Bogotá, las cuales vincularon a un total 2.721 Niñas, Niños y Adolescentes. e las cuales 1179 fueron Niños y 1514 fueron Niñas. Se resalta la actividad desarrollada en Mercados Campesinos, así como el esapcio de Hora del Cuento. Las temáticas abordadas Las temáticas abordadas durante el periodo incluyeron: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t>
  </si>
  <si>
    <t>https://secretariadistritald-my.sharepoint.com/:b:/g/personal/territorializacion2021_sdmujer_gov_co/IQCYP_43_HGdSphR9Jql7wvbAWxZ7O1yasrd5uMCmCHxw6g?e=pZSLZP</t>
  </si>
  <si>
    <t>En este periodo se evaluaron 13 solicitudes de articulación, de las cuales 2 se agendaron en el mes de abril y 11 se agendaron para el mes de mayo de 2026</t>
  </si>
  <si>
    <t>Durante el mes de abril, se realizaron 88 procesos, logrando vincular a 2472 Niñas, Niños y Adolescentes, de los cuales: 1197 fueron Niños y 1275 fueron niñas.Se resalta la participación de  Estrategia en la la conmemoración del Día de la Niñez y la Recreación, la estrategia participó en el evento distrital “Caravana de Sueños: Arte, Juego y Ciudadanía para la Vida”, realizado el 30 de abril en el Parque de los Niños y las Niñas. Allí, la ETMINNA implementó una estación pedagógica basada en el juego, el arte y el diálogo, promoviendo la participación activa y autónoma de niñas, niños y adolescentes.</t>
  </si>
  <si>
    <t>https://secretariadistritald-my.sharepoint.com/:b:/g/personal/territorializacion2021_sdmujer_gov_co/IQAhgb64yzG8SLJYJqvE0uJyAZ134YdiQhDS9vH5hlzok-I?e=mHuHaW</t>
  </si>
  <si>
    <t xml:space="preserve">Durante mayo se evaluaron 16 solicitudes, de los cuales 11 se desarrollaron en mayo y 5 se agendaron para junio de 2026 </t>
  </si>
  <si>
    <t>https://secretariadistritald-my.sharepoint.com/:w:/g/personal/territorializacion2021_sdmujer_gov_co/IQBJg708B6XITZtAy9YD8XuXAfObeVkLcESbACIBdE2NRtk?e=eQm67t</t>
  </si>
  <si>
    <t xml:space="preserve">Mostar la implementación de la Estrategia Tejiendo Mundos de Igualdad para NNA en los territorios rurales y urbanos de Bogotá </t>
  </si>
  <si>
    <t>Actividades de la estrategia de participación de NNA implementadas</t>
  </si>
  <si>
    <t>La variable permite identificar la realización de actividades enmarcadas en la implementación de la ETMINNA en Bogotá</t>
  </si>
  <si>
    <t>Simisional e informe de gestión</t>
  </si>
  <si>
    <t>Total de solicitudes de actividades evaluadas que programa ETMINNA</t>
  </si>
  <si>
    <t>La variable identifica y evalua el total solicitudes  de actividades de la ETMINNA.</t>
  </si>
  <si>
    <t>Documento conceptual</t>
  </si>
  <si>
    <t>(Actividades de la estrategia de participaciónn de NNA implementadas/Total de solicitudes de actividades que programa ETMINNA)</t>
  </si>
  <si>
    <t>El indicador da cuenta de la implementación de la estrategia Tejiendo Mundos de Igualdad para Niños Niñas y Adolescentes en Bogotá</t>
  </si>
  <si>
    <t xml:space="preserve">ETMINNA: Acrónimo de la Estrategia Tejiendo Mundos de Igualdad para Niñas, Niñas y Adolescentes. Estrategia dirigida a la transformación cultural y apropiación de los derechos de las mujeres desde la niñez. </t>
  </si>
  <si>
    <t>Reflejar la implementación de la estrategia de promoción de la participación ciudadana en Bogotá</t>
  </si>
  <si>
    <t>Actividades de participación ciudadana en jornadas de difusión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</si>
  <si>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difusión de los servicios de las CIOM con la población. </t>
  </si>
  <si>
    <t>Actividades de participación ciudadana en jornadas de información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</si>
  <si>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información de actividades, eventos y servicios realizados por la CIO con la ciudadanía. </t>
  </si>
  <si>
    <t>Actividades de participación ciudadana en jornadas de sensibilización</t>
  </si>
  <si>
    <t xml:space="preserve">La variable permite identificar la realización de actividades enmarcadas en la implementación de jornadas de difusión, información y sensibilización en Bogotá., las que configuran la realización efectiva de la estrategia de participación ciudadana en diferentes procesos de sensibilización enmarcados en la prevención  de violencias, rutas y oferta institucional con la población en territorio. </t>
  </si>
  <si>
    <t>Tipo de jornada</t>
  </si>
  <si>
    <t xml:space="preserve">La variable se refiere los tres tipos posibles de jornadas de difusión, información y sensibilización. </t>
  </si>
  <si>
    <t>((Actividades de participación ciudadana en jornadas de difusión realizadas/Actividades de participación ciudadana en jornadas de difusión programadas)+(Actividades de participación ciudadana en jornadas de información realizadas/Actividades de participación ciudadana en jornadas de información programadas)+(Actividades de participación ciudadana en jornadas de sensibilización realizadas/Actividades de participación ciudadana en jornadas de sensibilización programadas))/suma de tipo de jornada</t>
  </si>
  <si>
    <t xml:space="preserve">El indicador permite dar cuenta de la implementación de la estrategia de participación ciudadana en procesos de difusión, información y sensibilización adelantadas por el equipo territorial de las CIO en las diferentes localidades. </t>
  </si>
  <si>
    <t>Consolidar 1 estrategia para realizar jornadas de difusión, información y sensibilización a mujeres en los territorios rurales y urbanos de Bogotá</t>
  </si>
  <si>
    <t>3.1 Servicio de promoción a la participación ciudadana</t>
  </si>
  <si>
    <t>Número de estrategias de  estrategia para realizar jornadas de difusión, información y sensibilización a mujeres en los territorios rurales y urbanos de Bogotá consolidadas</t>
  </si>
  <si>
    <t>Bogotá cuida su gente</t>
  </si>
  <si>
    <t>Durante el periodo de enero desde la estrategia de rol comunitario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avanzó en la consolidación bases de datos de 511 organizaciones de mujeres.</t>
  </si>
  <si>
    <t xml:space="preserve">La estrategia de difusión, información y sensibilización dirigido a mujeres, tiene dos propositos principales: el primero avanzar hacia la difusión de los derechos de las mujeres, servicios y ruta de atención en clave de prevención y el segundo, esta orientado a fortalecer el tejido social en las localidades para avanzar en la territorialización de la PPMYEG en clave de fortaelcimiento de las organizaciones identificadas en el territorio, acompañado de la gestión y articulación parea fortalecer las capacidades en diferentes ambitos para las mujeres en las localidades.  En este sentido, durante el periodo Durante el periodo de enero desde la estrategia de rol comunitario apoyaron en la preparación, convocatoria y difusión durante las Jornadas Territoriales Mujer Contigo en tu Barrio y Prevención de Violencias Contra las Mujeres para un total de 5 jornadas. De igual manera, apoyaron y realizaron espacios de difusión de servicios de la Secretaría Distrital de la Mujer, con un total de 9 jornadas.
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consolidó la base de dato de 511 organizaciones de mujeres. </t>
  </si>
  <si>
    <t xml:space="preserve">Fortalecer las organizaciones sociales, grupos y redes de mujeres en sus diferencias y diversidades de distrito capital, en sus capacidades internas y externas, con el fin de promover y potenciar su incidencia política, su participación y representación, los aprendizajes en torno a la generación de estrategias para la prevención de violencias hacia las mujeres, la autogestión sostenible, de tal manera que logren generar una acción política incidente y transformadora.  </t>
  </si>
  <si>
    <t xml:space="preserve">Durante el periodo de febrero desde la estrategia de rol comunitario  apoyaron en la preparación, convocatoria y difusión durante las Jornadas Territoriales Mujer Contigo en tu Barrio y Prevención de Violencias Contra las Mujeres para un total de 17 jornadas, logrando llegar a 308 ciudadanas. De igual manera, apoyaron y realizaron espacios de difusión de servicios de la Secretaría Distrital de la Mujer, con un total de 44 jornadas llegando a 742 ciudadanas. 
Desde la estrategia de Fortalecimiento a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Articulación orientada a la continuidad de los procesos que se venían adelantando relacionados con caminatas, talleres en las CIOM y cursos de formación certificada dirigidos a las mujeres. Líder equipo autonomía económica SDMujer. Articulación dirigida a orientar las solicitudes ciudadanas que tienen relación con procesos de articulación en las CIOM e iniciativas con temática de fortalecimiento de la autonomía económica de las mujeres. Centro de conocimiento. Articulación solicitada para la socialización de una oferta laboral dirigida a mujeres para la implementación de encuestas. Banco Agrario de Colombia. Articulación requerida para el fortalecimiento de capacidades financieras y conocimiento del sistema bancario a través de talleres a mujeres de la ruralidad liderado por profesionales del Banco. Instituto Distrital de Recreación y Deporte IDRD. Articulación para el acompañamiento mediante oferta de servicios de la SDMujer en la carrera de Bici experiencia al Alto de la viga que tendrá como partida el Parque Nacional. Seguimiento convenio SENA. Articulación para la continuidad de la oferta y desarrollo de cursos dirigidos a las mujeres e impartidos por el SENA.  </t>
  </si>
  <si>
    <t>Durante lo corrido de la vigencia desde la estrategia de rol comunitario apoyaron en la preparación, convocatoria y difusión durante las Jornadas Territoriales Mujer Contigo en tu Barrio y Prevención de Violencias Contra las Mujeres para un total de 22 jornadas. De igual manera, apoyaron y realizaron espacios de difusión de servicios de la Secretaría Distrital de la Mujer, con un total de 53 jornadas. 
Mediante la estrategia de Fortalecimiento a las Organizaciones se: consolidó la base de dato de 511 organizaciones de mujeres. Se han realizado 6 asistencias técnicas, 1 acompañamiento, 7 espacios de articulación, 4 documentos de planeación - metodológicos, 2 espacios de planeación de Preencuentros interlocales. Así mismo, mediante la estrategia de Alianzas se han acumulado 6 Alianzas: Jardín Botánico de Bogotá, Líder equipo autonomía económica SDMujer, Centro de conocimiento Banco Agrario de Colombia, Instituto Distrital de Recreación y Deporte-IDRD-SENA</t>
  </si>
  <si>
    <t xml:space="preserve">Durante marzo las colegas del rol comunitario apoyaron en la preparación, convocatoria y difusión durante las Jornadas Territoriales Mujer Contigo en tu Barrio y Prevención de Violencias Contra las Mujeres para un total de 32 jornadas, logrando llegar a 801 ciudadanas. De igual manera, apoyaron y realizaron espacios de difusión de servicios de la Secretaría Distrital de la Mujer, con un total de 54 jornadas llegando a 940 ciudadanas. La edad de las mujeres informadas se encuentra entre los 18 y 62 años de edad, de las 9 localidades priorizadas (Bosa, Ciudad Bolívar, Usme, Suba, Kennedy, Mártires y Rafael Uribe Uribe), así como en Candelaria, Santa Fe, Teusaquillo y Tunjuelito. 
Desde la estrategia de Fortalecimiento a Organizaciones, se dio continuidad al fortalecimiento organizativo de mujeres mediante asistencias técnicas y acompañamientos directos a procesos organizativos en las localidades de Engativá y Usaquén, así como al trabajo interlocal y transversal a nivel distrital. Se desarrollaron 4 preencuentros interlocales de organizaciones de mujeres, que permitieron el intercambio de experiencias, la identificación de problemáticas comunes y la recolección de insumos para la proyección del Encuentro Distrital. 
Se avanzó en articulaciones estratégicas con equipos de la SDMUJER, fortaleciendo el abordaje de la participación de las mujeres y el análisis de casos asociados a VPCM. Estas acciones se complementaron con espacios de gestión interna, planeación y la elaboración de documentos metodológicos que incorporan los enfoques de derechos de las mujeres, género y territorial. 
Ahora bien desde la estrategia de Alinzas Estrategiacas se llevó a cabo la reunión de articulación con la empresa Hands On encargada de establecer puentes entre otras empresas para el desarrollo de acciones orientadas a la responsabilidad social empresarial. Asi mismo, se hizo articulación con el DED Salitre Mágico. Se asistió a la reunión que tuvo como objetivo vincular a las mujeres de la DTDyP a la articulación de la Dirección de Enfoque Diferencial con el parque Salitre Mágico y las boletas de cortesía que hacen parte de la articulación. Finalmente se realizó la reunión con el objetivo de avanzar en el seguimiento de las formaciones de Masglo en las localidades con ruralidad de Bogotá y hacer proyecciones para la continuidad. </t>
  </si>
  <si>
    <t>Durante lo corrido de la vigencia desde la estrategia de rol comunitario apoyaron en la preparación, convocatoria y difusión durante las Jornadas Territoriales Mujer Contigo en tu Barrio y Prevención de Violencias Contra las Mujeres para un total de 76 jornadas. De igual manera, apoyaron y realizaron espacios de difusión de servicios de la Secretaría Distrital de la Mujer, con un total de 123 jornadas. 
Mediante la estrategia de Fortalecimiento a las Organizaciones se: consolidó la base de dato de 511 organizaciones de mujeres. Se han realizado 8 asistencias técnicas, 4 acompañamiento, 10 espacios de articulación, 4 encuentros interlocales, 6 documentos de planeación - metodológicos, 2 espacios de planeación de Preencuentros interlocales. Así mismo, mediante la estrategia de Alianzas se han acumulado 8 Alianzas: Jardín Botánico de Bogotá, Líder equipo autonomía económica SDMujer, Centro de conocimiento Banco Agrario de Colombia, Instituto Distrital de Recreación, emprensa Hands On, Parque Salitre Magico y Deporte-IDRD-SENA</t>
  </si>
  <si>
    <t xml:space="preserve">Durante el periodo, se avanzó en la implementación de la estrategia mediante asistencias técnicas, acompañamientos y articulaciones interinstitucionales en las localidades de Usaquén, San Cristóbal, Santa Fe y Suba. Se priorizó procesos como Servihuerta, y caracterizaciones de organizaciones como Jóvenes Mujeres Ingenieras, La Trocha y MUVICEM, como base para definir rutas de fortalecimiento acordes con sus necesidades y contextos. Igualmente se avanzó en la articulación con el lnstituto Distrital de las Artes IDARTES  y la Universidad Pedagógica Nacional – Dirección de Enfoque Diferencial . 
Por otro lado, se realizó 25 jornadas mujer contigo en tu barrio y 58 jornadas de difusión de servicios y de la ruta de atención a mujeres vīctimas de violencias basadas en género en las loclidades de: Bosa, Chapinero, Ciudad Bolívar, Engativá, Kennedy, Mártires, Usme, Suba, San Cristóbal y Rafael Uribe Uribe), así como en Santa Fe y Tunjuelito. </t>
  </si>
  <si>
    <t>Durante lo corrido de la vigencia desde la estrategia de rol comunitario apoyaron en la preparación, convocatoria y difusión durante las Jornadas Territoriales Mujer Contigo en tu Barrio y Prevención de Violencias Contra las Mujeres para un total de 101 jornadas. De igual manera, apoyaron y realizaron espacios de difusión de servicios de la Secretaría Distrital de la Mujer, con un total de 181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Mediante la estrategia de Fortalecimiento a las Organizaciones se: consolidó la base de dato de 511 organizaciones de mujeres. Se han realizado 22 asistencias técnicas, 4 acompañamiento, 14 espacios de articulación, 4 encuentros interlocales, 9 documentos de planeación - metodológicos, 2 espacios de planeación de Preencuentros interlocales. Así mismo, mediante la estrategia de Alianzas se han acumulado 9 Alianzas: Jardín Botánico de Bogotá, Líder equipo autonomía económica SDMujer, Centro de conocimiento Banco Agrario de Colombia, Instituto Distrital de Recreación, emprensa Hands On, Parque Salitre Magico y Deporte-IDRD-SENA", Universidad Pédagogica.</t>
  </si>
  <si>
    <t xml:space="preserve">Durante el periodo reportado se logró apoyar en todo lo relacionado con la convocatoria, preparación y desarrollo de las diferentes jornadas programadas en las localidades priorizadas, dentro de las cuales se encuentran las Jornadas Territoriales Mujer Contigo en tu Barrio y el plantón mensual de Bosa (Ni una niña, ni un niño ni una mujer más asesinada) generando participación de las ciudadanas de Bogotá. En este mes se resalta el apoyo en actividades en el marco del derecho a la salud plena por las mujeres.  Asi mismo, las colegas del rol comunitario apoyaron en la preparación, convocatoria y difusión durante las Jornadas Territoriales Mujer Contigo en tu Barrio y Prevención de Violencias Contra las Mujeres para un total de 31 jornadas, logrando llegar a 688 ciudadanas. De igual manera, apoyaron y realizaron espacios de difusión de servicios de las Casas de Igualdad de Oportunidades para las Mujeres y otros de la Secretaría Distrital de la Mujer, Así como de la Ruta Única de Atención a Mujeres Víctimas de Violencias o en Riesgo de Feminicidio, con un total de 55 jornadas llegando a 935 ciudadanas. 
Desde la Estrategia de Fortalecimiento a Organizaciones se Se avanzó en el fortalecimiento de procesos organizativos como Servihuerta, La Trocha y mujeres palenqueras, mediante acciones orientadas a la caracterización, planificación, fortalecimiento de capacidades y acompañamiento en su interlocución con actores institucionales, lo que contribuyó al reconocimiento de sus dinámicas organizativas y la definición de rutas de fortalecimiento acordes a sus necesidades. Además, se fortaleció la articulación y el trabajo conjunto entre estrategias de la DTDyP, avanzando en la construcción metodológica para la transferencia de conocimiento al equipo territorial de Sumapaz. Se avanzó en la producción de herramientas metodológicas, la planeación de procesos formativos y la consolidación de insumos técnicos para el seguimiento y sostenibilidad de los procesos organizativos, contribuyendo al fortalecimiento de la incidencia y autonomía de las mujeres en los territorios. 
Por otra parte, durante el mes de mayo se realizaron articulaciones con el sector privado orientadas a la vinculación de las mujeres a la oferta sobre el patrimonio en Bogotá y para el impulso de actividades para la difusión de información sobre violencias contra las mujeres en la ciudad. Con Museo cementerio alemán
y Fundación Natura. </t>
  </si>
  <si>
    <t xml:space="preserve">Durante lo corrido de la vigencia desde la estrategia de rol comunitario apoyaron en la preparación, convocatoria y difusión durante las Jornadas Territoriales Mujer Contigo en tu Barrio y Prevención de Violencias Contra las Mujeres para un total de 132 jornadas. De igual manera, apoyaron y realizaron espacios de difusión de servicios de la Secretaría Distrital de la Mujer, con un total de 236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Mediante la estrategia de Fortalecimiento a las Organizaciones se: consolidó la base de dato de 511 organizaciones de mujeres. Se han realizado 27 asistencias técnicas, 4 acompañamiento, 18 espacios de articulación, 4 encuentros interlocales, 11 documentos de planeación - metodológicos, 2 espacios de planeación de Preencuentros interlocales. Así mismo, mediante la estrategia de Alianzas se han acumulado 13 Alianzas: Jardín Botánico de Bogotá, Líder equipo autonomía económica SDMujer, Centro de conocimiento Banco Agrario de Colombia, Instituto Distrital de Recreación, emprensa Hands On, Parque Salitre Magico y Deporte-IDRD-SENA", Universidad Pédagogica; Museo cementerio alemán y Fundación Natura. </t>
  </si>
  <si>
    <t>Realizar la difusión en clave de prevención de violencias contra las mujeres</t>
  </si>
  <si>
    <t>Realizar asistencia técnica a fortalecimiento a organizaciones</t>
  </si>
  <si>
    <t xml:space="preserve">Durante el periodo de enero desde la estrategia de rol comunitario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t>
  </si>
  <si>
    <t>Se realizó reunión de encuadre y presentación general de la estrategia de fortalecimiento a organizaciones con la nueva integrante del equipo, para socializar las líneas de trabajo, las acciones realizadas en 2025, y los insumos y herramientas para desarrollar el trabajo.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llevó a cabo primera reunión operativa del equipo completo de fortalecimiento a organizaciones. Se revisaron tareas pendientes y responsables para retomar cada línea de trabajo y se complementó en el excel iniciado en la reunión del 22 de enero. Se avanzó consolidación de la base de datos de 511 organizaciones de mujeres.</t>
  </si>
  <si>
    <t>https://secretariadistritald-my.sharepoint.com/:w:/g/personal/territorializacion2021_sdmujer_gov_co/IQAElMwsagDURLUAIQcfJ5qjAUQMv71O0OJ7_at5mUQ5xos?e=TavZB6</t>
  </si>
  <si>
    <t>https://secretariadistritald-my.sharepoint.com/:w:/g/personal/territorializacion2021_sdmujer_gov_co/IQBMF8nhbhXJQ74r_vCD8y_lAahX5XEHLQQXYCORMvdw1Jc?e=XZUAkk</t>
  </si>
  <si>
    <t xml:space="preserve">Durante el periodo de febrero desde la estrategia de rol comunitario apoyaron en la preparación, convocatoria y difusión durante las Jornadas Territoriales Mujer Contigo en tu Barrio y Prevención de Violencias Contra las Mujeres para un total de 17 jornadas, logrando llegar a 308 ciudadanas. De igual manera, apoyaron y realizaron espacios de difusión de servicios de la Secretaría Distrital de la Mujer, con un total de 44 jornadas llegando a 742 ciudadanas. </t>
  </si>
  <si>
    <t xml:space="preserve">Desde la estrategia de Fortalecimiento a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Articulación orientada a la continuidad de los procesos que se venían adelantando relacionados con caminatas, talleres en las CIOM y cursos de formación certificada dirigidos a las mujeres. Líder equipo autonomía económica SDMujer. Articulación dirigida a orientar las solicitudes ciudadanas que tienen relación con procesos de articulación en las CIOM e iniciativas con temática de fortalecimiento de la autonomía económica de las mujeres. Centro de conocimiento. Articulación solicitada para la socialización de una oferta laboral dirigida a mujeres para la implementación de encuestas. Banco Agrario de Colombia. Articulación requerida para el fortalecimiento de capacidades financieras y conocimiento del sistema bancario a través de talleres a mujeres de la ruralidad liderado por profesionales del Banco. Instituto Distrital de Recreación y Deporte IDRD. Articulación para el acompañamiento mediante oferta de servicios de la SDMujer en la carrera de Bici experiencia al Alto de la viga que tendrá como partida el Parque Nacional. Seguimiento convenio SENA. Articulación para la continuidad de la oferta y desarrollo de cursos dirigidos a las mujeres e impartidos por el SENA. </t>
  </si>
  <si>
    <t>https://secretariadistritald-my.sharepoint.com/:w:/g/personal/territorializacion2021_sdmujer_gov_co/IQARKzmYsLZYTLg2ACzMN9JOAa-RGIolZebpCWEg4tC2_9s?e=xeCaj6</t>
  </si>
  <si>
    <r>
      <rPr>
        <sz val="11"/>
        <color rgb="FF000000"/>
        <rFont val="Calibri"/>
        <family val="2"/>
        <scheme val="minor"/>
      </rPr>
      <t>Fortalecimiento a Organizaciones</t>
    </r>
    <r>
      <rPr>
        <u/>
        <sz val="11"/>
        <color rgb="FF0000FF"/>
        <rFont val="Calibri"/>
        <family val="2"/>
        <scheme val="minor"/>
      </rPr>
      <t xml:space="preserve">: https://secretariadistritald-my.sharepoint.com/:w:/g/personal/territorializacion2021_sdmujer_gov_co/IQBWeV3GT83uT53Ccz_RvLjmAd_QTqhi0T0_A_T6K9MTRYM?e=7nowdU
</t>
    </r>
    <r>
      <rPr>
        <sz val="11"/>
        <color rgb="FF000000"/>
        <rFont val="Calibri"/>
        <family val="2"/>
        <scheme val="minor"/>
      </rPr>
      <t>Alianzas Estrategicas:</t>
    </r>
    <r>
      <rPr>
        <u/>
        <sz val="11"/>
        <color rgb="FF0000FF"/>
        <rFont val="Calibri"/>
        <family val="2"/>
        <scheme val="minor"/>
      </rPr>
      <t xml:space="preserve"> https://secretariadistritald-my.sharepoint.com/:w:/g/personal/territorializacion2021_sdmujer_gov_co/IQBVSzd-sLeDSYOr4PCFFbvcAfW77VSISp_JSTN2xSyN8Qw?e=stHtZI</t>
    </r>
  </si>
  <si>
    <t xml:space="preserve">Durante marzo las colegas del rol comunitario apoyaron en la preparación, convocatoria y difusión durante las Jornadas Territoriales Mujer Contigo en tu Barrio y Prevención de Violencias Contra las Mujeres para un total de 32 jornadas, logrando llegar a 801 ciudadanas. De igual manera, apoyaron y realizaron espacios de difusión de servicios de la Secretaría Distrital de la Mujer, con un total de 54 jornadas llegando a 940 ciudadanas. La edad de las mujeres informadas se encuentra entre los 18 y 62 años de edad, de las 9 localidades priorizadas (Bosa, Ciudad Bolívar, Usme, Suba, Kennedy, Mártires y Rafael Uribe Uribe), así como en Candelaria, Santa Fe, Teusaquillo y Tunjuelito. 
De igual manera, se lograron 50 articulaciones en las localidades de Ciudad Bolívar, Mártires, Rafael Uribe Uribe, Usme, Bosa, Engativá, Kennedy, San Cristóbal, Chapinero, Suba, Teusaquillo, Tunjuelito y para las zonas rurales de Bogotá. Estas articulaciones ha sido con referentes institucionales tales como: integrantes de las Juntas de Acción Comunal, personal de jardines infantiles privados, del Instituto Colombiano de Bienestar Familiar – ICBF e Integración Social, lideresas, organizaciones sociales, referentes de conjuntos residenciales (Propiedad Horizontal) entre otros, con quienes se han logrado establecer acuerdos de apoyo en las convocatorias a las jornadas programadas por la Secretaría Distrital de la Mujer y en generar espacios para que las mujeres vinculadas puedan conocer los servicios de la entidad, como ha sido el apoyo para las jornadas territoriales. </t>
  </si>
  <si>
    <t xml:space="preserve">Desde la estrategia de Fortalecimiento a Organizaciones, se dio continuidad al fortalecimiento organizativo de mujeres mediante asistencias técnicas y acompañamientos directos a procesos organizativos en las localidades de Engativá y Usaquén, así como al trabajo interlocal y transversal a nivel distrital. Se desarrollaron 4 preencuentros interlocales de organizaciones de mujeres, que permitieron el intercambio de experiencias, la identificación de problemáticas comunes y la recolección de insumos para la proyección del Encuentro Distrital. 
Se avanzó en articulaciones estratégicas con equipos de la SDMUJER, fortaleciendo el abordaje de la participación de las mujeres y el análisis de casos asociados a VPCM. Estas acciones se complementaron con espacios de gestión interna, planeación y la elaboración de documentos metodológicos que incorporan los enfoques de derechos de las mujeres, género y territorial. 
Ahora bien desde la estrategia de Alinzas Estrategiacas se llevó a cabo la reunión de articulación con la empresa Hands On encargada de establecer puentes entre otras empresas para el desarrollo de acciones orientadas a la responsabilidad social empresarial. Asi mismo, se articulación DED Salitre Mágico. Se asistió a la reunión que tuvo como objetivo vincular a las mujeres de la DTDyP a la articulación de la Dirección de Enfoque Diferencial con el parque Salitre Mágico y las boletas de cortesía que hacen parte de la articulación. Finalmente se realizó la reunión con el objetivo de avanzar en el seguimiento de las formaciones de Masglo en las localidades con ruralidad de Bogotá y hacer proyecciones para la continuidad. </t>
  </si>
  <si>
    <t>https://secretariadistritald-my.sharepoint.com/:w:/g/personal/territorializacion2021_sdmujer_gov_co/IQCcMs4rblwpT51i29SG50_QAak8ZzevXWuNCQTzD7H0ax4?e=2HvIEd</t>
  </si>
  <si>
    <r>
      <rPr>
        <u/>
        <sz val="11"/>
        <color rgb="FF000000"/>
        <rFont val="Calibri"/>
        <family val="2"/>
        <scheme val="minor"/>
      </rPr>
      <t>Fortalecimiento Organizaciones:</t>
    </r>
    <r>
      <rPr>
        <sz val="11"/>
        <color rgb="FF0000FF"/>
        <rFont val="Calibri"/>
        <family val="2"/>
        <scheme val="minor"/>
      </rPr>
      <t xml:space="preserve"> https://secretariadistritald-my.sharepoint.com/:w:/g/personal/territorializacion2021_sdmujer_gov_co/IQAAwgIurvzQR6IlPxJY6LV8AXE6vTu6-UFp5bqOCujbsFE?e=MjDgRd 
</t>
    </r>
    <r>
      <rPr>
        <u/>
        <sz val="11"/>
        <color rgb="FF000000"/>
        <rFont val="Calibri"/>
        <family val="2"/>
        <scheme val="minor"/>
      </rPr>
      <t>Alianzas Estrategiacas:</t>
    </r>
    <r>
      <rPr>
        <u/>
        <sz val="11"/>
        <color rgb="FF0000FF"/>
        <rFont val="Calibri"/>
        <family val="2"/>
        <scheme val="minor"/>
      </rPr>
      <t xml:space="preserve"> https://secretariadistritald-my.sharepoint.com/:w:/g/personal/territorializacion2021_sdmujer_gov_co/IQCF5gbDuxmGQJZxpddY9UrsAY6w83u3orIYMnNh8nVvfFE?e=jXyrDI</t>
    </r>
  </si>
  <si>
    <t xml:space="preserve">Durante abril el equipo de rol comunitario apoyó en la preparación, convocatoria y difusión durante las Jornadas Territoriales Mujer Contigo en tu Barrio y Prevención de Violencias Contra las Mujeres para un total de 25 jornadas, logrando llegar a 508 ciudadanas. 
 De igual manera, apoyaron y realizaron espacios de difusión de servicios de las Casas de Igualdad de Oportunidades para las Mujeres y otros de la Secretaría Distrital de la Mujer, Así como de la Ruta Única de Atención a Mujeres Víctimas de Violencias o en Riesgo de Feminicidio, con un total de 58 jornadas llegando a 951 ciudadanas. </t>
  </si>
  <si>
    <t xml:space="preserve">Desde la estrategia de Fortalecimiento a Organizaciones, se dio continuidad al fortalecimiento organizativo de mujeres mediante asistencias técnicas y acompañamientos directos a procesos organizativos. Se avanzó en la implementación de la estrategia mediante asistencias técnicas, acompañamientos y articulaciones interinstitucionales en las localidades de Usaquén, San Cristóbal, Santa Fe y Suba. Se priorizó procesos como Servihuerta, y caracterizaciones de organizaciones como Jóvenes Mujeres Ingenieras, La Trocha y MUVICEM, como base para definir rutas de fortalecimiento acordes con sus necesidades y contextos.
Ahora bien desde la estrategia de Alianzas Estratégicas se llevó a cabo la reunión de articulación con el Instituto Distrital de las Artes IDARTES  y la Universidad Pedagógica Nacional – Dirección de Enfoque Diferencial </t>
  </si>
  <si>
    <t>https://secretariadistritald-my.sharepoint.com/:w:/g/personal/territorializacion2021_sdmujer_gov_co/IQDMsiBNsdGtQawVjy5RfNzvAUILRfRAoUx0XNhLO9Lo0P0?e=ia3W2R</t>
  </si>
  <si>
    <t xml:space="preserve">Fortalecimiento a Organizaciones :
https://secretariadistritald-my.sharepoint.com/:w:/g/personal/territorializacion2021_sdmujer_gov_co/IQCpQVexzJy9QZPDH583CynSAf4UZuyavjhXNS8iUPx00no?e=oSkznW
Alianzas
https://secretariadistritald-my.sharepoint.com/:w:/g/personal/territorializacion2021_sdmujer_gov_co/IQBrJl7RI8SCRq6em7oGTVdgAZ1XOv-IaNoGMbLpnJ_TuJo?e=DivRfP
</t>
  </si>
  <si>
    <t xml:space="preserve">Durante el periodo reportado se logró apoyar en todo lo relacionado con la convocatoria, preparación y desarrollo de las diferentes jornadas programadas en las localidades priorizadas, dentro de las cuales se encuentran las Jornadas Territoriales Mujer Contigo en tu Barrio y el plantón mensual de Bosa (Ni una niña, ni un niño ni una mujer más asesinada) generando participación de las ciudadanas de Bogotá. En este mes se resalta el apoyo en actividades en el marco del derecho a la salud plena por las mujeres.   
Durante mayo las colegas del rol comunitario apoyaron en la preparación, convocatoria y difusión durante las Jornadas Territoriales Mujer Contigo en tu Barrio y Prevención de Violencias Contra las Mujeres para un total de 31 jornadas, logrando llegar a 688 ciudadanas. De igual manera, apoyaron y realizaron espacios de difusión de servicios de las Casas de Igualdad de Oportunidades para las Mujeres y otros de la Secretaría Distrital de la Mujer, Así como de la Ruta Única de Atención a Mujeres Víctimas de Violencias o en Riesgo de Feminicidio, con un total de 55 jornadas llegando a 935 ciudadanas. </t>
  </si>
  <si>
    <t>https://secretariadistritald-my.sharepoint.com/:w:/g/personal/territorializacion2021_sdmujer_gov_co/IQB6COamDnJYSZxcJ5F-_uPeARma-oXHg_Qi3SANMQjtViI?e=XCKqN0</t>
  </si>
  <si>
    <t>Fortalecimiento Organizaciones: https://secretariadistritald-my.sharepoint.com/:w:/g/personal/territorializacion2021_sdmujer_gov_co/IQBpOVP2tP5WS50-3gCdft0GAfL6cxmB3Pe8zNL_mnDZ4wo?e=u3P50b
Alianzas: https://secretariadistritald-my.sharepoint.com/:w:/g/personal/territorializacion2021_sdmujer_gov_co/IQDzN6Gpy-7mQ6R97dd8v6ggAfkTNyk56mXKZhXgyKRhUxI?e=dxpr7T</t>
  </si>
  <si>
    <t>Evidenciar la prestación del modelo CIOM en las 20 localidades de Bogotá</t>
  </si>
  <si>
    <t xml:space="preserve">CIOM que brindan los servicios del Modelo de Casa de Igualdad de Oportunidades. </t>
  </si>
  <si>
    <t xml:space="preserve">La variable permite identificar la implementación del modelo CIOM en las localidades de Bogotá, evaluando procesos contractuales y operativos que permita contar con los servicios contemplados en el modelo. </t>
  </si>
  <si>
    <t>Informe de gestión y acta</t>
  </si>
  <si>
    <t>Localidades de Bogotá</t>
  </si>
  <si>
    <t>La variable permite identificar el número de localidades de Bogotá</t>
  </si>
  <si>
    <t>POT</t>
  </si>
  <si>
    <t>(CIOM que brindan los servicios del Modelo de Casa de Igualdad de Oportunidades. / Total localidades de Bogotá)*100%</t>
  </si>
  <si>
    <t>El indicador evalua la implementación del modelo CIOM en cada una de las localidades de Bogotá</t>
  </si>
  <si>
    <t>Dar cuenta de una estrategia asociada al modelo CIOM para la ruralidad Bogotana implementada</t>
  </si>
  <si>
    <t>Actividad de la estrategia asociadas al modelo CIOM implementadas en la ruralidad de Bogotá</t>
  </si>
  <si>
    <t xml:space="preserve">La variable permite identificar las actividades realacionadas con las estrategias asociadas al modelo CIOM en la ruralidad de Bogotá. </t>
  </si>
  <si>
    <t>informe de gestión</t>
  </si>
  <si>
    <t>Actividad de la estrategia asociada al modelo CIOM planeadas para la ruralidad de Bogotá</t>
  </si>
  <si>
    <t xml:space="preserve">La variable permite identificar las actividades de la estrategia planeadas para la ruralidad con el modelo CIOM.  </t>
  </si>
  <si>
    <t>Suma de actividades de la estrategia asociadas al modelo CIOM implementadas en la ruralidad de Bogotá/suma de actividades de la estrategia asociada al modelo CIOM planeadas para la ruralidad de Bogotá</t>
  </si>
  <si>
    <t>El indicador da cuenta de la implementación de una estrategia asociada al modelo CIOM en la ruralidad bogotana</t>
  </si>
  <si>
    <t>Realizar el 100% de las actividades operativas y contractuales necesarias para brindar los servicios del Modelo Casa de Igualdad de Oportunidades (CIOM) en las 20 localidades de Bogotá</t>
  </si>
  <si>
    <t xml:space="preserve">3.2 Servicio de integración de la oferta pública (Producto principal del 
proyecto) </t>
  </si>
  <si>
    <t>Porcentaje de localidades con actividades operativas y contractuales necesarias para brindar los servicios del Modelo Casa de Igualdad de Oportunidades (CIOM)  realizadas</t>
  </si>
  <si>
    <t>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Asi mismo, 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Durante el mes de enero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El proceso de la estrategia en el marco de la PPMyEG, se ha ido fortaleciendo a través de una metodología socio motriz con énfasis en el enfoque de género y enfoque diferencial, donde el objetivo principal es el de diversificar cada una de las sesiones de clase en el empoderamiento de las mujeres participantes en su salud integral y el reconocimiento de temáticas propias de sus 8 derechos priorizados, para el mes de enero se abordaron las temáticas de: Introducción y generalidades de la PPMyEG y la adaptación a la actividad física con enfoque de género y enfoque diferencial.</t>
  </si>
  <si>
    <t xml:space="preserve">Se dio continuidad a la operación requerida para la efectiva implementación del modelo de atención de las CIOM en las 20 localdiades. Así las cosas se destaca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Las sesiones de acondicionamiento físico articuladas en las CIOM. Se realizaron en localidades de: Suba, Engativá, Fontibón, Kennedy; Bosa, Tunjuelito, Mártires, Ciudad Bolívar, Usme, San Cristóbal, RUU, Antonio Nariño, Candelaria, Santa Fe, Barrios Unidos, Chapinero y Teusaquillo. </t>
  </si>
  <si>
    <t xml:space="preserve">La estrategia Orbitando de la DTDYP surge como un esfuerzo en el marco del acompañamiento psicosocial, tanto individual como colectivo, para el fortalecimiento específico de las mujeres en ejercicios de liderazgo y participación política con el fin de potenciar los procesos que se desarrollan los territorios.  La estrategia de actividad física es un conjunto de acciones que se crean e implementan sistematizadamente para para brindar bienestar y avanzar en el reconocimiento y fortalecimiento de los derechos de las mujeres a través de ejercicios y acondicionamiento físico para el uso del tiempo libre, el encuentro consigo misma, el disfrute de la vida cultural, artística, recreativa, deportiva y patrimonial de las mujeres en sus diferencias y diversidades; y la reflexión sobre la PPMYEG haciendo especial énfasis en el derecho a una la salud plena, el autocuidado y el reconocimiento del cuerpo como primer territorio de derechos y expresión de autonomía, y la construcción de una cultura libre de sexismo dentro del modelo de las Casas de Igualdad de Oportunidades para las mujeres como en los espacios públicos de las localidades. </t>
  </si>
  <si>
    <t xml:space="preserve">Durante el periodo desde la Estratregia Orbitando se retomaron las acciones de intervención y solicitudes realizadas en las instancias priorizadas, manteniendo el contacto con las lideresas y mujeres políticas que han accedido al acompañamiento individual con la estrategia Orbitando, dando un total de 2 atenciones y 8 seguimientos. En términos colectivos, la Estrategia continuó asumiendo la priorización de escenarios de conversación y fortalecimiento de herramientas con las mujeres políticas de los territorios del Distrito, promoviendo la incorporación de prácticas de cuidado como mecanismos de fortalecimiento y prevención de dinámicas de VCMP. La cercanía construida y consolidada desde la estrategia con las mujeres políticas continúa implicando la apertura e innovación de espacios de encuentro, junto con nuevos lenguajes para el posicionamiento de dinámicas de cuidado.  
Desde la Estrategia de Actividad Fisica se durante el mes de febrero fue priorizado y abordado el derecho a la participación y representación con equidad en las actividades realizadas en las CIOM. A partir de esta priorización se avanzó en la socialización de los presupuestos participativos, el proceso de inscripción y la explicación de su objetico. Asimismo, se logró integrar la importancia del liderazgo y la participación a partir del trabajo colectivo desde la actividad física y el movimiento articular. De esta manera, se socializó la instancia del COLMyEG, la importancia de la corresponsabilidad en el ejercicio de la participación, así como la incidencia como parte de la dinamización de la Política Pública de Mujeres y Equidad de Género, por ende asistieron 966 mujeres durante el desarrollo de las clases, articulaciones y jornadas territoriales. 
Asi mismo, se hizo la contratación del contrato 920-2026 correspondiente al operador de servicios de aseo, y se realizó adición y prórroga al contrato 639 de vigilancia para continuar con los servicios de las casas de igualdad. De igual manera se continua con los pagos de los servicios públicos para las mismas.
</t>
  </si>
  <si>
    <t>Desde la Estrategia Orbitando durante el perido: se acompañaron escenarios relacionados al COLMYEG en 8 localidades. Se cuenta con un total de 2 atenciones y 8 seguimientos. Intervención en 2 organizaciones de mujeres de la localidad de Usaquen en el marco de instancias/otros escenarios de participación política.
La Estrategia de Actividad Física cuenta con un acumulado de: 106 clases en 19 localidades exceptuando Sumapaz; se han acompañado 8 jornadas territoriales y 4 espacios generados por articulaciones con otras entidades. 
Por otra parte, con el fin de dar continuidad a la Operación requerida para el funcionamiento de las CIOM se ha realizado: 21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t>
  </si>
  <si>
    <t>Durante el mes se desarrollaron actividades colectivas en 12 localidades, a través del acompañamiento específico de sesiones ordinarias de COLMYEG en 8 localidades, un encuentro con mujeres del COLMYEG y acompañamiento a escenarios de participación diversos en 6 localidades, además de 3 intervenciones en instancias distritales.
En términos de los acompañamientos individuales, se realizaron 5 atenciones, es decir, 5 mujeres políticas con quienes se inició un proceso de atención psicosocial, y 13 seguimientos. Destaca en el mes la amplitud de la intervención y el acompañamiento en otras instancias donde, además del COLMYEG, las mujeres políticas de Bogotá continúan posicionando sus voces, intenciones y apuestas.
El equipo de actividad física socializó el contexto del 8M y pudo identificar que las mujeres asistentes, en su mayoría, conocían el motivo de la conmemoración lo cual dio cuenta del impacto de las formaciones permanentes y de la receptividad de las mujeres ante la información socializada. La socialización de esta información se hizo a través de la conexión del cuerpo con la lucha por el ejercicio político como elementos comunes. Se contó con una amplia participación de las mujeres en las caminatas propuestas lo cual dio cuenta del interés de las asistentes y de la importancia de los espacios grupales fuera de las CIOM como parte del fortalecimiento de redes de mujeres. Asimismo, las salidas han redundado en una mayor motivación con el proceso y a la apropiación de otros espacios de la ciudad. 
Asi mismo, se realizó adición y prórroga al contrato 543-2025 correspondiente al arrendamiento de Puente Aranda.  Se realizan pagos a contratistas, arrendamientos, servicios públicos, servicios de vigilancia y limpieza.</t>
  </si>
  <si>
    <t>En lo corrido del año, la estrategia Orbitando ha realizado 21 intervenciones en los COLMYEG y 14 en otros escenarios y espacios con presencia de mujeres políticas, evidenciando una ampliación progresiva de su alcance en distintos espacios de participación. A nivel individual, se han desarrollado 7 atenciones y 21 seguimientos, consolidando el acompañamiento psicosocial a mujeres políticas en el Distrito.
La Estrategia de Actividad Física cuenta con un acumulado de: 183 clases en 19 localidades exceptuando Sumapaz; se han acompañado 17 jornadas territoriales y 7 espacios generados por articulaciones con otras entidades. 
Por otra parte, con el fin de dar continuidad a la operación requerida para el funcionamiento de las CIOM se ha realizado: 21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t>
  </si>
  <si>
    <t>Durante el periodo reportado se logró la intervención colectiva en 8 localidades, además del espacio distritales, alrededor de las mujeres en ejercicios de participación política, priorizando las prácticas de cuidado con las mujeres políticas de estos territorios. En este periodo, en términos colectivos, se acompañaron 7 sesiones ordinarias de COLMYEGs de localidades priorizadas. En cuanto a los acompañamientos individuales, se realizaron a nivel individual 2 atenciones y 10 seguimientos. Se complementa para el informe de este mes la lectura cruzada de estos acompañamientos con los escenarios de participación de las mujeres atendidas, así como sus territorios de base. Este análisis permite consolidar una perspectiva panorámica frente a las priorizaciones de los casos asumidos de manera directa por lxs profesionales de la estrategia.  
Por otra parte, El equipo de actividad física realizaron actividades en 19 localidades a través de la CIOM, con 65 procesos colectivos, socializó durante el mes el día mundial de la actividad física. Para a socialización de esta fecha, el equipo partió de la identificación de las diversidades de los cuerpos de las mujeres, así como el desarrollo de actividades que invitaron a la reflexión sobre el papel de las mujeres en la práctica de la actividad física. De igual manera, se indagó por el aporte de la actividad física en sus vidas y en su día a día. El equipo compartió datos y cifras que dieron cuenta de los imaginarios sobre las mujeres en el deporte o los estereotipos asociados su cuerpo. También se trabajó una línea de tiempo con relación a la importancia del cuerpo. Reflexiones sobre el pasado, el presente y el futuro sobre el cuidado sobre el cuerpo propio el cual ha estado en mayor función del cuidado de otras personas. 
Se dio inicio a los contratos de licencias microsoft y vigilancia, se realizó adición al contrato de transporte para los servicios de la secretaria. Se realizan pagos a contratistas, arrendamientos, servicios públicos, servicios de vigilancia y limpieza.</t>
  </si>
  <si>
    <t>En lo corrido del año, la estrategia Orbitando ha realizado 28 intervenciones en los COLMYEG y 18 en otros escenarios y espacios con presencia de mujeres políticas, evidenciando una ampliación progresiva de su alcance en distintos espacios de participación. A nivel individual, se han desarrollado 9 atenciones y 31 seguimientos, consolidando el acompañamiento psicosocial a mujeres políticas en el Distrito.
La Estrategia de Actividad Física cuenta con un acumulado de: 248 clases en 19 localidades exceptuando Sumapaz; se han acompañado 22 jornadas territoriales y 11 espacios generados por articulaciones con otras entidades. 
Por otra parte, con el fin de dar continuidad a la operación requerida para el funcionamiento de las CIOM se ha realizado: 23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y vigilancia.</t>
  </si>
  <si>
    <t>En lo corrido del año, la estrategia Orbitando ha realizado 42 intervenciones en los COLMYEG y 24 en otros escenarios y espacios con presencia de mujeres políticas, evidenciando una ampliación progresiva de su alcance en distintos espacios de participación. A nivel individual, se han desarrollado 10 atenciones y 42 seguimientos, consolidando el acompañamiento psicosocial a mujeres políticas en el Distrito.
La Estrategia de Actividad Física cuenta con un acumulado de: 314 clases en 19 localidades exceptuando Sumapaz; se han acompañado 29 jornadas territoriales y 16 espacios generados por articulaciones con otras entidades. 
Por otra parte, con el fin de dar continuidad a la operación requerida para el funcionamiento de las CIOM se ha realizado: 24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vigilancia y Fumigación, cumplimiento de la sentencia dentro del proceso radicado No. 110013342067202400130-00</t>
  </si>
  <si>
    <t>Adelantar la gestión operativa para el funcionamiento de las CIOM</t>
  </si>
  <si>
    <t>Realizar actividades para la promoción de los derechos de la PPMYEG en el marco del modelo CIOM</t>
  </si>
  <si>
    <t>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t>
  </si>
  <si>
    <t>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El proceso de la estrategia en el marco de la PPMyEG, se ha ido fortaleciendo a través de una metodología socio motriz con énfasis en el enfoque de género y enfoque diferencial, donde el objetivo principal es el de diversificar cada una de las sesiones de clase en el empoderamiento de las mujeres participantes en su salud integral y el reconocimiento de temáticas propias de sus 8 derechos priorizados, para el mes de enero se abordaron las temáticas de: Introducción y generalidades de la PPMyEG y la adaptación a la actividad física con enfoque de género y enfoque diferencial.</t>
  </si>
  <si>
    <t>https://secretariadistritald-my.sharepoint.com/:b:/g/personal/territorializacion2021_sdmujer_gov_co/IQCa6sVm_NbBRJDG_1E18N8xASx5hrQo5_iOl95Ef1J89AA?e=nUcIAg</t>
  </si>
  <si>
    <t>ORBITANDO: https://secretariadistritald-my.sharepoint.com/:w:/g/personal/territorializacion2021_sdmujer_gov_co/IQCcGbtjdsuCS4rTgbWbar-lATMAbTEBoFgLIybP-miFtfM?e=ZGrT0i
ACTIVIDAD FISICA: https://secretariadistritald-my.sharepoint.com/:w:/g/personal/territorializacion2021_sdmujer_gov_co/IQBmx6WhQ6itTqFndK2G2KGiAZmD7v6k4esOgeYM8mtqhrA?e=tt2KKT</t>
  </si>
  <si>
    <t xml:space="preserve">Se hizo la contratación del contrato 920-2026 correspondiente al operador de servicios de aseo, y se realizó adición y prórroga al contrato 639 de vigilancia para continuar con los servicios de las casas de igualdad. De igual manera se continua con los pagos de los servicios públicos para las mismas.
</t>
  </si>
  <si>
    <t xml:space="preserve">Durante el periodo desde la Estatregia Orbitando se retomaron las acciones de intervención y solicitudes realizadas en las instancias priorizadas, manteniendo el contacto con las lideresas y mujeres políticas que han accedido al acompañamiento individual con la estrategia Orbitando, dando un total de 2 atenciones y 8 seguimientos. En términos colectivos, la Estrategia continuó asumiendo la priorización de escenarios de conversación y fortalecimiento de herramientas con las mujeres políticas de los territorios del Distrito, promoviendo la incorporación de prácticas de cuidado como mecanismos de fortalecimiento y prevención de dinámicas de VCMP. La cercanía construida y consolidada desde la estrategia con las mujeres políticas continúa implicando la apertura e innovación de espacios de encuentro, junto con nuevos lenguajes para el posicionamiento de dinámicas de cuidado.  
Desde la Estrategia de Actividad Fisica se durante el mes de febrero fue priorizado y abordado el derecho a la participación y representación con equidad en las actividades realizadas en las CIOM. A partir de esta priorización se avanzó en la socialización de los presupuestos participativos, el proceso de inscripción y la explicación de su objetico. Asimismo, se logró integrar la importancia del liderazgo y la participación a partir del trabajo colectivo desde la actividad física y el movimiento articular. De esta manera, se socializó la instancia del COLMyEG, la importancia de la corresponsabilidad en el ejercicio de la participación, así como la incidencia como parte de la dinamización de la Política Pública de Mujeres y Equidad de Género, por ende asistieron 966 mujeres durante el desarrollo de las clases, articulaciones y jornadas territoriales. </t>
  </si>
  <si>
    <t>https://secretariadistritald-my.sharepoint.com/:b:/g/personal/territorializacion2021_sdmujer_gov_co/IQAFuDqOyr9qRoJ8-bzUbTxUAc5sbTjJAhoHzUD5TWWTd40?e=QLFkzu</t>
  </si>
  <si>
    <r>
      <rPr>
        <sz val="11"/>
        <color rgb="FF000000"/>
        <rFont val="Calibri"/>
        <family val="2"/>
        <scheme val="minor"/>
      </rPr>
      <t xml:space="preserve">
Orbitando: https://secretariadistritald-my.sharepoint.com/:w:/g/personal/territorializacion2021_sdmujer_gov_co/IQCIkAtpo3deRrL8k4zcPTP7AXPUMzz1oZxqIFqKPASi1cY?e=7xctg9
Actividad Fisica:</t>
    </r>
    <r>
      <rPr>
        <u/>
        <sz val="11"/>
        <color rgb="FF0000FF"/>
        <rFont val="Calibri"/>
        <family val="2"/>
        <scheme val="minor"/>
      </rPr>
      <t xml:space="preserve"> https://secretariadistritald-my.sharepoint.com/:w:/g/personal/territorializacion2021_sdmujer_gov_co/IQBYQ7tbCuHIQLR9nPwbJl30ASIGii8jLHG5p_8ZIK-V8UA?e=Um28iz</t>
    </r>
  </si>
  <si>
    <t>Se realizó adición y prórroga al contrato 543-2025 correspondiente al arrendamiento de Puente Aranda.  Se realizan pagos a contratistas, arrendamientos, servicios públicos, servicios de vigilancia y limpieza.</t>
  </si>
  <si>
    <t xml:space="preserve">Durante el mes se desarrollaron actividades colectivas en 12 localidades, a través del acompañamiento específico de sesiones ordinarias de COLMYEG en 8 localidades, un encuentro con mujeres del COLMYEG y acompañamiento a escenarios de participación diversos en 6 localidades, además de 3 intervenciones en instancias distritales.
En términos de los acompañamientos individuales, se realizaron 5 atenciones, es decir, 5 mujeres políticas con quienes se inició un proceso de atención psicosocial, y 13 seguimientos. Destaca en el mes la amplitud de la intervención y el acompañamiento en otras instancias donde, además del COLMYEG, las mujeres políticas de Bogotá continúan posicionando sus voces, intenciones y apuestas.
El equipo de actividad física socializó el contexto del 8M y pudo identificar que las mujeres asistentes, en su mayoría, conocían el motivo de la conmemoración lo cual dio cuenta del impacto de las formaciones permanentes y de la receptividad de las mujeres ante la información socializada. La socialización de esta información se hizo a través de la conexión del cuerpo con la lucha por el ejercicio político como elementos comunes. Se contó con una amplia participación de las mujeres en las caminatas propuestas lo cual dio cuenta del interés de las asistentes y de la importancia de los espacios grupales fuera de las CIOM como parte del fortalecimiento de redes de mujeres. Asimismo, las salidas han redundado en una mayor motivación con el proceso y a la apropiación de otros espacios de la ciudad. </t>
  </si>
  <si>
    <t>https://secretariadistritald-my.sharepoint.com/:b:/g/personal/territorializacion2021_sdmujer_gov_co/IQAh4SIz4oABSpwA46z26YA_AcQEHUiGUjakC_SxA30RyUA?e=kVC5Ab</t>
  </si>
  <si>
    <r>
      <rPr>
        <sz val="11"/>
        <color rgb="FF000000"/>
        <rFont val="Calibri"/>
        <family val="2"/>
      </rPr>
      <t>Orbitando:</t>
    </r>
    <r>
      <rPr>
        <u/>
        <sz val="11"/>
        <color rgb="FF0000FF"/>
        <rFont val="Calibri"/>
        <family val="2"/>
      </rPr>
      <t xml:space="preserve"> https://secretariadistritald-my.sharepoint.com/:w:/g/personal/territorializacion2021_sdmujer_gov_co/IQDXPD6nBFcmSpoLgemHjHZ7AVKhWyTyvrpWfMFtCrGrw0s?e=ckj6qm
</t>
    </r>
    <r>
      <rPr>
        <sz val="11"/>
        <color rgb="FF000000"/>
        <rFont val="Calibri"/>
        <family val="2"/>
      </rPr>
      <t>Actividad Fisica</t>
    </r>
    <r>
      <rPr>
        <u/>
        <sz val="11"/>
        <color rgb="FF0000FF"/>
        <rFont val="Calibri"/>
        <family val="2"/>
      </rPr>
      <t>: https://secretariadistritald-my.sharepoint.com/:w:/g/personal/territorializacion2021_sdmujer_gov_co/IQABK1S9Ron1T7PK9JfX2biZAYAmYL8DJ0Z376--yeYcxi8?e=TjdJax</t>
    </r>
  </si>
  <si>
    <t>Se dio inicio a los contratos de licencias microsoft y vigilancia, se realizó adición al contrato de transporte para los servicios de la secretaria. Se realizan pagos a contratistas, arrendamientos, servicios públicos, servicios de vigilancia y limpieza.</t>
  </si>
  <si>
    <t xml:space="preserve">Durante el periodo reportado se logró la intervención colectiva en 8 localidades, además del espacio distritales, alrededor de las mujeres en ejercicios de participación política, priorizando las prácticas de cuidado con las mujeres políticas de estos territorios. En este periodo, en términos colectivos, se acompañaron 7 sesiones ordinarias de COLMYEGs de localidades priorizadas. En cuanto a los acompañamientos individuales, se realizaron a nivel individual 2 atenciones y 10 seguimientos. Se complementa para el informe de este mes la lectura cruzada de estos acompañamientos con los escenarios de participación de las mujeres atendidas, así como sus territorios de base. Este análisis permite consolidar una perspectiva panorámica frente a las priorizaciones de los casos asumidos de manera directa por lxs profesionales de la estrategia.  
Por otra parte, El equipo de actividad física realizaron actividades en 19 localidades a través de la CIOM, con 65 procesos colectivos, socializó durante el mes el día mundial de la actividad física. Para a socialización de esta fecha, el equipo partió de la identificación de las diversidades de los cuerpos de las mujeres, así como el desarrollo de actividades que invitaron a la reflexión sobre el papel de las mujeres en la práctica de la actividad física. De igual manera, se indagó por el aporte de la actividad física en sus vidas y en su día a día. El equipo compartió datos y cifras que dieron cuenta de los imaginarios sobre las mujeres en el deporte o los estereotipos asociados su cuerpo. También se trabajó una línea de tiempo con relación a la importancia del cuerpo. Reflexiones sobre el pasado, el presente y el futuro sobre el cuidado sobre el cuerpo propio el cual ha estado en mayor función del cuidado de otras personas. 
</t>
  </si>
  <si>
    <t>https://secretariadistritald-my.sharepoint.com/:b:/g/personal/territorializacion2021_sdmujer_gov_co/IQAXvUYDKOKfQaLSM7E2qFJuAZkW4aEhWJ52__Mr6qvPtuQ?e=9gJ7pL</t>
  </si>
  <si>
    <t>Orbitando
https://secretariadistritald-my.sharepoint.com/:w:/g/personal/territorializacion2021_sdmujer_gov_co/IQCCmfZmqNunSrS0ULxy5ojmAWOgfhuG2dOn8APA3HKCW4U?e=h7ufg4
Actividad Fisica:
https://secretariadistritald-my.sharepoint.com/:w:/g/personal/territorializacion2021_sdmujer_gov_co/IQC6SKuLoGyBT4X6h7dLmU7bAX5pAkkGw89i80Ujt_z-5kc?e=EAIiDo</t>
  </si>
  <si>
    <t>En mayo se comprometieron los siguientes procesos: Fumigación, Cumplimiento de la sentencia dentro del proceso radicado No. 110013342067202400130-00 y valor correspondiente al pago de servicios públicos. Se realizaron los giros correspondientes a los contratos de prestación de servicios, servicios públicos, arrendamiento de inmuebles, Aseo y cafeteria, comunicaciones convergentes y servicio de vigilancia. </t>
  </si>
  <si>
    <t xml:space="preserve">Durante el mes de mayo el equipo de actividad física  realizaron actividades en 19 localidades a través de la CIOM, con 66 procesos colectivos, socializó durante el mes el derecho a la salud plena. Para a socialización de esta fecha, el equipo partió de la identificación de las diversidades de los cuerpos de las mujeres, así como el desarrollo de actividades que invitaron a la reflexión sobre el papel de las mujeres en la práctica de la actividad física. De igual manera, se indagó por el aporte de la actividad física en sus vidas y en su día a día. El equipo compartió datos y cifras que dieron cuenta de los imaginarios sobre las mujeres en el deporte o los estereotipos asociados su cuerpo. 
Por otra parte, desde la estretegia de Orbitando se logró la intervención colectiva en 13 localidades alrededor de las mujeres en diversos ejercicios de participación política, priorizando las prácticas de cuidado con las mujeres políticas de estos territorios.  En este periodo, en términos colectivos, se acompañaron 11 sesiones ordinarias de COLMYEGs de localidades priorizadas. En cuanto a los acompañamientos individuales, se realizaron a nivel individual 1 atención y 11 seguimientos. </t>
  </si>
  <si>
    <t>https://secretariadistritald-my.sharepoint.com/:b:/g/personal/territorializacion2021_sdmujer_gov_co/IQD91fl79vr0Spp0DDBOJEDZAfXQC-asxpfw0tZeTF2HPtY?e=PCxZCZ</t>
  </si>
  <si>
    <t>Actividad Fisica
https://secretariadistritald-my.sharepoint.com/:w:/g/personal/territorializacion2021_sdmujer_gov_co/IQAru-sga4xoSJO3bq1QWzMDAZgKRJG0UcBulgLQmJbujcs?e=LKlkVm
Orbitando
https://secretariadistritald-my.sharepoint.com/:w:/g/personal/territorializacion2021_sdmujer_gov_co/IQDnMBsVXOo_S7ZIMnG_IBNAAYyG7ejFmeEgImc1mUqpw38?e=4N2cm6</t>
  </si>
  <si>
    <t>Implementar 1 estrategia asociada al Modelo CIOM para la ruralidad Bogotana</t>
  </si>
  <si>
    <t>Estrategia asociada al Modelo CIOM para la ruralidad Bogotana implementada</t>
  </si>
  <si>
    <t>Durante el mes de enero de 2026, 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</si>
  <si>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la estrategia 'Caminando Juntas con las Mujeres en la Ruralidad' esta dirigida a las mujeres que habitan en los territorios rurales de Bogotá cuentan con un equipo comprometido en acercarles servicios y fortalecer su autonomía. A través de la estrategia se brinda orientación, asesoría y procesos de difusión, información y sensibilzación a las mujeres campesinas y rurales de las veredas de Usme, Ciudad Bolívar, Santa Fe, Usaquén, San Cristóbal, Chapinero, Suba y Sumapaz. Asi las cosas durante el periodo se logró la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</si>
  <si>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 xml:space="preserve">El Modelo de Atención Casas de Igualdad de Oportunidades para las mujeres campesinas y rurales de Bogotá (CIOMRural)  es una estrategia que se ha posesionado para acercar la oferta insitucional a las mujeres rurales y campesinas de Bogotá, contribuyendo de esta manera a eliminar las barreras de acceso que tiene ellas para accerder a la misma y avanzar hacia la garantia de sus derechos. </t>
  </si>
  <si>
    <t xml:space="preserve">Durante el periodo la estrategia de Caminando Juntas por la Ruralidad realizó difusión de servicios por medio de la se reactivación del contacto y la articulación con organizaciones importantes de la Vereda Serrezuela como JAC y Fundación Mariana Novoa. Se continuó el contacto telefónico con la presidenta de JAC de Aguas Claras en San Cristóbal en la que se le comentaron algunos servicios que presta la SD Mujer y las líneas de trabajo del Equipo Caminando Juntas por la Ruralidad.Por otra parte, se realizaron 4 informaciones en el mes de febrero. Las 2 primeras se desarrollaron en Ciudad Bolívar: una en Pasquilla y otra en Santa Rosa. Las otras dos se hicieron en el taller de bordado y la feria realizadas en el cierre de la exposición Hacedoras del Arraigo. Mujeres de la Bogotá Rural. Asi mismo, se realizaron 2 sensibilizaciones en Ciudad Bolívar en las veredas de Pasquilla y Santa Rosa, en el marco de la articulación con Masglo. Cada sensibilización se llevó a cabo en tres etapas, los días 11, 18 y 25 de febrero de 2026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</si>
  <si>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2 jornadas con 7 participantes. 
-	Informaciones: 4 jornadas con 85 mujeres participantes, 61 rurales.
-	Sensibilizaciones: 2 procesos con 41 participantes.
-	Fortalecimiento organizacional: 6 actividades acumuladas con 35 participantes.
-	Articulaciones externas: 11 articulaciones con instituciones distritales y organizaciones comunitarias.
-	Articulaciones internas: 9 articulaciones para alineación estratégica.</t>
  </si>
  <si>
    <t xml:space="preserve">El Modelo de Atención Casas de Igualdad de Oportunidades para las mujeres campesinas y rurales de Bogotá (CIOMRural)  es una estrategia que se ha posesionado para acercar la oferta institucional a las mujeres rurales y campesinas de Bogotá, contribuyendo de esta manera a eliminar las barreras de acceso que tiene ellas para acceder a la misma y avanzar hacia la garantia de sus derechos. </t>
  </si>
  <si>
    <t>Durante el mes de marzo de 2026 se realizaron 8 acciones de fortalecimiento a las siguientes organizaciones y colectivos: dos con la organización Agua Viva en Santa Fe. La tercera se hizo entre CREA e integrante del Equipo de Ruralidad por solicitud de la JAC de la Vereda Chorrillos de Suba. La cuarta, quinta y sexta se realizaron en la vereda el Verjón de Chapinero, dos por solicitud de la JAC de esta vereda y una con la organización Tejiendo sueños. La séptima en la vereda El Destino de Usme con Apiusme. Y la octava fue con Artesanas de Santa Rosa (Ciudad Bolívar).
De igual manera, se realizaron articulaciones externas con 12 instituciones, instancias, organizaciones: CEFE Tunal- IDRD; con  Campesena  (Verjón Alto en Santa Fe y Destino Alto, Usme); con UAESP; con Masglo en Pasquilla y Santa Rosa en Ciudad Bolívar; y Betania y Santa Rosa en Sumapaz en articulación con la PIOM); con  CREA (Idartes) para fortalecer el trabajo de la JAC en Chorrillos; con Comisión Intersectorial de la Estructura Institucional de Desarrollo Rural y ULDER; con Centro de Memoria, Paz y Reconciliación ; con Museo de la independencia; con  Secretaría Distrital de Medio Ambiente y Alcaldía Local Ciudad Bolívar (Ciudad Bolívar); contacto con Food First Information and Action Network (FIAN); Con Fundación Mariana Novoa y con sector salud encargado de la Sub Red para la ruralidad.
A través de cuatro reuniones de equipo los días 3, 10, 17 y 24 de marzo de 2026, se: realizaron tres jornadas de difusión de servicios. Una en Usme en las veredas El Hato, Las Margaritas y Quiba Alta, Ciudad Bolívar; otra en Aguas Claras, San Cristóbal y la tercera en Mochuelo, Ciudad Bolívar y 2 sensibilizaciones en Ciudad Bolívar en las veredas de Pasquilla y Santa Rosa, en el marco de la articulación con Masglo. Cada sensibilización se llevó a cabo en tres etapas.</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</si>
  <si>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5 jornadas con 21 participantes. 
-	Informaciones: 4 jornadas con 85 mujeres participantes, 61 rurales.
-	Sensibilizaciones: 13 procesos con 70 participantes.
-	Fortalecimiento organizacional: 14 actividades acumuladas con 35 participantes.
-	Articulaciones externas: 12 articulaciones con instituciones distritales y organizaciones comunitarias.
-	Articulaciones internas: 14 articulaciones para alineación estratégica.</t>
  </si>
  <si>
    <t xml:space="preserve">Durante el mes de abril se: Realiza una jornada de difusión de servicios en Usme (mediante jornada territorial) y otra en Serrezuela en la jornada psicosocial 
•	Realizadas 2 acciones de fortalecimiento con mujeres de las localidades de Usme  
•	Realizada una jornada psicosocial en Serrezuela Usaquén  
•	Realizada ¼ sensibilizaciones en Usaquén   
•	Realizadas 14 articulaciones externas con: Secretaría de Desarrollo Económico; FIAN Colombia; Masglo; Comisión intersectorial de la Estructura Institucional (CIEDERS); ULDER Usme; Mesa Técnica Interinstitucional de Paisajes Sostenibles; CMPR; Fundación Mariana Novoa y Museo de la independencia   
•	Realizadas 10 articulaciones internas: Comité de Dirección; Tejiendo Mundos; Escuela Política; Orbitando; Derecho a la Paz; CIOM; Enfoque Diferencial; Transformaciones Culturales; Psicólogas y abogadas 
</t>
  </si>
  <si>
    <t xml:space="preserve">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6 jornadas con 33 participantes. 
-	Informaciones: 4 jornadas con 85 mujeres participantes, 61 rurales.
-	Sensibilizaciones: 14 procesos con 88 participantes.
-	Fortalecimiento organizacional: 15 actividades acumuladas con 72 participantes.
-	Articulaciones externas: 12 articulaciones con instituciones distritales y organizaciones comunitarias.
-	Articulaciones internas: 16 articulaciones para alineación estratégica. (3 nacionales, 1 internacional, 5  Distritales, 7 locales) 
</t>
  </si>
  <si>
    <t xml:space="preserve">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7 jornadas con 34 participantes. 
-	Informaciones: 8 jornadas con 119 mujeres participantes, 95 rurales.
-	Sensibilizaciones: 14 procesos con 88 participantes.
-	Fortalecimiento organizacional: 18 actividades acumuladas con 95 participantes.
-	Articulaciones internas: 15 articulaciones con instituciones distritales y organizaciones comunitarias.
-	Articulaciones externas : 18 articulaciones para alineación estratégica. (3 nacionales, 2 internacional, 5  Distritales, 8 locales) 
</t>
  </si>
  <si>
    <t>Realizar planeacion de las jornadas rurales</t>
  </si>
  <si>
    <t>Implementar el modelo en la ruralidad</t>
  </si>
  <si>
    <t xml:space="preserve">Durante el mes de enero de 2026, 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t>
  </si>
  <si>
    <t>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t>
  </si>
  <si>
    <t>https://secretariadistritald-my.sharepoint.com/:w:/g/personal/territorializacion2021_sdmujer_gov_co/IQD3glA4fHgfTYHACFdk0-1xAeTN9VL8ADD20i2vIK_ufDA?e=S8cxBr</t>
  </si>
  <si>
    <t xml:space="preserve">Durante el periodo se planearon y desarrollaron las siguientes jornadas: 
Realizadas 2 de 7 jornadas de difusión de servicios 
Realizadas 4 de 10 informaciones 
Realizadas 2 de 7 sensibilizaciones 
Realizadas acciones de Fortalecimiento organizacional en 5 de los 7 territorios  </t>
  </si>
  <si>
    <t xml:space="preserve">Para la Difusión de servicios se reactivó el contacto y la articulación con organizaciones importantes de la Vereda Serrezuela como JAC y Fundación Mariana Novoa. Se continuó el contacto telefónico con la presidenta de JAC de Aguas Claras en San Cristóbal en la que se le comentaron algunos servicios que presta la SD Mujer y las líneas de trabajo del Equipo Caminando Juntas por la Ruralidad.Por otra parte, se realizaron 4 informaciones en el mes de febrero. Las 2 primeras se desarrollaron en Ciudad Bolívar: una en Pasquilla y otra en Santa Rosa. Las otras dos se hicieron en el taller de bordado y la feria realizadas en el cierre de la exposición Hacedoras del Arraigo. Mujeres de la Bogotá Rural. Asi mismo, se realizaron 2 sensibilizaciones en Ciudad Bolívar en las veredas de Pasquilla y Santa Rosa, en el marco de la articulación con Masglo. Cada sensibilización se llevó a cabo en tres etapas, los días 11, 18 y 25 de febrero de 2026  </t>
  </si>
  <si>
    <t>https://secretariadistritald-my.sharepoint.com/:w:/g/personal/territorializacion2021_sdmujer_gov_co/IQCT9NgPPB23RKi_OSgN-6OLAQcbJLE1CCf4Xnw-Cfm8K8c?e=exmWYf</t>
  </si>
  <si>
    <t xml:space="preserve">A través de cuatro reuniones de equipo los días 3, 10, 17 y 24 de marzo de 2026, se: 
* Se realizaron tres jornadas de difusión de servicios. Una en Usme en las veredas El Hato, Las Margaritas y Quiba Alta, Ciudad Bolívar; otra en Aguas Claras, San Cristóbal y la tercera en Mochuelo, Ciudad Bolívar.  
* 2 sensibilizaciones en Ciudad Bolívar en las veredas de Pasquilla y Santa Rosa, en el marco de la articulación con Masglo. Cada sensibilización se llevó a cabo en tres etapas, los días 4, 11 y 18 de marzo de 2026  </t>
  </si>
  <si>
    <t>Durante el mes de marzo de 2026 se realizaron 7 acciones de fortalecimiento a las siguientes organizaciones y colectivos: dos con la organización Agua Viva en Santa Fe. La tercera se hizo entre CREA e integrante del Equipo de Ruralidad por solicitud de la JAC de la Vereda Chorrillos de Suba. La cuarta, quinta y sexta se realizaron en la vereda el Verjón de Chapinero, dos por solicitud de la JAC de esta vereda y una con la organización Tejiendo sueños. La séptima en la vereda El Destino de Usme con Apiusme. Y la octava fue con Artesanas de Santa Rosa (Ciudad Bolívar). 
De igual manera, se realizaron articulaciones externas con 12 instituciones, instancias, organizaciones: CEFE Tunal- IDRD; con  Campesena  (Verjón Alto en Santa Fe y Destino Alto, Usme); con UAESP; con Masglo en Pasquilla y Santa Rosa en Ciudad Bolívar; y Betania y Santa Rosa en Sumapaz en articulación con la PIOM); con  CREA (Idartes) para fortalecer el trabajo de la JAC en Chorrillos; con Comisión Intersectorial de la Estructura Institucional de Desarrollo Rural y ULDER; con Centro de Memoria, Paz y Reconciliación ; con Museo de la independencia; con  Secretaría Distrital de Medio Ambiente y Alcaldía Local Ciudad Bolívar (Ciudad Bolívar); contacto con Food First Information and Action Network (FIAN); Con Fundación Mariana Novoa y con sector salud encargado de la Sub Red para la ruralidad.</t>
  </si>
  <si>
    <t>https://secretariadistritald-my.sharepoint.com/:w:/g/personal/territorializacion2021_sdmujer_gov_co/IQAQeV0-B_2vT4-Td9RDRmjlAf3_oUQHLUHRNtLtUfSFvZg?e=zbRo9w</t>
  </si>
  <si>
    <t xml:space="preserve">Durante el mes de abril, el equipo planeó y ejecuto el seguimiento a este plan de trabajo, por medio de cuatro reuniones con las compañeras que integran esta estrategia los días 7, 15, 23 y 28 de abril de 2026, producto de logró:
• Realizadas 2 acciones de fortalecimiento con mujeres de las localidades de Usme  
• Realizada una jornada psicosocial en Serrezuela Usaquén  
• Realizada ¼ sensibilizaciones en Usaquén
• Realiza una jornada de difusión de servicios en Usme (mediante jornada territorial) y otra en Serrezuela en la jornada psicosocial 
</t>
  </si>
  <si>
    <t xml:space="preserve">Por otra parte durante el mes se: Realizó 14 articulaciones externas con: Secretaría de Desarrollo Económico; FIAN Colombia; Masglo; Comisión intersectorial de la Estructura Institucional (CIEDERS); ULDER Usme; Mesa Técnica Interinstitucional de Paisajes Sostenibles; CMPR; Fundación Mariana Novoa y Museo de la independencia   
•	Realizadas 10 articulaciones internas: Comité de Dirección; Tejiendo Mundos; Escuela Política; Orbitando; Derecho a la Paz; CIOM; Enfoque Diferencial; Transformaciones Culturales; Psicólogas y abogadas 
</t>
  </si>
  <si>
    <t>https://secretariadistritald-my.sharepoint.com/:w:/g/personal/territorializacion2021_sdmujer_gov_co/IQDO_bDq4Ap5Q6ocauqf09NzAbDjtjOaK2OqkyTPb9xvn-o?e=3SxjnB</t>
  </si>
  <si>
    <t xml:space="preserve">Este mes se planearon y se llevaron a cabo cuatro jornadas de información. La primera en la vereda El Hato, finca San Juan de Usme sobre el fortalecimiento organizacional y el acompañamiento que lleva a cabo la estrategia Caminando Juntas por la Ruralidad de la SD Mujer a las mujeres rurales. La segunda sobre el derecho a la autonomía económica de la PPMYEG, con base en buenas prácticas de ahorro solidario autogestionado, con mujeres de Los Soches - Sector Rincón Grande. La tercera jornada fue en Ciudad Bolívar, en Pasquilla  y la cuarta en Quiba Baja.
De igual manera se planearon y se realizaron tres sensibilizaciones: una en la vereda Chiguaza, otra en El Uval, ambas en la localidad de Usme y una tercera en Santa Rosa, Ciudad Bolívar. Las dos primeras sensibilizaciones se llevaron a cabo en 4 sesiones durante el proceso de Masglo los días 7, 14, 21 y 28 de mayo de 2026.  </t>
  </si>
  <si>
    <t xml:space="preserve">Durante el mes de mayo de 2026 se realizaron 3 acciones de fortalecimiento organizacional: una, con mujeres del Verjón, Chapinero; una segunda en Quiba Alta (Ciudad Bolívar),  y en Alto Fucha, San Cristóbal.  
Como equipo tuvimos articulaciones externas con 11 instituciones, instancias y organizaciones entre las que estuvieron: Secretaría de Desarrollo Económico, Museo de la Independencia, FIAN, Centro de Memoria, paz y Reconciliación (CMPR), Open Society, Alcaldía de Ciudad Bolívar, en el marco de los Proyectos Ciudadanos de Educación Ambiental (PROCEDA) y la organización Asoquiba de Quiba Baja, Masglo, Secretaría de salud, con el líder de ruralidad cercana, CIEDERS y Ulder Ciudad Bolívar  </t>
  </si>
  <si>
    <t>https://secretariadistritald-my.sharepoint.com/:w:/g/personal/territorializacion2021_sdmujer_gov_co/IQBJjL4FKFoAQqoDIsObrrUIAdsuHV6Vi3BIg_Ac3PBEA6Q?e=yx18Cx</t>
  </si>
  <si>
    <t>Código: DE-FO-5</t>
  </si>
  <si>
    <t>Fecha de Emisión</t>
  </si>
  <si>
    <t>META PLAN DE DESARROLLO</t>
  </si>
  <si>
    <t>Página</t>
  </si>
  <si>
    <t>Página 3 de 7</t>
  </si>
  <si>
    <t xml:space="preserve">                                                 REPORTE INDICADOR META PDD</t>
  </si>
  <si>
    <t>Mantener en funcionamiento el modelo de casas de igualdad de oportunidades para las mujeres en las 20 localidades, fortaleciendo la atención en los territorios urbanos y rurales.</t>
  </si>
  <si>
    <t>OBJETIVO ODS</t>
  </si>
  <si>
    <t>5 - Igualdad de género</t>
  </si>
  <si>
    <t>META ODS</t>
  </si>
  <si>
    <t>5.1. Poner fin a todas las formas de discriminación contra todas las mujeres y las niñas en todo el mundo</t>
  </si>
  <si>
    <t>INDICADOR META PDD</t>
  </si>
  <si>
    <t>3975- Número casas de igualdad de oportunidades para las mujeres en los territorios urbanos y rurales, en operación.</t>
  </si>
  <si>
    <t>PROGRAMACIÓN CUATRIENAL INDICADOR PDD</t>
  </si>
  <si>
    <t>AVANCE ACUMULADO CUATRIENIO</t>
  </si>
  <si>
    <t>TIPO DE ANUALIZACIÓN  (Según aplique)</t>
  </si>
  <si>
    <t>EJECUCIÓN MENSUAL INDICADOR PDD 3969</t>
  </si>
  <si>
    <t>EVIDENCIAS DEL AVANCE</t>
  </si>
  <si>
    <t>La estrategia Caminando Juntas con las Mujeres por la Ruralidad concentró su gestión en la organización interna del equipo y en la planeación de la intervención para la vigencia, tomando como referencia los aprendizajes y balances del trabajo desarrollado durante 2025. En este periodo se elaboró de manera colectiva el Plan de Acción 2026, se realizaron 7 espacios de coordinación interna y se adelantó el balance de las actividades previas de la estrategia, con identificación de prioridades territoriales y metodológicas. En términos de intervención directa, se desarrollaron 2 acciones de fortalecimiento organizativo con organizaciones de mujeres rurales en Usme y Chapinero, que involucraron a mujeres de las veredas Arrayanes y El Verjón, orientadas a la identificación de necesidades, planeación de actividades y acompañamiento organizativo. Adicionalmente, se gestionó la derivación de un caso a la CIOM de Usme y se avanzó en la consolidación de 13 alianzas estratégicas, de las cuales 5 corresponden a organizaciones comunitarias, y el resto a actores institucionales y locales con los que se proyecta articulación para el despliegue territorial de la estrategia en los siguientes meses.
Desde la Estrategia Orbitando en la apertura del 2026 se acompañaron escenarios relacionados al COLMYEG en las localidades de Antonio Nariño, Engativá, San Cristóbal y Ciudad Bolivar. Estas localidades inician con la proyección de articular acciones de cuidado en su plan de acción, lo cual se buscará incorporar en las primeras sesiones del año, ajustado con las posibilidades y realidades de la instancia.  
Asi mismo, se realizó la contratación de 21 personas para las actividades operativas y contractuales del modelo CIOM, adicionalmente se realizaron 18 contratos de arrendamiento de las CIOM, un contrato de internet y de voz, se continúan realizando los pagos de servicios públicos para ciom,  y se realiza adición al contrato de limpieza.
Por otra parte, se iniciaron las acciones desarrolladas por la estrategia de Actividad Física CIOM 2026. Las sesiones de acondicionamiento físico articuladas en las CIOM. Se realizaron en localidades de: Suba, Engativá, Fontibón, Kennedy; Bosa, Tunjuelito, Mártires, Ciudad Bolívar, Usme, San Cristóbal, RUU, Antonio Nariño, Candelaria, Santa Fe, Barrios Unidos, Chapinero y Teusaquillo.
De igual manera,  se logró realizar 269 atenciones y seguimientos socio jurídicos . También se hicieron 269 orientaciones y seguimientos psicosociales y 552 primeras atenciones. Igualmente se avanzo en el proceso precontractual del equipo que dinamizará esta meta</t>
  </si>
  <si>
    <t xml:space="preserve">Garantizar la operación del modelo de CIOM, permite avanzar en la territorialización de la PPMYEG y  de esta manera las mujeres pueden acceder a la oferta de servicios contribuyendo a la apropiación de los derechos de las mujeres y la toma de decisiones desde los enfoques de la política pública, siendo necesaria adelantar las acciones requeridas para lograr tal fin. </t>
  </si>
  <si>
    <t>Ruralidad: 
https://secretariadistritald-my.sharepoint.com/:w:/g/personal/territorializacion2021_sdmujer_gov_co/IQD3glA4fHgfTYHACFdk0-1xAeTN9VL8ADD20i2vIK_ufDA?e=S8cxBr
Orbitando:
https://secretariadistritald-my.sharepoint.com/:w:/g/personal/territorializacion2021_sdmujer_gov_co/IQCcGbtjdsuCS4rTgbWbar-lATMAbTEBoFgLIybP-miFtfM?e=ZGrT0i
Actividad Fisica:
https://secretariadistritald-my.sharepoint.com/:w:/g/personal/territorializacion2021_sdmujer_gov_co/IQBmx6WhQ6itTqFndK2G2KGiAZmD7v6k4esOgeYM8mtqhrA?e=tt2KKT
Financiero:
https://secretariadistritald-my.sharepoint.com/:b:/g/personal/territorializacion2021_sdmujer_gov_co/IQCa6sVm_NbBRJDG_1E18N8xASx5hrQo5_iOl95Ef1J89AA?e=nUcIAg
Atenciones:
https://secretariadistritald-my.sharepoint.com/:x:/g/personal/territorializacion2021_sdmujer_gov_co/IQCmTprAwI-tSLF_16vL1_0fAYUEDSKJQHtSs3zr9oCadus?e=Qni8HQ</t>
  </si>
  <si>
    <t xml:space="preserve">La estrategia Caminando Juntas con las Mujeres por la Ruralidad realizó difusión de servicios con organizaciones importantes de la Vereda Serrezuela como JAC y Fundación Mariana Novoa. Se realizaron 4 procesos de información. Las otras dos se hicieron en el taller de bordado y la feria realizadas en el cierre de la exposición Hacedoras del Arraigo y Mujeres de la Bogotá Rural. Asi mismo, se realizaron 2 sensibilizaciones en Ciudad Bolívar en las veredas de Pasquilla y Santa Rosa, en el marco de la articulación con Masglo. 
Desde la Estrategia Orbitando: se retomaron las acciones de intervención y solicitudes realizadas en las instancias priorizadas, manteniendo el contacto con las lideresas y mujeres políticas que han accedido al acompañamiento individual total de 2 atenciones y 8 seguimientos. En términos colectivos, la Estrategia continuó asumiendo la priorización de escenarios de conversación y fortalecimiento de herramientas con las mujeres políticas de los territorios del Distrito, promoviendo la incorporación de prácticas de cuidado como mecanismos de fortalecimiento y prevención de dinámicas de VCMP. La cercanía construida y consolidada desde la estrategia con las mujeres políticas continúa implicando la apertura e innovación de espacios de encuentro, junto con nuevos lenguajes para el posicionamiento de dinámicas de cuidado. 
Asi mismo, se realizó la contratación del contrato 920-2026 correspondiente al operador de servicios de aseo, y se realizó adición y prórroga al contrato 639 de vigilancia para continuar con los servicios de las casas de igualdad. De igual manera se continua con los pagos de los servicios públicos para las mismas.
Por otra parte, la estrategia de Actividad Física  priorizo y abordo el derecho a la participación y representación con equidad en las actividades realizadas en las CIOM. A partir de esta priorización se avanzó en la socialización de los presupuestos participativos, el proceso de inscripción y la explicación de su objetico. Asimismo, se logró integrar la importancia del liderazgo y la participación a partir del trabajo colectivo desde la actividad física y el movimiento articular. De esta manera, se socializó la instancia del COLMyEG, la importancia de la corresponsabilidad en el ejercicio de la participación, así como la incidencia como parte de la dinamización de la Política Pública de Mujeres y Equidad de Género, por ende asistieron 966 mujeres durante el desarrollo de las clases, articulaciones y jornadas territoriales. 
De igual manera,  se realizaron 255 atenciones y seguimientos socio jurídicos; 295 orientaciones y seguimientos psicosociales y 1432 primeras atenciones.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</si>
  <si>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2 jornadas con 7 participantes. 
-	Informaciones: 4 jornadas con 85 mujeres participantes, 61 rurales.
-	Sensibilizaciones: 2 procesos con 41 participantes.
-	Fortalecimiento organizacional: 6 actividades acumuladas con 35 participantes.
-	Articulaciones externas: 11 articulaciones con instituciones distritales y organizaciones comunitarias.
-	Articulaciones internas: 9 articulaciones para alineación estratégica.
Desde la Estrategia Orbitando durante el perido: se acompañaron escenarios relacionados al COLMYEG en 8 localidades. Se cuenta con un total de 2 atenciones y 8 seguimientos. Intervención en 2 organizaciones de mujeres de la localidad de Usaquen en el marco de instancias/otros escenarios de participación política.
La Estrategia de Actividad Física cuenta con un acumulado de: 106 clases en 19 localidades exceptuando Sumapaz; se han acompañado 8 jornadas territoriales y 4 espacios generados por articulaciones con otras entidades. 
acumulado de atenciones es: 524 atenciones y seguimientos socio jurídicos, 564 orientaciones y seguimientos psicosociales, 1984 primeras atenciones. 
Por otra parte, con el fin de dar continuidad a la Operación requerida para el funcionamiento de las CIOM se ha realizado: 21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t>
  </si>
  <si>
    <t>Ruralidad: 
https://secretariadistritald-my.sharepoint.com/:w:/g/personal/territorializacion2021_sdmujer_gov_co/IQCT9NgPPB23RKi_OSgN-6OLAQcbJLE1CCf4Xnw-Cfm8K8c?e=exmWYf
Orbitando:
https://secretariadistritald-my.sharepoint.com/:w:/g/personal/territorializacion2021_sdmujer_gov_co/IQCIkAtpo3deRrL8k4zcPTP7AXPUMzz1oZxqIFqKPASi1cY?e=7xctg9
Actividad Fisica:
https://secretariadistritald-my.sharepoint.com/:w:/g/personal/territorializacion2021_sdmujer_gov_co/IQBYQ7tbCuHIQLR9nPwbJl30ASIGii8jLHG5p_8ZIK-V8UA?e=Um28iz
Financiero:
https://secretariadistritald-my.sharepoint.com/:b:/g/personal/territorializacion2021_sdmujer_gov_co/IQAFuDqOyr9qRoJ8-bzUbTxUAc5sbTjJAhoHzUD5TWWTd40?e=QLFkzu
Atenciones:
https://secretariadistritald-my.sharepoint.com/:x:/g/personal/territorializacion2021_sdmujer_gov_co/IQCsUR0Zf1dZQbOAVMGulP6tAfTiCgYcejvH33DOIqywwAk?e=CC2TdI</t>
  </si>
  <si>
    <t xml:space="preserve">La estrategia Caminando Juntas con las Mujeres por la Ruralidad realizó fortalecimiento de. 7 acciones de fortalecimiento a las siguientes organizaciones y colectivos: la organización Agua Viva en Santa Fe. en  la Vereda Chorrillos de Suba,  el Verjón de Chapinero, El Destino de Usme con Apiusme y  una con la organización Tejiendo sueños. 
Desde la Estrategia Orbitando: Durante el mes se desarrollaron actividades colectivas en 12 localidades, a través del acompañamiento específico de sesiones ordinarias de COLMYEG en 8 localidades, un encuentro con mujeres del COLMYEG y acompañamiento a escenarios de participación diversos en 6 localidades, además de 3 intervenciones en instancias distritales.
En términos de los acompañamientos individuales, se realizaron 5 atenciones, es decir, 5 mujeres políticas con quienes se inició un proceso de atención psicosocial, y 13 seguimientos. Destaca en el mes la amplitud de la intervención y el acompañamiento en otras instancias donde, además del COLMYEG, las mujeres políticas de Bogotá continúan posicionando sus voces, intenciones y apuestas.
Desde la estrategia de  actividad física: se realizaron actividades en 19 localidades a través de la CIOM, con 77 procesos colectivos, donde la temática central fue el contexto del 8M. 
Asi mismo, se realizó la contratación del contrato de arriendamiento de Puente Aranda. 
De igual manera,  se realizaron 279 atenciones y seguimientos socio jurídicos; 337 orientaciones y seguimientos psicosociales y 1478 primeras atenciones.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</si>
  <si>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5 jornadas con 21 participantes 
-	Informaciones: 4 jornadas con 85 mujeres participantes, 61 rurales.
-	Sensibilizaciones: 4 procesos con 75 participantes.
-	Fortalecimiento organizacional: 13 actividades acumuladas con 70 participantes.
-	Articulaciones externas: 12 articulaciones con instituciones distritales y organizaciones comunitarias.
-	Articulaciones internas: 14 articulaciones para alineación estratégica.
Desde la Estrategia Orbitando durante el perido: se acompañaron escenarios relacionados al COLMYEG en 8 localidades. Se cuenta con un total de 7 atenciones y 21 seguimientos. Intervención en 2 organizaciones de mujeres de la localidad de Usaquen en el marco de instancias/otros escenarios de participación política.
La Estrategia de Actividad Física cuenta con un acumulado de: 183 clases en 19 localidades exceptuando Sumapaz; se han acompañado 17 jornadas territoriales y 7 espacios generados por articulaciones con otras entidades. 
acumulado de atenciones es: 803 atenciones y seguimientos socio jurídicos,901 orientaciones y seguimientos psicosociales, 3462 primeras atenciones. 
Por otra parte, con el fin de dar continuidad a la Operación requerida para el funcionamiento de las CIOM se ha realizado: 21 contratos para actividades operativas y contractuales del modelo CIOM; 19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t>
  </si>
  <si>
    <t>Garantizar la operación del modelo de CIOM, permite avanzar en la territorialización de la PPMYEG y  de esta manera las mujeres pueden acceder a la oferta de servicios contribuyendo a la apropiación de los derechos de las mujeres, la toma de decisiones y avanzar hacia la garantia y/o restablecimiento de sus derechos, asī como la mitigiación de impactos desde los enfoques de la política pública.</t>
  </si>
  <si>
    <t xml:space="preserve">Atenciones :https://secretariadistritald-my.sharepoint.com/:x:/g/personal/territorializacion2021_sdmujer_gov_co/IQCmTprAwI-tSLF_16vL1_0fAYUEDSKJQHtSs3zr9oCadus?e=Qni8HQ
https://secretariadistritald-my.sharepoint.com/:b:/g/personal/territorializacion2021_sdmujer_gov_co/IQAh4SIz4oABSpwA46z26YA_AcQEHUiGUjakC_SxA30RyUA?e=kVC5Ab
Orbitando: https://secretariadistritald-my.sharepoint.com/:w:/g/personal/territorializacion2021_sdmujer_gov_co/IQDXPD6nBFcmSpoLgemHjHZ7AVKhWyTyvrpWfMFtCrGrw0s?e=ckj6qm
Actividad Fisica: https://secretariadistritald-my.sharepoint.com/:w:/g/personal/territorializacion2021_sdmujer_gov_co/IQABK1S9Ron1T7PK9JfX2biZAYAmYL8DJ0Z376--yeYcxi8?e=TjdJax
Estrategia Caminando Juntas: https://secretariadistritald-my.sharepoint.com/:w:/g/personal/territorializacion2021_sdmujer_gov_co/IQAQeV0-B_2vT4-Td9RDRmjlAf3_oUQHLUHRNtLtUfSFvZg?e=zbRo9w
</t>
  </si>
  <si>
    <t xml:space="preserve">La estrategia Caminando Juntas con las Mujeres por la Ruralidad: Realiza una jornada de difusión de servicios en Usme (mediante jornada territorial) y otra en Serrezuela en la jornada psicosocial, realiza 2 acciones de fortalecimiento con mujeres de las localidades de Usme, realiza una jornada psicosocial en Serrezuela Usaquén, realiza 14 articulaciones externas con: Secretaría de Desarrollo Económico; FIAN Colombia; Masglo; Comisión intersectorial de la Estructura Institucional (CIEDERS); ULDER Usme; Mesa Técnica Interinstitucional de Paisajes Sostenibles; CMPR; Fundación Mariana Novoa y Museo de la independencia   
•	Realizadas 10 articulaciones internas: Comité de Dirección; Tejiendo Mundos; Escuela Política; Orbitando; Derecho a la Paz; CIOM; Enfoque Diferencial; Transformaciones Culturales; Psicólogas y abogadas.
Desde la Estrategia Orbitando: Durante el mes se logró la intervención colectiva en 8 localidades, además del espacio distritales, alrededor de las mujeres en ejercicios de participación política. En este periodo, en términos colectivos, se acompañaron 7 sesiones ordinarias de COLMYEGs de localidades priorizadas. En cuanto a los acompañamientos individuales, se realizaron a nivel individual 2 atenciones y 10 seguimientos. 
Desde la estrategia de  actividad física: se realizaron actividades en 19 localidades a través de la CIOM, con 65 procesos colectivos,socializó durante el mes el día mundial de la actividad física. 
De igual manera, se dió inicio a los contratos de licencias microsoft y vigilancia, se realizó adición al contrato de transporte para los servicios de la secretaria.
Asi mismo, durante el periodo se realizaron: 229 atenciones y seguimientos socio jurídicos; 255 orientaciones y seguimientos psicosociales y 1476 primeras atenciones. 	</t>
  </si>
  <si>
    <t>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6 jornadas con 33 participantes. 
-	Informaciones: 4 jornadas con 85 mujeres participantes, 61 rurales.
-	Sensibilizaciones: 14 procesos con 88 participantes.
-	Fortalecimiento organizacional: 15 actividades acumuladas con 72 participantes.
-	Articulaciones externas: 12 articulaciones con instituciones distritales y organizaciones comunitarias.
-	Articulaciones internas: 16 articulaciones para alineación estratégica. (3 nacionales, 1 internacional, 5  Distritales
7 locales) 
Desde la Estrategia Orbitando ha realizado 28 intervenciones en los COLMYEG y 18 en otros escenarios y espacios con presencia de mujeres políticas, evidenciando una ampliación progresiva de su alcance en distintos espacios de participación. A nivel individual, se han desarrollado 9 atenciones y 31 seguimientos, consolidando el acompañamiento psicosocial a mujeres políticas en el Distrito.
La Estrategia de Actividad Física cuenta con un acumulado de: 248 clases en 19 localidades exceptuando Sumapaz; se han acompañado 22 jornadas territoriales y 11 espacios generados por articulaciones con otras entidades. 
El acumulado de atenciones es: 1032 atenciones y seguimientos socio jurídicos, 1156 orientaciones y seguimientos psicosociales, 4938 primeras atenciones. 
Por otra parte, con el fin de dar continuidad a la operación requerida para el funcionamiento de las CIOM se ha realizado: 23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y vigilancia.</t>
  </si>
  <si>
    <t>Atenciones :
https://secretariadistritald-my.sharepoint.com/:x:/g/personal/territorializacion2021_sdmujer_gov_co/IQAjecvdkULITY3kfTNKoV2hAd8ZwfLFqAsCV8b4PZh_wrs?e=cbxOUl
Financiero: 
https://secretariadistritald-my.sharepoint.com/:b:/g/personal/territorializacion2021_sdmujer_gov_co/IQAXvUYDKOKfQaLSM7E2qFJuAZkW4aEhWJ52__Mr6qvPtuQ?e=9gJ7pL
Orbitando: 
https://secretariadistritald-my.sharepoint.com/:w:/g/personal/territorializacion2021_sdmujer_gov_co/IQCCmfZmqNunSrS0ULxy5ojmAWOgfhuG2dOn8APA3HKCW4U?e=h7ufg4
Actividad Fisica:
https://secretariadistritald-my.sharepoint.com/:w:/g/personal/territorializacion2021_sdmujer_gov_co/IQC6SKuLoGyBT4X6h7dLmU7bAX5pAkkGw89i80Ujt_z-5kc?e=EAIiDo 
Estrategia Caminando Juntas:
https://secretariadistritald-my.sharepoint.com/:w:/g/personal/territorializacion2021_sdmujer_gov_co/IQDO_bDq4Ap5Q6ocauqf09NzAbDjtjOaK2OqkyTPb9xvn-o?e=3SxjnB</t>
  </si>
  <si>
    <t xml:space="preserve">Ruralidad: https://secretariadistritald-my.sharepoint.com/:w:/g/personal/territorializacion2021_sdmujer_gov_co/IQBJjL4FKFoAQqoDIsObrrUIAdsuHV6Vi3BIg_Ac3PBEA6Q?e=yx18Cx
Actividad Fisica
https://secretariadistritald-my.sharepoint.com/:w:/g/personal/territorializacion2021_sdmujer_gov_co/IQAru-sga4xoSJO3bq1QWzMDAZgKRJG0UcBulgLQmJbujcs?e=LKlkVm
Orbitando
https://secretariadistritald-my.sharepoint.com/:w:/g/personal/territorializacion2021_sdmujer_gov_co/IQDnMBsVXOo_S7ZIMnG_IBNAAYyG7ejFmeEgImc1mUqpw38?e=4N2cm6
Financiera
https://secretariadistritald-my.sharepoint.com/:b:/g/personal/territorializacion2021_sdmujer_gov_co/IQD91fl79vr0Spp0DDBOJEDZAfXQC-asxpfw0tZeTF2HPtY?e=PCxZCZ
Atenciones:
https://secretariadistritald-my.sharepoint.com/:x:/g/personal/territorializacion2021_sdmujer_gov_co/IQAn4psjPJLPQamZ3qIYA2P1AWrV_NPIPjjHVS7nmx9vp1U?e=HuGTJW	</t>
  </si>
  <si>
    <t>Formula indicador:</t>
  </si>
  <si>
    <t>Avance mensual</t>
  </si>
  <si>
    <t>Elaboró</t>
  </si>
  <si>
    <t>Firma</t>
  </si>
  <si>
    <t>Aprobó (Según aplique Gerenta de proyecto, Líder técnica y responsable de proceso)</t>
  </si>
  <si>
    <t>Revisó (Oficina Asesora de Planeación)</t>
  </si>
  <si>
    <t>VoBo:</t>
  </si>
  <si>
    <t>Nombre</t>
  </si>
  <si>
    <t>María Fernanda Jaramillo / Yenny Johana Daza Rojas</t>
  </si>
  <si>
    <t xml:space="preserve">Juliana Cortes Guerra </t>
  </si>
  <si>
    <t>Nombre:</t>
  </si>
  <si>
    <t>Liliana Andrea Hernández Moreno</t>
  </si>
  <si>
    <t>Cargo</t>
  </si>
  <si>
    <t xml:space="preserve">Contratista /Profesional Universitaria </t>
  </si>
  <si>
    <t>Subsecretaria de Fortalecimiento de Capacidades y Oportunidades - Gerenta</t>
  </si>
  <si>
    <t>Cargo:</t>
  </si>
  <si>
    <t>Contratista Oficina Asesora de Planeación</t>
  </si>
  <si>
    <t>Laura E. Restrepo Gonzalez</t>
  </si>
  <si>
    <t xml:space="preserve">Marcela Enciso Gaitan </t>
  </si>
  <si>
    <t>Paola Rojas Mayorga</t>
  </si>
  <si>
    <t xml:space="preserve">Contratista </t>
  </si>
  <si>
    <t>Directora de Territorialización de Derechos y Participación-Lider</t>
  </si>
  <si>
    <t>Jefe Oficina Asesora de Planeación</t>
  </si>
  <si>
    <t xml:space="preserve">Medir el funcionamiento del modelo de casas de igualdad de oportunidades para las mujeres en las 20 localidades de Bogotá. </t>
  </si>
  <si>
    <t>Localidades con el modelo de casas de igualdad de oportunidades</t>
  </si>
  <si>
    <t xml:space="preserve">La variable refleja el funcionamiento del modelo de casas de igualdad de oportunidades en cada una de las localidades de Bogotá. Su funcionamiento se enmarca en ofertar los servicios descritos en el modelo CIOM. </t>
  </si>
  <si>
    <t>sumatoria de localidades con el modelo de casas de igualdad de oportunidades para las mujeres funcionando</t>
  </si>
  <si>
    <t xml:space="preserve">El indicador da cuenta del número de localidades de Bogotá que mantienen en funcionamiento el modelo de Casa de Igualdad de Oportunidades para las Mujeres. </t>
  </si>
  <si>
    <t xml:space="preserve">Medir el avance de la implementación de una estrategia de transversalización de la Política Pública de Mujeres y Equidad de Género (PPMYEG) en las 20 localidades de Bogotá. </t>
  </si>
  <si>
    <t>Estrategia de transversalización de la PPMYEG implementada</t>
  </si>
  <si>
    <t xml:space="preserve">La variable hace referencia a la implementación de una estrategia que transversalice la Pólitica Pública de Mujer y Equidad de Género en las 20 localidades de Bogotá. </t>
  </si>
  <si>
    <t>Sumatoria de estrategias de transversalización de la PPMYEG implementadas</t>
  </si>
  <si>
    <t xml:space="preserve">El indicador da cuenta de la cantidad de estrategias de transversalización de la PPMYEG implementadas en Bogotá por la Dirección de Territorialización de Derechos y Participación de la Secretaría Distrital de la Mujer. </t>
  </si>
  <si>
    <t>Medir la cantidad de estrategias implementadas</t>
  </si>
  <si>
    <t>Estrategias implementadas</t>
  </si>
  <si>
    <t xml:space="preserve">La variable hace referencia a las estrategias de empoderamiento, liderazgo, participación e incidencia política y transformación cultural implementadas en Bogotá por la Dirección de Territorialización de Derechos y Participación de la Secretaría de la Mujer. </t>
  </si>
  <si>
    <t>Sumatoria de estrategias implementadas</t>
  </si>
  <si>
    <t>El indicador da cuenta del total de  estrategias de empoderamiento, liderazgo, participación e incidencia política y transformación cultural implementadas en Bogotá por la Dirección de Territorialización de Derechos y Participación de la Secretaría de la Mujer.</t>
  </si>
  <si>
    <t>107. Desarrollar 4 estrategias de empoderamiento para fomentar capacidades, liderazgos, participación, incidencia política y transformación de imaginarios culturales que reproducen los estereotipos de género, en los territorios urbanos y rurales</t>
  </si>
  <si>
    <t>5.C. Aprobar y fortalecer políticas acertadas y leyes aplicables para promover la igualdad de género y el gempoderamiento de todas las mujeres y las niñas a todos los niveles</t>
  </si>
  <si>
    <t>3964 - Número de estrategias que aporten a la garantía de los derechos de las mujeres, desde los territorios urbanos y rurales, en temáticas asociadas a la prevención de violencias capacidades y oportunidades, diseñadas y desarrolladas.</t>
  </si>
  <si>
    <t>Durante el periodo se implementaron  tres estrategias que contribuyen a este PDD de la siguiente manera: En clave de prevención se desarrollaron las estrategias de Tejiendo Mundos de Igualdad y Rol Comunitario,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se acompañó una jornada territorial de la CIOM de Kennedy; desde la estrategia de Rol Comunitario se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Ahora en materia de fortalecimiento a la participación el equipo desarrolló las siguientes actividades: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
En clave de Fortalecimiento y Oportunidades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avanzó en la consolidación bases de datos de 511 organizaciones de mujeres.</t>
  </si>
  <si>
    <t>Las 3 estrategias a cargo de la Dirección de Territorialización de Derechos y Participación, está en clave de: Prevención, fortalecimiento a la participación y oportunidades. Así las cosas desde se implementaron  tres estrategias que contruyen a esta PDD de la siguiente manera: En clave de prevención se desarrollaron las estrategias de Tejiendo Mundos de Igualdad y Rol Comunitario, se realizó una revisión diagnóstica de las instituciones impactadas en la vigencia de 2025 por la ETMINNA, con el objetivo de establecer criterios claros de priorización para futuras articulaciones interinstitucionales, atendiendo a la alta demanda de la estrategia y a los principios de corresponsabilidad y eficiencia en la gestión de nuestra labor, se acompañó una jornada territorial de la CIOM de Kennedy; desde la estrategia de Rol Comunitario se apoyaron en la preparación, convocatoria y difusión durante las Jornadas Territoriales Mujer Contigo en tu Barrio y Prevención de Violencias Contra las Mujeres para un total de 5 jornadas, logrando llegar a 113 ciudadanas. De igual manera, apoyaron y realizaron espacios de difusión de servicios de la Secretaría Distrital de la Mujer, con un total de 9 jornadas llegando a 127 ciudadanas. La edad de las mujeres informadas se encuentra entre los 18 y 67 años de edad, de las 9 localidades priorizadas (Bosa, Ciudad Bolívar, Usme, Suba, Kennedy, Mártires y Rafael Uribe Uribe), así como en Antonio Nariño.  
Ahora en materia de fortalecimiento a la participación el equipo desarrolló las siguientes actividades:  la Escuela Política Lidera Par estuvo concentrada en la planeación, revisión de compromisos y la gestión para la implementación de procesos formativos del 2026 de la siguiente manera: Proyección de ciclos del primer semestre de 2026 y revisión y ajuste de contenidos del ciclo Liderazgos de mujeres en Bogotá: un camino a la paridad. De acuerdo con lo anterior, durante este periodo no se diseñaron ni implementaron ciclos en el marco de la estrategia.
En clave de Fortalecimiento y Oportunidades se realizó una revisión y contextualización del plan de trabajo del equipo de Fortalecimiento a las Organizaciones, así mismo, se socializan los avances realizados en la vigencia anterior, los diferentes procesos realizados con las organizaciones y resultados obtenidos. Se realiza plan de trabajo inicial para retomar procesos, identificar acciones futuras y orientaciones para el 2026. Se avanzó en la consolidación bases de datos de 511 organizaciones de mujeres.</t>
  </si>
  <si>
    <t xml:space="preserve">"La Escuela Política Lidera Par, impulsada por la Dirección de Territorialización de Derechos y Participación, promueve la participación política paritaria de las mujeres en Bogotá. A través de un programa de formación no formales, fortalece sus capacidades de liderazgo, incidencia y representación, además de dinamizar sus agendas en la ciudad. Por otra parte, avanzar en la consolidación de la mesa Distrital Multipartidaria de Género, reconoce el trabajo realizado a través de esta instancia para cualificar la participación de las mujeres y avanzar en la construcción colectiva de una agenda de género incluyente, que se refuerza en la conformación de bancadas y comisiones de mujeres en las JAL.  Por su parte el fortalecimiento a las organizaciones, es la oportunidad para crear y reforzar tejido social de incidencia de las mujeres a nivel local.
La estrategia tejiendo mundos de igualdad con NNA, es una oportunidad de abordar los derechos de las mujeres desde la niñez en clave de prevención de las violencias deconstrucción de esterotipos de género y transformación de imaginarios, para una vida libre de violencias y promoción de liderazgos desde esta etapa de la vida.  Por ultimo, acercar la oferta institucional y reforzar de manera permanente la ruta unica de atención, a nivel comunitario, es sin duda una herramienta en clave de prevención y aercamiento a la oferta institucional a nivel local. </t>
  </si>
  <si>
    <t>ETMNNA:
https://secretariadistritald-my.sharepoint.com/:b:/g/personal/territorializacion2021_sdmujer_gov_co/IQBDF1V1VvihSKYAqBMoYeKTAYC76tc1sxI-zAlprfmWAlA?e=iVkVtw
Rol Comunitario:
https://secretariadistritald-my.sharepoint.com/:w:/g/personal/territorializacion2021_sdmujer_gov_co/IQAElMwsagDURLUAIQcfJ5qjAUQMv71O0OJ7_at5mUQ5xos?e=TavZB6
Escuela :
https://secretariadistritald-my.sharepoint.com/:w:/g/personal/territorializacion2021_sdmujer_gov_co/IQDYJTT7C5yPR7eWbryv6zCnAa-UFSBG5Uxc-rNht2P48TY?e=gIVwH7
Fortalecimiento a la participación y alianzas:
Alianzas: 
https://secretariadistritald-my.sharepoint.com/:w:/g/personal/territorializacion2021_sdmujer_gov_co/IQBMF8nhbhXJQ74r_vCD8y_lAahX5XEHLQQXYCORMvdw1Jc?e=XZUAkk</t>
  </si>
  <si>
    <t xml:space="preserve">Durante el periodo se implementaron  tres estrategias que contribuyen a este PDD de la siguiente manera: En clave de prevención se desarrollaron las estrategias de Tejiendo Mundos de Igualdad y Rol Comunitario, durante febrero se realizaron 64 talleres en 17 localidades de Bogotá, las cuales vincularon a un total 1.703 Niñas, Niños y Adolescentes. En este sentido se contó con la participación de 805 Niños y adolescentes, y 887 niñas y adolescentes y 10 personas no informaron su sexo.  Asi mismo, desarrolló su actividad territorial en las localidades de Kennedy, Suba y Los Mártires, así como mediante la modalidad virtual a través de “La Hora del Cuento” en la plataforma Teams. De igual manera se desarrollaron las conmemoraciones de el 11 de febrero (Día Internacional de las Mujeres y las Niñas en la Ciencia) y el 12 de febrero (Día de las Manos Rojas), integrando el componente político y simbólico a los procesos pedagógicos. Desde la estrategia de rol comunitario apoyaron en la preparación, convocatoria y difusión durante las Jornadas Territoriales Mujer Contigo en tu Barrio y Prevención de Violencias Contra las Mujeres para un total de 17 jornadas, logrando llegar a 308 ciudadanas. De igual manera, apoyaron y realizaron espacios de difusión de servicios de la Secretaría Distrital de la Mujer, con un total de 44 jornadas llegando a 742 ciudadanas. 
Ahora en materia de fortalecimiento a la participación el equipo desarrolló las siguientes actividades:  la Escuela Política Lidera Par Durante el mes de febrero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locales.Y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En clave de Fortalecimiento y Oportunidades Desde la estrategia de Fortalecimiento a la Participación se continua con la gestión para la asistencia técnica en el marco de la creación de la Comisión de Mujer y Equidad de Género en las Juntas Administradoras Locales de las localidades de Santafé, Ciudad Bolivar, Bosa, Barrios Unidos y Antonio Nariño, adicional se hizo seguimiento a la ejecución de los planes de trabajo de las Bancadas de Mujeres de las localidades de Bosa, La Candelaria y Ciudad Bolivar. Finalmente se socializa la Ley de Violencia contra las Mujeres en Política en la localidad de Usaquén y en la Alcaldía Local de Bosa y se lleva a cabo lleva a cabo el primer Encuentro Ordinario de la Mesa Distrital Multipartidaria de Género para definir los ejes programáticos de cara a la elaboración del plan de trabajo de la mesa para el 2026.  Fortalecimiento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iagual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Líder equipo autonomía económica SDMujer, Centro de conocimiento, Banco Agrario de Colombia, Instituto Distrital de Recreación y Deporte IDRD. Seguimiento convenio SENA. </t>
  </si>
  <si>
    <t>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Durante lo corrido de la vigencia ETMINNA tiene un acumulado de 64 talleres en 17 localidades de Bogotá, las cuales vincularon a un total 1.703 Niñas, Niños y Adolescentes. De igual manera el desarrollaron las conmemoraciones de 11 de febrero (Día Internacional de las Mujeres y las Niñas en la Ciencia) y el 12 de febrero (Día de las Manos Rojas), integrando el componente político y simbólico a los procesos pedagógicos.
Durante lo corrido de la vigencia desde la estrategia de rol comunitario apoyaron en la preparación, convocatoria y difusión durante las Jornadas Territoriales Mujer Contigo en tu Barrio y Prevención de Violencias Contra las Mujeres para un total de 22 jornadas. De igual manera, apoyaron y realizaron espacios de difusión de servicios de la Secretaría Distrital de la Mujer, con un total de 53 jornadas.
Ahora en materia de fortalecimiento a la participación el equipo desarrolló las siguientes actividades:  la Escuela Política Lidera Par En lo transcurrido de la vigencia se cuenta con los siguientes acumulados: Respecto al Diseño de ciclos:  el ciclo: 1) se inició la articulación para el diseño e implementación del ciclo “Comunicación para la Incidencia”, dirigido a mujeres edilesas de las Juntas Administradoras Locales (JAL). Total: 1. Respecto a la Implementación de los ciclos:  el ciclo: 1) “Liderazgos de mujeres en Bogotá: un camino a la paridad” Total: 1. así mismo, se cuenta con el acumulado de 177 mujeres nuevas vinculadas. 
Ahora bien, con respecto a promoción de la paridad: Se ha desarrollado el trabajo en las 16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consolidó la base de dato de 511 organizaciones de mujeres. Se han realizado 6 asistencias técnicas, 1 acompañamiento, 7 espacios de articulación, 4 documentos de planeación - metodológicos, 2 espacios de planeación de Preencuentros interlocales. Así mismo, mediante la estrategia de Alianzas se han acumulado 6 Alianzas: Jardín Botánico de Bogotá, Líder equipo autonomía económica SDMujer, Centro de conocimiento Banco Agrario de Colombia, Instituto Distrital de Recreación y Deporte-IDRD-SENA</t>
  </si>
  <si>
    <t>"La Escuela Política Lidera Par, impulsada por la Dirección de Territorialización de Derechos y Participación, promueve la participación política paritaria de las mujeres en Bogotá. A través de un programa de formación no formales, fortalece sus capacidades de liderazgo, incidencia y representación, además de dinamizar sus agendas en la ciudad. Por otra parte, avanzar en la consolidación de la mesa Distrital Multipartidaria de Género, reconoce el trabajo realizado a través de esta instancia para cualificar la participación de las mujeres y avanzar en la construcción colectiva de una agenda de género incluyente, que se refuerza en la conformación de bancadas y comisiones de mujeres en las JAL.  Por su parte el fortalecimiento a las organizaciones es la oportunidad para crear y reforzar tejido social de incidencia de las mujeres a nivel local.
La estrategia tejiendo mundos de igualdad con NNA, es una oportunidad de abordar los derechos de las mujeres desde la niñez en clave de prevención de las violencias deconstrucción de estereotipos de género y transformación de imaginarios, para una vida libre de violencias y promoción de liderazgos desde esta etapa de la vida.  Por último, acercar la oferta institucional y reforzar de manera permanente la ruta única de atención, a nivel comunitario, es sin duda una herramienta en clave de prevención y acercamiento a la oferta institucional a nivel local.</t>
  </si>
  <si>
    <t>ETMNNA:
https://secretariadistritald-my.sharepoint.com/:w:/g/personal/territorializacion2021_sdmujer_gov_co/IQBl65-FFoYuQ4ecQ3XWy79PAbIl9poxuOGuJFXJX3HvKww?e=Wl8e6H
Rol Comunitario:
https://secretariadistritald-my.sharepoint.com/:w:/g/personal/territorializacion2021_sdmujer_gov_co/IQARKzmYsLZYTLg2ACzMN9JOAa-RGIolZebpCWEg4tC2_9s?e=xeCaj6
Escuela :
https://secretariadistritald-my.sharepoint.com/:w:/g/personal/territorializacion2021_sdmujer_gov_co/IQBKkwm3fYp7Qr2ORaibx-qFAWq_X89uOXxarQA1vmm5Xn4?e=u44e7O
Fortalecimiento a la Participación: 
https://secretariadistritald-my.sharepoint.com/:w:/g/personal/territorializacion2021_sdmujer_gov_co/IQDJYvGYhGAjTaEvOlU4Fm6zAfscGVg0v7hbOLoPNdoSiWw?e=OwgCuL
Fortalecimiento a Organizaciones: https://secretariadistritald-my.sharepoint.com/:w:/g/personal/territorializacion2021_sdmujer_gov_co/IQBWeV3GT83uT53Ccz_RvLjmAd_QTqhi0T0_A_T6K9MTRYM?e=7nowdU
Alianzas Estrategicas: https://secretariadistritald-my.sharepoint.com/:w:/g/personal/territorializacion2021_sdmujer_gov_co/IQBVSzd-sLeDSYOr4PCFFbvcAfW77VSISp_JSTN2xSyN8Qw?e=stHtZI</t>
  </si>
  <si>
    <t xml:space="preserve">Durante el periodo se implementaron  tres estrategias que contribuyen a este PDD de la siguiente manera: En clave de prevención se desarrollaron las estrategias de Tejiendo Mundos de Igualdad y Rol Comunitario, 
Ahora en materia de fortalecimiento a la participación el equipo desarrolló las siguientes actividades:  la Escuela Política Lidera Par Durante el mes de marzo la Escuela Política Lidera Par realizó una articulación con el equipo de fortalecimiento a la participación para diseñar e implementar de manera  conjunta del proceso formativo “Comunicación para la Incidencia”, dirigido a mujeres edilesas de las Juntas Administradoras Locales (JAL).  Este ciclo responde a la necesidad de robustecer las capacidades comunicativas y estratégicas de las edilesas, vinculando la formación con la puesta en marcha de los planes de acción de las bancadas y comisiones de mujeres en las corporaciones públicas locales.Y se desarrolló el ciclo “Liderazgos de mujeres en Bogotá: un camino a la paridad”, conformado por cinco sesiones y con la participación de 343 personas (342 mujeres y 1 persona transgénero). Del total de participantes, 177 mujeres se vincularon por primera vez a los procesos formativos, fortaleciendo sus capacidades en derechos políticos, paridad, identificación y análisis de barreras para la participación, así como en prevención de violencias contra las mujeres en política. 
En clave de Fortalecimiento y Oportunidades Desde la estrategia de Fortalecimiento a la Participación se continua con la gestión para la asistencia técnica en el marco de la creación de la Comisión de Mujer y Equidad de Género en las Juntas Administradoras Locales de las localidades de Santafé, Ciudad Bolivar, Bosa, Barrios Unidos y Antonio Nariño, adicional se hizo seguimiento a la ejecución de los planes de trabajo de las Bancadas de Mujeres de las localidades de Bosa, La Candelaria y Ciudad Bolivar. Finalmente se socializa la Ley de Violencia contra las Mujeres en Política en la localidad de Usaquén y en la Alcaldía Local de Bosa y se lleva a cabo lleva a cabo el primer Encuentro Ordinario de la Mesa Distrital Multipartidaria de Género para definir los ejes programáticos de cara a la elaboración del plan de trabajo de la mesa para el 2026.  Fortalecimiento Organizaciones se avanzó en la articulación con otras estrategias de la SDMUJER para desarrollar un fortalecimiento integral de los procesos organizativos, como lo son Orbitando, Fortalecimiento a la participación, Derecho a la Paz, Cuidado comunitario y Enfoque diferencial-Mujeres Palenqueras. Se han venido retomando de manera efectiva los procesos de acompañamientos y asistencia técnica organizativa del 2025, dando lugar de manera paralela al reconocimiento e identificación de procesos organizativos nuevos. Se fortalece el trabajo con organizaciones o iniciativas de mujeres étnicas con la incorporación de un claro enfoque diferencial y territorial. Se avanza en acciones de alcance masivo como lo son las tareas de gestión y alistamiento logístico de los PreEncuentros Interlocales de organizaciones. Todo esto acompañado de la creación de metodologías basadas en la educación popular y los enfoques de la PPMYEG. 
De igual manera con la Estrategia de Alianzas Estrategicas, la gestión estuvo orientada a la concertación de acciones identificadas como de interés para las mujeres, filtrando las solicitudes y priorizando aquellas que incorporan los enfoques de derechos, de género, diferencial y territorial tanto con las entidades públicas como privadas. Asi: Jardín Botánico de Bogotá, Líder equipo autonomía económica SDMujer, Centro de conocimiento, Banco Agrario de Colombia, Instituto Distrital de Recreación y Deporte IDRD. Seguimiento convenio SENA. </t>
  </si>
  <si>
    <t>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Durante lo corrido de la vigencia ETMINNA se tiene un acumulado de 158 talleres en 20 localidades de Bogotá, las cuales vincularon a un total 4.423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Rojas)y 8M,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Durante lo corrido de la vigencia desde la estrategia de rol comunitario han apoyaron en la preparación, convocatoria y difusión durante las Jornadas Territoriales Mujer Contigo en tu Barrio y Prevención de Violencias Contra las Mujeres para un total de 76 jornadas. De igual manera, apoyaron y realizaron espacios de difusión de servicios de la Secretaría Distrital de la Mujer, con un total de 123 jornadas. 
Ahora en materia de fortalecimiento a la participación el equipo desarrolló las siguientes actividades:  la Escuela Política Lidera Par En lo transcurrido de la vigencia Respecto al Diseño de ciclos:  el ciclo: 1) se inició la articulación para el diseño e implementación del ciclo “Comunicación para la Incidencia”, dirigido a mujeres edilesas de las Juntas Administradoras Locales (JAL). 2) Mujeres que reciclan: Participación e incidencia en Bogotá” Total: 2 - Respecto a la Implementación de los ciclos:  el ciclo: 1) “Liderazgos de mujeres en Bogotá: un camino a la paridad” . 2) Implementación Ciclo “Mujeres que reciclan: Participación e incidencia en Bogotá” 
3) Implementación de la Sesión 3 del Ciclo Ma Muje ri Palengue” Mujeres Palenqueras: Total: 3. Asi mismo, se cuenta con el acumulado de 225 mujeres nuevas vinculadas 
Ahora bien, con respecto a promoción de la paridad: Se ha desarrollado el trabajo en las 16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consolidó la base de dato de 511 organizaciones de mujeres. Se han realizado 8 asistencias técnicas, 4 acompañamiento, 10 espacios de articulación, 4 encuentros interlocales, 6 documentos de planeación - metodológicos, 2 espacios de planeación de Preencuentros interlocales. Así mismo, mediante la estrategia de Alianzas se han acumulado 8 Alianzas: Jardín Botánico de Bogotá, Líder equipo autonomía económica SDMujer, Centro de conocimiento Banco Agrario de Colombia, Instituto Distrital de Recreación, emprensa Hands On, Parque Salitre Magico y Deporte-IDRD-SENA</t>
  </si>
  <si>
    <t>ETMNNA:
https://secretariadistritald-my.sharepoint.com/:b:/g/personal/territorializacion2021_sdmujer_gov_co/IQCYP_43_HGdSphR9Jql7wvbAWxZ7O1yasrd5uMCmCHxw6g?e=pZSLZP
Rol Comunitario:
https://secretariadistritald-my.sharepoint.com/:w:/g/personal/territorializacion2021_sdmujer_gov_co/IQCcMs4rblwpT51i29SG50_QAak8ZzevXWuNCQTzD7H0ax4?e=2HvIEd
Escuela :
https://secretariadistritald-my.sharepoint.com/:w:/g/personal/territorializacion2021_sdmujer_gov_co/IQCcHBke5k5dSb8spY_4PgpRAUT4yHywtV9GDkLKRO_ovyw?e=QP2n0o
Fortalecimiento a la Participación: 
https://secretariadistritald-my.sharepoint.com/:w:/g/personal/territorializacion2021_sdmujer_gov_co/IQDozN4i4hssRKXwkdJcCfBYAbyL96fXSpQhcOfD9jiNN2I?e=CenoA3
Fortalecimiento Organizaciones: 
https://secretariadistritald-my.sharepoint.com/:w:/g/personal/territorializacion2021_sdmujer_gov_co/IQAAwgIurvzQR6IlPxJY6LV8AXE6vTu6-UFp5bqOCujbsFE?e=MjDgRd 
Alianzas Estrategiacas: 
https://secretariadistritald-my.sharepoint.com/:w:/g/personal/territorializacion2021_sdmujer_gov_co/IQCF5gbDuxmGQJZxpddY9UrsAY6w83u3orIYMnNh8nVvfFE?e=jXyrDI</t>
  </si>
  <si>
    <t xml:space="preserve">Durante el periodo se implementaron  tres estrategias que contribuyen a este PDD de la siguiente manera: En clave de prevención se desarrollaron las estrategias de Tejiendo Mundos de Igualdad y Rol Comunitario, se realizaron 88 talleres, las cuales vincularon a un total 2472  Niñas, Niños y Adolescentes. En este sentido se contó con la participación de 1197 Niños y adolescentes, y 1275  niñas y adolescentes; ahora bien las colegas de rol comunitario apoyaron en la preparación, convocatoria y difusión durante las Jornadas Territoriales Mujer Contigo en tu Barrio y Prevención de Violencias Contra las Mujeres para un total de 25 jornadas, logrando llegar a 508 ciudadanas. Así como de la Ruta Única de Atención a Mujeres Víctimas de Violencias o en Riesgo de Feminicidio, con un total de 55 jornadas llegando a 935 ciudadanas. 
Ahora en materia de fortalecimiento a la participación el equipo desarrolló las siguientes actividades:  la Escuela Política Lidera Par Durante el mes de mayo concentró esfuerzos en las siguientes actividades:
1) se avanzó en el diseño del ciclo “Hablemos de los derechos de las mujeres en Bogotá: territorio, trabajo, salud y comunicación no sexista”, programado en cuatro sesiones virtuales los días que desarrollarán los días 16, 18, 23 y 25 de junio de 2026.  Este ciclo se centra en reafirmar la garantía de derechos y el fortalecimiento del liderazgo de las mujeres bogotanas. 2) y se desarrolló el ciclo formativo “Desarmando el privilegio: mujeres resistiendo desde la diferencia”, con la participación de 326 personas, de las cuales 114 son mujeres que se vincularon por primera vez a los procesos de la Escuela.
En clave de Fortalecimiento y Oportunidades Desde la estrategia de Fortalecimiento a la Participación, el equipo territorial realizó diversas acciones para promover la participación y liderazgo de las mujeres en Bogotá.
En promoción de la paridad, se trabajó directamente en 8 localidades (San Cristóbal, Engativá, Antonio Nariño, Santafé, Barrios Unidos, Tunjuelito, Puente Aranda y La Candelaria). Se logró articulación con 10 instancias de participación, incluyendo Comités Operativos Locales de Mujer, Consejos Locales de Juventud, Consejos de Planeación Local, comisiones ambientales, veedurías y consejos de derechos humanos. En total, participaron 181 personas (126 mujeres, 55 hombres), de las cuales 118 eran funcionarios y 63 ciudadanos.
En cuanto a las bancadas de mujeres, se brindó asistencia técnica para la creación de Comisiones de Mujer y Equidad de Género en Juntas Administradoras Locales de 3 localidades. La metodología aplicada llegó a 90 personas (63 mujeres, 27 hombres), entre funcionarios, ciudadanía y edilesas. Respecto a la Mesa Distrital Multipartidaria de Género, se elaboró la estructura del documento programático de la MDMG, con el fin de incidir en actores clave de cara a las elecciones locales de 2027.
Finalmente, se actualizó la estructura del documento de caracterización de liderazgo, de acuerdo con los avances en la caracterización de los liderazgos de las mujeres en los territorios para cumplir con las metas del Plan de Acción y el POA. Se revisó cómo cada acción territorial responde al producto esperado para la restructuración del documento que recoja los insumos de la Estrategia en materia de fortalecimiento a la participación 
 Asimismo desde Fortalecimiento Organizaciones se avanzó en el fortalecimiento de procesos organizativos como Servihuerta, La Trocha y mujeres palenqueras, mediante acciones orientadas a la caracterización, planificación, fortalecimiento de capacidades y acompañamiento en su interlocución con actores institucionales, lo que contribuyó al reconocimiento de sus dinámicas organizativas y la definición de rutas de fortalecimiento acordes a sus necesidades. Además, se fortaleció la articulación y el trabajo conjunto entre estrategias de la DTDyP, avanzando en la construcción metodológica para la transferencia de conocimiento al equipo territorial de Sumapaz. Se avanzó en la producción de herramientas metodológicas, la planeación de procesos formativos y la consolidación de insumos técnicos para el seguimiento y sostenibilidad de los procesos organizativos, contribuyendo al fortalecimiento de la incidencia y autonomía de las mujeres en los territorios.
Por otra parte, durante el mes de mayo se realizaron articulaciones con el sector privado orientadas a la vinculación de las mujeres a la oferta sobre el patrimonio en Bogotá y para el impulso de actividades para la difusión de información sobre violencias contra las mujeres en la ciudad. Con Museo cementerio alemán y Fundación Natura. </t>
  </si>
  <si>
    <t>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Durante lo corrido de la vigencia ETMINNA se tiene un acumulado de 246 talleres en 20 localidades de Bogotá, las cuales vincularon a un total 6895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Durante lo corrido de la vigencia desde la estrategia de rol comunitario rol comunitario apoyaron en la preparación, convocatoria y difusión durante las Jornadas Territoriales Mujer Contigo en tu Barrio y Prevención de Violencias Contra las Mujeres para un total de 101 jornadas. De igual manera, apoyaron y realizaron espacios de difusión de servicios de la Secretaría Distrital de la Mujer, con un total de 181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Ahora en materia de fortalecimiento a la participación el equipo desarrolló las siguientes actividades:  la Escuela Política Lidera Par en lo transcurrido de la vigencia lleva: respecto al Diseño de ciclos:  el ciclo: 1) se inició la articulación para el diseño e implementación del ciclo “Comunicación para la Incidencia”, dirigido a mujeres edilesas de las Juntas Administradoras Locales (JAL). 2) Mujeres que reciclan: Participación e incidencia en Bogotá” , 3)  ciclo formativo Desarmando el privilegio: mujeres resistiendo desde la diferencia. Total: 3. Respecto a la Implementación de los ciclos:  el ciclo: 1) “Liderazgos de mujeres en Bogotá: un camino a la paridad” . 2) Implementación Ciclo “Mujeres que reciclan: Participación e incidencia en Bogotá” 
3) Implementación de las sesiones restantes del Ciclo Ma Muje ri Palengue” Mujeres Palenqueras 4) ciclo formativo Mujeres en Bogotá: Liderazgos que resisten desde la cultura y el arte,: Total: 4. Asi mismo, se cuenta con el acumulado de 383  mujeres nuevas vinculadas
Ahora bien, con respecto a promoción de la paridad: Se ha desarrollado el trabajo en las 20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consolidó la base de dato de 511 organizaciones de mujeres. Se han realizado 22 asistencias técnicas, 4 acompañamiento, 14 espacios de articulación, 4 encuentros interlocales, 9 documentos de planeación - metodológicos, 2 espacios de planeación de Preencuentros interlocales. Así mismo, mediante la estrategia de Alianzas se han acumulado 9 Alianzas: Jardín Botánico de Bogotá, Líder equipo autonomía económica SDMujer, Centro de conocimiento Banco Agrario de Colombia, Instituto Distrital de Recreación, emprensa Hands On, Parque Salitre Magico y Deporte-IDRD-SENA", Universidad Pédagogica.</t>
  </si>
  <si>
    <t xml:space="preserve">ETMNNA:
https://secretariadistritald-my.sharepoint.com/:b:/g/personal/territorializacion2021_sdmujer_gov_co/IQCYP_43_HGdSphR9Jql7wvbAWxZ7O1yasrd5uMCmCHxw6g?e=pZSLZP
Rol Comunitario:
https://secretariadistritald-my.sharepoint.com/:w:/g/personal/territorializacion2021_sdmujer_gov_co/IQDMsiBNsdGtQawVjy5RfNzvAUILRfRAoUx0XNhLO9Lo0P0?e=ia3W2R
Escuela :
https://secretariadistritald-my.sharepoint.com/:w:/g/personal/territorializacion2021_sdmujer_gov_co/IQAv1UMFjHcWT56ObumYgTWoARF7t3cwGfV2TNPRZkY05B0?e=I06zIP
Fortalecimiento a la Participación: 
https://secretariadistritald-my.sharepoint.com/:w:/g/personal/territorializacion2021_sdmujer_gov_co/IQAv1UMFjHcWT56ObumYgTWoARF7t3cwGfV2TNPRZkY05B0?e=I06zIP
Fortalecimiento a Organizaciones :
https://secretariadistritald-my.sharepoint.com/:w:/g/personal/territorializacion2021_sdmujer_gov_co/IQCpQVexzJy9QZPDH583CynSAf4UZuyavjhXNS8iUPx00no?e=oSkznW
Alianzas
https://secretariadistritald-my.sharepoint.com/:w:/g/personal/territorializacion2021_sdmujer_gov_co/IQBrJl7RI8SCRq6em7oGTVdgAZ1XOv-IaNoGMbLpnJ_TuJo?e=DivRfP
</t>
  </si>
  <si>
    <t xml:space="preserve">Las 3 estrategias a cargo de la Dirección de Territorialización de Derechos y Participación, está en clave de: Prevención, fortalecimiento a la participación y oportunidades. Así las cosas, desde en clave de prevención se desarrollaron las estrategias de Tejiendo Mundos de Igualdad y Rol Comunitario
Desde ETMINNA de la vigencia se tiene un acumulado de 329 talleres en 20 localidades de Bogotá, las cuales vincularon a un total 9582 Niñas, Niños y Adolescentes. Así mismo, el desarrolló, mediante la modalidad virtual, cada semana  de “La Hora del Cuento” en la plataforma Teams. 
De igual manera el desarrollaron las conmemoraciones de 11 de febrero (Día Internacional de las Mujeres y las Niñas en la Ciencia) y el 12 de febrero (Día de las Manos Rojas),8M, y Dia de la Niñez en Abril, 28M durante la hora del cuento en Mayo, integrando el componente político y simbólico a los procesos pedagógicos. entre las temáticas abordadas se encuentra: prevención de violencias basadas en género, prevención del abuso sexual, acoso sexual, desmitificación del amor romántico, derechos sexuales y reproductivos, prevención del embarazo adolescente, bullying y violencias en contextos digitales, así como el análisis de roles y estereotipos de género.
Durante lo corrido de la vigencia desde la estrategia de rol comunitario rol comunitario Durante lo corrido de la vigencia desde la estrategia de rol comunitario apoyaron en la preparación, convocatoria y difusión durante las Jornadas Territoriales Mujer Contigo en tu Barrio y Prevención de Violencias Contra las Mujeres para un total de 132 jornadas. De igual manera, apoyaron y realizaron espacios de difusión de servicios de la Secretaría Distrital de la Mujer, con un total de 236 jornadas difusiòn de servicios y de la ruta de atención a mujeres víctimas de violencia basadas en género y riesgo de feminicidio en principalmente las siguiente localidades: Bosa, Chapinero, Ciudad Bolívar, Engativá, Kennedy, Mártires, Usme, Suba, San Cristóbal y Rafael Uribe Uribe), así como en Santa Fe y Tunjuelito. 
Ahora en materia de fortalecimiento a la participación el equipo desarrolló las siguientes actividades:  la Escuela Política Lidera Par en lo transcurrido de la vigencia lleva: Respecto al Diseño de ciclos:  el ciclo: 1) ciclo “Comunicación para la Incidencia”, dirigido a mujeres edilesas de las Juntas Administradoras Locales (JAL). 2) Mujeres que reciclan: Participación e incidencia en Bogotá” , 3)  ciclo formativo Desarmando el privilegio: mujeres resistiendo desde la diferencia.4) se avanzó en el diseño del ciclo “Hablemos de los derechos de las mujeres en Bogotá: territorio, trabajo, salud y comunicación no sexista” Total: 3,5 
Respecto a la Implementación de los ciclos:  el ciclo: 1) “Liderazgos de mujeres en Bogotá: un camino a la paridad” . 2) Implementación Ciclo “Mujeres que reciclan: Participación e incidencia en Bogotá” 
3) Ciclo Ma Muje ri Palengue” Mujeres Palenqueras 4) ciclo formativo Mujeres en Bogotá: Liderazgos que resisten desde la cultura y el arte, 5) Desarmando el privilegio: mujeres resistiendo desde la diferencia”: Total: 5
Asi mismo, se cuenta con el acumulado de 490  mujeres nuevas vinculadas
Ahora bien, con respecto a promoción de la paridad: Se ha desarrollado el trabajo en las 20 localidades; con respecto a Bancadas de Mujeres:-Gestiones directas con las edilesas para retomar el trabajo en las 20 localidades, -Asistencia técnica en el marco de la creación de la Comisión de Mujer y Equidad de Género en las Juntas Administradoras Locales de las localidades de Santafé, Ciudad Bolivar, Bosa, Barrios Unidos, Usaquén y Antonio Nariño -Seguimiento a la ejecución de los planes de trabajo de las Bancadas de Mujeres de las localidades de Suba, Teusaquillo, Bosa, La Candelaria y Ciudad Bolivar. 
-También continua con la gestión para la asistencia técnica en el marco de la creación de la Comisión de Mujer y Equidad de Género en las Juntas Administradoras Locales de las localidades de Santafé, Ciudad Bolivar, Bosa, Barrios Unidos y Antonio Nariño
Mediante la estrategia de Fortalecimiento a las Organizaciones se: consolidó la base de dato de 511 organizaciones de mujeres. Se han realizado 27 asistencias técnicas, 4 acompañamiento, 18 espacios de articulación, 4 encuentros interlocales, 11 documentos de planeación - metodológicos, 2 espacios de planeación de Preencuentros interlocales. Así mismo, mediante la estrategia de Alianzas se han acumulado 13 Alianzas: Jardín Botánico de Bogotá, Líder equipo autonomía económica SDMujer, Centro de conocimiento Banco Agrario de Colombia, Instituto Distrital de Recreación, emprensa Hands On, Parque Salitre Magico y Deporte-IDRD-SENA", Universidad Pédagogica; Museo cementerio alemán y Fundación Natura. </t>
  </si>
  <si>
    <t>Fortalecimiento Organizaciones: https://secretariadistritald-my.sharepoint.com/:w:/g/personal/territorializacion2021_sdmujer_gov_co/IQBpOVP2tP5WS50-3gCdft0GAfL6cxmB3Pe8zNL_mnDZ4wo?e=u3P50b
Alianzas: https://secretariadistritald-my.sharepoint.com/:w:/g/personal/territorializacion2021_sdmujer_gov_co/IQDzN6Gpy-7mQ6R97dd8v6ggAfkTNyk56mXKZhXgyKRhUxI?e=dxpr7T
Rol Comunitario: https://secretariadistritald-my.sharepoint.com/:w:/g/personal/territorializacion2021_sdmujer_gov_co/IQB6COamDnJYSZxcJ5F-_uPeARma-oXHg_Qi3SANMQjtViI?e=XCKqN0
Escuela: https://secretariadistritald-my.sharepoint.com/:w:/g/personal/territorializacion2021_sdmujer_gov_co/IQB-l9PaGGMiTZs67QprrgIcAbVLsrjWUNO40T1aV7l1-Q0?e=Qw1g90
Fortalecimiento Participación: https://secretariadistritald-my.sharepoint.com/:w:/g/personal/territorializacion2021_sdmujer_gov_co/IQAhtjwTWY2KT6g-BlAKLz_uAR6uoKrT5I_Q9D04-R8urZw?e=JkaGv4
ETMINNA: https://secretariadistritald-my.sharepoint.com/:w:/g/personal/territorializacion2021_sdmujer_gov_co/IQBJg708B6XITZtAy9YD8XuXAfObeVkLcESbACIBdE2NRtk?e=eQm67t</t>
  </si>
  <si>
    <t>|</t>
  </si>
  <si>
    <t>Consolidar 1 estrategia de transversalización de la Política Pública de Mujeres y Equidad de Género (PPMYEG), en las 20 localidades, con actores territoriales para reducir las brechas de género.</t>
  </si>
  <si>
    <t>3960-Consolidación de la estrategia de transversalización de la Política Pública de Mujeres y Equidad de Género (PPMYEG), en las 20 localidades, con actores territoriales, para reducir las brechas de género.</t>
  </si>
  <si>
    <t>Durante el periodo se logró implementar la estrategia de transversalización a nivel local, logrando llegar a 20 localidades, en el proceso de transversalización local de los enfoques de la política pública de mujeres y equidad de género, A través de la asistencia técnica a mujeres, la creación de comisiones de mujeres con participación de las mujeres del CPL, en el mes d eenero participó la consejera de Antonio Nariño. Adicionalmente se viene acompañando los COLMYG, que para el caso participar de enero fueron 11 localidades. También se acompaño  los Comités técnicos de proyectos de 11 localidades: Usaquén, Santa Fe, San Cristóbal, Tunjuelito, Bosa, Suba, Barrios Unidos, Teusaquillo, Los Mártires, Puente Aranda y Ciudad Bolívar. Mesas técnicas de acompañamiento a los Fondos de Desarrollo Local 3 localidad: San Cristóbal, Los Mártires y Rafael Uribe Uribe. Seguimiento al Plan Local de Transversalización PLT en 12 localidades: Usaquén, Chapinero, Usme, Bosa, Kennedy, Fontibón, Suba, Barrios Unidos, Teusaquillo, Los Mártires, Antonio Nariño y La Candelaria. 
En materia de promoción del control social y conformación de la veeduria se ha brindado acompañamiento a veedurías ciudadanas de mujeres y redes de control social en las localidades de San Cristóbal, Tunjuelito, Fontibón y  con la Red de Veeduría Carcelaria.  Acompañamiento técnico para el fortalecimiento de capacidades de las veedoras en temas relacionados con impacto de proyectos, análisis de información estadística, enfoque de género y control social. Apoyo a procesos de formalización de veedurías, incluyendo la revisión de requisitos organizativos, elaboración y firma de actas de constitución, análisis y aprobación de reglamentos internos y actualización de información en plataformas institucionales. 
Frente a la transversalización de los enfoques de la política pública de mujeres y equidad de género y la territorialización del derecho a la paz, se hizo articulación con el enlace de paz de la Dirección de Derechos y Diseño de Política,  en el marco de la política de reincorporación y las acciones asociadas a la SDMujer. Por otro lado, se realizó la Revisión y ajuste del documento de estrategia de paz a nivel territorial.</t>
  </si>
  <si>
    <t>Durante el periodo se logró implementar la estrategia de transversalización a nivel local, logrando llegar a a 19 localidades a excepción de Sumapaz, en el proceso de transversalización local de los enfoques de la política pública de mujeres y equidad de género, A través de la asistencia técnica a mujeres, la creación de comisiones de mujeres con participación de las mujeres del CPL, el acompañamiento a los COLMYG, así como a los Comités técnicos de proyectos de 11 localidades: Usaquén, Santa Fe, San Cristóbal, Tunjuelito, Bosa, Suba, Barrios Unidos, Teusaquillo, Los Mártires, Puente Aranda y Ciudad Bolívar. Mesas técnicas de acompañamiento a los Fondos de Desarrollo Local 3 localidad: San Cristóbal, Los Mártires y Rafael Uribe Uribe. Seguimiento al Plan Local de Transversalización PLT en 12 localidades: Usaquén, Chapinero, Usme, Bosa, Kennedy, Fontibón, Suba, Barrios Unidos, Teusaquillo, Los Mártires, Antonio Nariño y La Candelaria. 
en materia de promoción del control social y conformación de la veeduria se ha brindado acompañamiento a veedurías ciudadanas de mujeres y redes de control social en las localidades de San Cristóbal, Tunjuelito, Fontibón y  con la Red de Veeduría Carcelaria.  
Frente a la transversalización de los enfoques de la política pública de mujeres y equidad de género y la territorialización del derecho a la paz, se hizo articulación con el enlace de paz de la Dirección de Derechos y Diseño de Política,  en el marco de la política de reincorporación y las acciones asociadas a la SDMujer. Por otro lado, se realizó la Revisión y ajuste del documento de estrategia de paz a nivel territorial.</t>
  </si>
  <si>
    <t xml:space="preserve">La asistencia técnica para avanzar en la transversalización de loa enfoques de la política pública de mujeres y equidad de género- PPMYEG, es una estrategia fundamentar para la inicidencia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Por otro lado, la promoción del control social, así como la conformación de veedurias ciudadanas de mujeres, permite poner el foco en el fortalecimiento de las organizaciones de mujeres a nivel local y su ejercicio en la participación y seguimiento a los recursos, planes y proyectos destimados para las mujeres a nivel local.  Y por último, avanzar en la transversalización local y la territorialización del derecho a la paz, con el trabajo articulado con las mujeres víctimas del conflicto armado y las mujeres firmantes del acuerdo de paz, permite sensibilizar a nivel local la importante de la implementación de los enfoques y la importancia de realizar acciones con cada grupo poblacional para no realizar una acción con daño. </t>
  </si>
  <si>
    <t>https://secretariadistritald-my.sharepoint.com/:w:/g/personal/territorializacion2021_sdmujer_gov_co/IQAFCvtqXz9MTLM8R5EVFSZwAaWGWOenmRbqFcHPIlj7p5Y?e=Boktgm
Control social: https://secretariadistritald-my.sharepoint.com/:w:/g/personal/territorializacion2021_sdmujer_gov_co/IQCvm6hM7UNjTq4yJNm6Y9VhAXOHIDZIbKdTeQTNxB6Msm4?e=4lq6lV
Paz:https://secretariadistritald-my.sharepoint.com/:w:/g/personal/territorializacion2021_sdmujer_gov_co/IQCii9vyHinxR52K_dh437u3AUidO2s5cXXPJ0SQuN_-46I?e=ppE1n8</t>
  </si>
  <si>
    <t xml:space="preserve">Durante el periodo se logró implementar la estrategia de transversalización a nivel local, logrando llegar a 20 localidades, en el proceso de transversalización local de los enfoques de la política pública de mujeres y equidad de género, A través de la asistencia técnica a mujeres, la creación de comisiones de mujeres con participación de las mujeres del CPL, en el mes de Feb Asistencia técnica mujeres: Se brindó asistencia técnica en 36 espacios, en 18 localidades. Se realizaron 19 espacios con las Comisiones de Mujeres de 17 localidades. Se contó con la participación de consejeras CPL en 10 Comisiones de 8 localidades: Usme, Tunjuelito, Bosa, Fontibón, Barrios Unidos, Los Mártires, Antonio Nariño y Rafael Uribe Uribe. Comités técnicos de proyectos: Se brindó asistencia técnica en 34 comités en 13 localidades: Usaquén, Santa Fe, Tunjuelito, Bosa, Kennedy, Engativá, Suba, Barrios Unidos, Teusaquillo, Los Mártires, Puente Aranda, Rafael Uribe Uribe y Ciudad Bolívar. Mesas técnicas de acompañamiento a los Fondos de Desarrollo Local: Se brindó asistencia técnica en 39 Mesas de 10 localidades: Usaquén, Chapinero, Santa Fe, Kennedy, Fontibón, Engativá, La Candelaria, Rafael Uribe Uribe, Ciudad Bolívar y Sumapaz. Seguimiento al Plan Local de Transversalización PLT: Se realizaron   seguimientos en 17 localidades. Mesa de Trabajo con referentes de las alcaldías locales: Se realizó 1 Mesa de trabajo referentes donde estuvieron 18 referentes de las alcaldías. Sensibilizaciones con las alcaldías locales: Se realizaron 4 sensibilizaciones en 2 localidades: Santa Fe y Kennedy. Junta Administradora Local: Se acompañaron 6 sesiones en las JAL en 5 localidades: Usaquén, Engativá, Teusaquillo, Rafael Uribe Uribe y Sumapaz.  
En materia de promoción del control social y conformación de la veeduria se realizaron 15 asistencias técnicas a 6 veedurías y 1 jornada de socialización en la Comisión de Mujeres de Santa Fe (integrando a veedoras y ciudadanas nuevas). Se logró la instalación de la Comisión de Seguimiento Contractual en San Cristóbal; estructuración de peticiones por salubridad en El Buen Pastor; y sensibilización normativa para promover nuevas iniciativas. 
Frente a la transversalización de los enfoques de la política pública de mujeres y equidad de género y la territorialización del derecho a la paz, se reporta como avance trabajo realizado en la actualización de documentos estratégicos en materia de Paz, el acompañamiento a organizaciones de mujeres firmantes de paz, para la identificación de necesidades para la vigencia 2026, el establecimiento de la ruta de asistencia técnica con mujeres víctimas del conflicto armado. Así mimo, la realización de articulaciones internas e interinstitucionales que permitan el posicionamiento d ellos derechos de las mujeres en las instancias de ejecución de política de paz. </t>
  </si>
  <si>
    <t>Durante lo corrido de la vigencia se logró la transversalización en las 20 localidades así: 
Asistencia técnica mujeres: Se brindó asistencia técnica en 56 espacios, logrando llegar a 18 localidades (exceptuando Puente Aranda y Sumapaz)
Comités técnicos de proyectos: Se brindó asistencia técnica en 52 comités en 14 localidades (exceptuando Sumapaz, Chapinero, Antonio Nariño, Usme, Fontibón, La Candelaria)
Mesas técnicas de acompañamiento a los Fondos de Desarrollo Local: Se brindó asistencia técnica en 48 Mesas de 12 localidades: Usaquén, San Cristóbal, Los Mártires, Chapinero, Santa Fe, Kennedy, Fontibón, Engativá, La Candelaria, Rafael Uribe Uribe, Ciudad Bolívar y Sumapaz. 
Seguimiento al Plan Local de Transversalización PLT: Se realizaron 33 seguimientos en 18 localidades (exceptuando San Cristóbal y Puente Aranda).  
Mesa de Trabajo con referentes de las alcaldías locales: Se realizó 2 Mesa de trabajo referentes donde estuvieron 19 referentes de las alcaldías locales (exceptuando Chapinero). 
Sensibilizaciones con las alcaldías locales: Se realizaron 4 sensibilizaciones en 2 localidades: Santa Fe y Kennedy. 
Junta Administradora Local: Se acompañaron 8 sesiones en las JAL en 5 localidad: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20 asistencias técnicas a 6 veedurías y 1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t>
  </si>
  <si>
    <t xml:space="preserve">La asistencia técnica para avanzar en la transversalización de loa enfoques de la política pública de mujeres y equidad de género- PPMYEG, es una estrategia fundamentar para la incidencia en los presupuestos participativos, en la planeación local y distrital, en clave de apropiación de los derechos de las mujeres y territorialización de los mismos, generando una mayor participación incidente de las mujeres y un direccionamiento de los recursos en los FDL hacia ellas, atendiendo a las necesidades y agendas de ellas en cada una de las localidades. Por otro lado, la promoción del control social, así como la conformación de veedurías ciudadanas de mujeres, permite poner el foco en el fortalecimiento de las organizaciones de mujeres a nivel local y su ejercicio en la participación y seguimiento a los recursos, planes y proyectos destinados para las mujeres a nivel local.  Y por último, avanzar en la transversalización local y la territorialización del derecho a la paz, con el trabajo articulado con las mujeres víctimas del conflicto armado y las mujeres firmantes del acuerdo de paz, permite sensibilizar a nivel local la importante de la implementación de los enfoques y la importancia de realizar acciones con cada grupo poblacional para no realizar una acción con daño. </t>
  </si>
  <si>
    <r>
      <rPr>
        <sz val="11"/>
        <color rgb="FF000000"/>
        <rFont val="Calibri"/>
        <family val="2"/>
        <scheme val="minor"/>
      </rPr>
      <t>Gestión Local:</t>
    </r>
    <r>
      <rPr>
        <u/>
        <sz val="11"/>
        <color rgb="FF0000FF"/>
        <rFont val="Calibri"/>
        <family val="2"/>
        <scheme val="minor"/>
      </rPr>
      <t xml:space="preserve"> https://secretariadistritald-my.sharepoint.com/:w:/g/personal/territorializacion2021_sdmujer_gov_co/IQC5Mm48JRdUSY_zUXDwqFtUAaLD9YVuVozSvInD0RMkDzY?e=h2K6WL
</t>
    </r>
    <r>
      <rPr>
        <sz val="11"/>
        <color rgb="FF000000"/>
        <rFont val="Calibri"/>
        <family val="2"/>
        <scheme val="minor"/>
      </rPr>
      <t>Control Social:</t>
    </r>
    <r>
      <rPr>
        <u/>
        <sz val="11"/>
        <color rgb="FF0000FF"/>
        <rFont val="Calibri"/>
        <family val="2"/>
        <scheme val="minor"/>
      </rPr>
      <t xml:space="preserve"> https://secretariadistritald-my.sharepoint.com/:w:/g/personal/territorializacion2021_sdmujer_gov_co/IQAtQgrMRVl_RLSLiefAt5dhAYRLIwA3TBqqKo0KyF4TomA?e=8r8sQM
</t>
    </r>
    <r>
      <rPr>
        <sz val="11"/>
        <color rgb="FF000000"/>
        <rFont val="Calibri"/>
        <family val="2"/>
        <scheme val="minor"/>
      </rPr>
      <t>Paz:</t>
    </r>
    <r>
      <rPr>
        <u/>
        <sz val="11"/>
        <color rgb="FF0000FF"/>
        <rFont val="Calibri"/>
        <family val="2"/>
        <scheme val="minor"/>
      </rPr>
      <t xml:space="preserve"> https://secretariadistritald-my.sharepoint.com/:w:/g/personal/territorializacion2021_sdmujer_gov_co/IQArXdztRlcYQpZ8VJg9DNXqAfprTPFw8X04kvomN5qv4zc?e=nB6AYq</t>
    </r>
  </si>
  <si>
    <t>Durante lo corrido de la vigencia se logró la transversalización en las 20 localidades así: 
Asistencia técnica mujeres: Se brindó asistencia técnica en 96 espacios, logrando llegar a 19 localidades (exceptuando Sumapaz)
Comités técnicos de proyectos: Se brindó asistencia técnica en 98 comités en 17 localidades (exceptuando Chapinero, Fontibón, Ciudad Bolivar)
Mesas técnicas de acompañamiento a los Fondos de Desarrollo Local: Se brindó asistencia técnica en 91 Mesas de 12 localidades: Usaquén, San Cristóbal, Los Mártires, Chapinero, Santa Fe, Kennedy, Fontibón, Engativá, La Candelaria, Rafael Uribe Uribe, Ciudad Bolívar y Sumapaz. 
Seguimiento al Plan Local de Transversalización PLT: Se realizaron 53 seguimientos en 20 localidades.  
Mesa de Trabajo con referentes de las alcaldías locales: Se realizó 3 Mesa de trabajo referentes donde estuvieron 20 referentes de las alcaldías locales 
Sensibilizaciones con las alcaldías locales: Se realizaron 12 sensibilizaciones en 8 localidades: Usaquén, Santa Fe, Tunjuelito, Suba, Barrios Unidos, Los Mártires, Puente Aranda y Rafael Uribe Uribe.  
Junta Administradora Local: Se acompañaron 12 sesiones en las JAL en 8 localidad: Tunjuelito, Puente Aranda, Ciudad Bolivar, Usaquén, Engativá, Teusaquillo, Rafael Uribe Uribe y Sumapaz. 
Frente a la promoción del control social, se realizó la planeación, convocatoria y realización de sesiones de acompañamiento técnico con veedurías ciudadanas de mujeres y redes de control social, alcanzando un acumulado de 35 asistencias técnicas a 12 veedurías y 3 socialización en instancias de participación. 
Respecto a las actividades de gestión en el marco de la transversalización de los enfoques y la territorialización del derecho a la paz, se han realizado articulaciones con el enlace de paz de la Dirección de Derechos y Diseño de Política en el marco de la política de reincorporación y las acciones asociadas a la SDMujer. Por otro lado, se realizó la revisión y ajuste del documento de estrategia de paz a nivel territorial. Acompañamiento a organizaciones de mujeres firmantes de paz, para la identificación de necesidades para la vigencia 2026, el establecimiento de la ruta de asistencia técnica con mujeres víctimas del conflicto armado, acompañmiento a la mesa de victimas de Usme.</t>
  </si>
  <si>
    <t>https://secretariadistritald-my.sharepoint.com/:w:/g/personal/territorializacion2021_sdmujer_gov_co/IQB5fUBEpnCGQpOT5zpBr5RPAWVr4b9EbqLwS2RPxSX1GKE?e=PYUouZ
https://secretariadistritald-my.sharepoint.com/:w:/g/personal/territorializacion2021_sdmujer_gov_co/IQA4vO80LG2WR7o3iCz6M1MpAbQX4HvHN8UYhjvdyAgwNlA?e=wFnnzm
https://secretariadistritald-my.sharepoint.com/:w:/g/personal/territorializacion2021_sdmujer_gov_co/IQBxHR2I9-6PTKYCj3tLZI_ZAYA7y7ZcuK7FEKCI90lxcDs?e=HdRtn1</t>
  </si>
  <si>
    <t xml:space="preserve">Durante el periodo se alcanzó la asistencia técnica en las 20 localidades así: 
Se realizaron 39 asistencias técnicas dirigidas a mujeres en 19 localidades, incluyendo sesiones de COLMYEG y trabajo con Comisiones de Mujeres, con participación de consejeras CPL en 4 localidades. 
Se brindó acompañamiento en 43 comités técnicos de proyectos (16 localidades), 37 mesas técnicas de Fondos de Desarrollo Local (12 localidades) y 18 seguimientos al PLT (17 localidades). Además, se realizó 1 mesa con referentes de alcaldías, 14 sensibilizaciones y el acompañamiento a 1 sesión de JAL
Se realizaron 15 asistencias técnicas a veedurías de mujeres en las localidades de Fontibón, Santa Fe, San Cristóbal, Tunjuelito y Puente Aranda, así como a nivel distrital con la Red de Veeduría Carcelaria. Los principales avances incluyeron: el fortalecimiento del control social mediante el uso de instrumentos jurídicos (derechos de petición, recomendaciones y comunicaciones formales); el acompañamiento en la interlocución con Alcaldías Locales y operadores frente a vacíos de información; la revisión y ajuste de reglamentos internos; la apropiación de la ruta metodológica de control social; y el impulso a procesos organizativos, incluyendo la conformación de la veeduría en Puente Aranda. Así mismo, se promovió la participación en instancias como comités técnicos y el posicionamiento del enfoque de género en el seguimiento a proyectos.
Se reporta como avance del mes, el inicio de los procesos de sensibilización para la atención diferencial de los equipos CIOM, la asistencia técnica a las alcaldías en el marco de los proyectos de paz. Adicionalmente se da continuidad al acompañamiento técnico a las organizaciones de mujeres víctimas y firmantes de paz, acorde a sus necesidades y procesos; y se inicia el trabajo en cultura de paz en las instancias de participación de victimas (Usme) y en los COLMYEG de Mártires y Antonio Nariño. Por último, se realizaron procesos de articulación con la Consejería de Paz, Victimas y Reconciliación para realizar proceso de fortalecimiento institucional en el marco de la implementación y seguimiento al plan de género de mujeres firmantes de paz.  </t>
  </si>
  <si>
    <r>
      <rPr>
        <sz val="11"/>
        <color rgb="FF000000"/>
        <rFont val="Calibri"/>
        <family val="2"/>
      </rPr>
      <t>Gestión Local:</t>
    </r>
    <r>
      <rPr>
        <u/>
        <sz val="11"/>
        <color rgb="FF000000"/>
        <rFont val="Calibri"/>
        <family val="2"/>
      </rPr>
      <t xml:space="preserve"> 
https://secretariadistritald-my.sharepoint.com/:w:/g/personal/territorializacion2021_sdmujer_gov_co/IQCR--j_783BTKT2W71kdy0oAf4ytFgCdSQRR1ZAYTe5N78?e=iClgBg
</t>
    </r>
    <r>
      <rPr>
        <sz val="11"/>
        <color rgb="FF000000"/>
        <rFont val="Calibri"/>
        <family val="2"/>
      </rPr>
      <t>Control Social:</t>
    </r>
    <r>
      <rPr>
        <u/>
        <sz val="11"/>
        <color rgb="FF000000"/>
        <rFont val="Calibri"/>
        <family val="2"/>
      </rPr>
      <t xml:space="preserve"> 
https://secretariadistritald-my.sharepoint.com/:w:/g/personal/territorializacion2021_sdmujer_gov_co/IQBG4p-e1aD2T7-FVcdmcOQdAaH4fbbksZI6gtqrBYpfif0?e=9FTjX3
</t>
    </r>
    <r>
      <rPr>
        <sz val="11"/>
        <color rgb="FF000000"/>
        <rFont val="Calibri"/>
        <family val="2"/>
      </rPr>
      <t>Paz:</t>
    </r>
    <r>
      <rPr>
        <u/>
        <sz val="11"/>
        <color rgb="FF000000"/>
        <rFont val="Calibri"/>
        <family val="2"/>
      </rPr>
      <t xml:space="preserve"> 
https://secretariadistritald-my.sharepoint.com/:w:/g/personal/territorializacion2021_sdmujer_gov_co/IQCxYqMBXG9RTrJ9R3L_a7uDAfKdGUyVmze_rayCc3Zd5Xk?e=4kInHN</t>
    </r>
  </si>
  <si>
    <t>Gestión Local: https://secretariadistritald-my.sharepoint.com/:w:/g/personal/territorializacion2021_sdmujer_gov_co/IQDzImw5Os57QZqctCCf7y0RAfLOOgmVtcYOurke0Ia9LC0?e=R1dhRy
Veeduria: https://secretariadistritald-my.sharepoint.com/:w:/g/personal/territorializacion2021_sdmujer_gov_co/IQBgQfhilD8OSYH0BBWL0gJGAdBOdninXX_0Mab-KdMjk0I?e=Iopvyo
Paz: https://secretariadistritald-my.sharepoint.com/:w:/g/personal/territorializacion2021_sdmujer_gov_co/IQBY4FJJOPUkSo98yCg0swfxAUUM-OsmNiFfiPsGvyzvzW0?e=oQjGBP</t>
  </si>
  <si>
    <t>PRODUCTO - MGA</t>
  </si>
  <si>
    <t>Página 4 de 7</t>
  </si>
  <si>
    <t>EJECUCIÓN PRESUPUESTAL DEL PRODUCTO I TRIMESTRE</t>
  </si>
  <si>
    <t>OBJETIVO ESPECIFICO</t>
  </si>
  <si>
    <t>EJECUTADO MAGNITUD</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</si>
  <si>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</si>
  <si>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 xml:space="preserve"> Brindar el 100% de los tres servicios priorizados para la atención a través 
del modelo CIOM: primera atención profesional (trabajo social), orientación y seguimiento psicosocial y orientación, asesoría y seguimiento sociojurídico</t>
  </si>
  <si>
    <t xml:space="preserve">Brindar asistencia técnica para impulsar la representación e incidencia de las mujeres en las instancias de participación, escenarios de representación, control político y toma de decisión.
</t>
  </si>
  <si>
    <t xml:space="preserve"> Desarrollar 40 procesos formativos para fortalecer las capacidades y brindar herramientas a las mujeres en el ejercicio pleno del derecho a la participación y representación.</t>
  </si>
  <si>
    <t xml:space="preserve"> Documentos metodológicos</t>
  </si>
  <si>
    <t xml:space="preserve">Desarrollar 1 metodología para caracterizar los liderazgos de las mujeres en los territorios </t>
  </si>
  <si>
    <t>Documentos de lineamientos técnicos_x000D_</t>
  </si>
  <si>
    <t>Servicio de asistencia técnica</t>
  </si>
  <si>
    <t xml:space="preserve">Generar estrategias de transformación de imaginarios y de género, para avanzar en la igualdad y equidad entre hombres y mujeres en los territorios urbanos y rurales de Bogotá.
</t>
  </si>
  <si>
    <t xml:space="preserve"> Implementar 1 estrategia denominada: Tejiendo Mundos de Igualdad para NNA en los territorios rurales y urbanos de Bogotá.</t>
  </si>
  <si>
    <t>Servicio de promoción a la participación ciudadana</t>
  </si>
  <si>
    <t>Consolidar 1 estrategia para realizar jornadas de difusión, información y 
sensibilización a mujeres en los territorios rurales y urbanos de Bogotá.</t>
  </si>
  <si>
    <t xml:space="preserve"> Realizar el 100% de las actividades operativas y contractuales necesarias para brindar los servicios asociados al Modelo Casa de Igualdad de Oportunidades (CIOM) en las 20 localidades de Bogotá</t>
  </si>
  <si>
    <t xml:space="preserve"> Servicio de integración de la oferta pública (Producto principal del 
proyecto)</t>
  </si>
  <si>
    <t>Implementar 1 estrategia asociada al Modelo CIOM para la ruralidad Bogotana.</t>
  </si>
  <si>
    <t>EJECUCIÓN PRESUPUESTAL DEL PRODUCTO II TRIMESTRE</t>
  </si>
  <si>
    <t>Proveer servicios especializados con enfoque de género, públicos, que cumplan con criterios de accesibilidad, aceptabilidad y 
disponibilidad, para la orientación y atención a mujeres en sus diferencias y diversidades, que propendan por el acceso pleno a sus 
derechos.</t>
  </si>
  <si>
    <t>Brindar asistencia técnica para impulsar la representación e incidencia de las mujeres en las instancias de participación, escenarios de 
representación, control político y toma de decisión._x000D_</t>
  </si>
  <si>
    <t>Brindar en las 20 localidades el servicio de asistencia técnica a las 
instancias de participación territorial y Fondos de Desarrollo Local en clave de transversalización de los enfoques</t>
  </si>
  <si>
    <t>Generar estrategias de transformación de imaginarios y de género, para avanzar en la igualdad y equidad entre hombres y mujeres en los 
territorios urbanos y rurales de Bogotá._x000D_</t>
  </si>
  <si>
    <t xml:space="preserve"> Realizar el 100% de las actividades operativas y contractuales necesarias 
para brindar los servicios asociados al Modelo Casa de Igualdad de 
Oportunidades (CIOM) en las 20 localidades de Bogotá</t>
  </si>
  <si>
    <t>Implementar 1 estrategia asociada al Modelo CIOM para la ruralidad 
Bogotana.</t>
  </si>
  <si>
    <t>EJECUCIÓN PRESUPUESTAL DEL PRODUCTO III TRIMESTRE</t>
  </si>
  <si>
    <t xml:space="preserve"> Brindar el 100% de los tres servicios priorizados para la atención a través del modelo CIOM: primera atención profesional (trabajo social), orientación y seguimiento psicosocial y orientación, asesoría y seguimiento sociojurídico</t>
  </si>
  <si>
    <t>Desarrollar 1 metodología para caracterizar los liderazgos de las mujeres en 
los territorios_x000D_</t>
  </si>
  <si>
    <t>EJECUCIÓN PRESUPUESTAL DEL PRODUCTO IV TRIMESTRE</t>
  </si>
  <si>
    <t>NOVIEMBRE</t>
  </si>
  <si>
    <t>Documentos de lineamientos técnicos</t>
  </si>
  <si>
    <t>SECRETARÍA DISTRITAL DE LA MUJER
DIRECCINAMIENTO ESTRATÉGICO
PROGRAMACIÓN, ACTUALIZACIÓN  Y SEGUIMIENTO PLAN DE ACCIÓN DE PROYECTOS DE INVERSIÓN
TERRITORIALIZACIÓN</t>
  </si>
  <si>
    <t>NOMBRE DEL PROYECTO</t>
  </si>
  <si>
    <t>Página 5 de 7</t>
  </si>
  <si>
    <t xml:space="preserve">                                                 REPORTE TERRITORIALIZACIÓN</t>
  </si>
  <si>
    <t>ACTIVIDAD TERRITORIALIZABLE</t>
  </si>
  <si>
    <t xml:space="preserve">Realizar el 100% de las actividades operativas y contractuales necesarias para brindar los servicios del Modelo Casa de Igualdad de Oportunidades (CIOM) en las 20 localidades de Bogotá.																								</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</si>
  <si>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</si>
  <si>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</si>
  <si>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</si>
  <si>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</si>
  <si>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</si>
  <si>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</si>
  <si>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</si>
  <si>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</si>
  <si>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</si>
  <si>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</si>
  <si>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</si>
  <si>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</si>
  <si>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</si>
  <si>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</si>
  <si>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</si>
  <si>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</si>
  <si>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</si>
  <si>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</si>
  <si>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</si>
  <si>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</si>
  <si>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</si>
  <si>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</si>
  <si>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</si>
  <si>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</si>
  <si>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</si>
  <si>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 xml:space="preserve">Brindar en las 20 localidades el servicio de asistencia técnica a las instancias de participación territorial y Fondos de Desarrollo Local en clave de transversalización de los enfoques.																												</t>
  </si>
  <si>
    <t>INDICADOR  PMR TERRITORIALIZABLE</t>
  </si>
  <si>
    <t>PMR 10 - Número de orientaciones y acompañamientos psicosociales a mujeres a través de las Casas de Igualdad de Oportunidades para las Mujeres</t>
  </si>
  <si>
    <t>I y II SEMESTRE</t>
  </si>
  <si>
    <t>PROGRAMADO</t>
  </si>
  <si>
    <t>EJECUTADO</t>
  </si>
  <si>
    <t>Distrito</t>
  </si>
  <si>
    <t>PMR 11 - Número de mujeres vinculadas a procesos de las Casas de Igualdad de Oportunidades</t>
  </si>
  <si>
    <t>PMR 13- Número de orientaciones y asesorías socio jurídicas con enfoque de derechos de las mujeres y enfoque de género a través de las Casas de Igualdad de Oportunidades para las Mujeres</t>
  </si>
  <si>
    <t xml:space="preserve">PMR 20 - Vincular mujeres a los procesos formativos para el desarrollo de capacidades de incidencia liderazgo empoderamiento y participación política de las Mujeres </t>
  </si>
  <si>
    <t>PRODUCTOS, METAS Y RESULTADOS -PMR</t>
  </si>
  <si>
    <t>Página 6 de 7</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</si>
  <si>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</si>
  <si>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</si>
  <si>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</si>
  <si>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</si>
  <si>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</si>
  <si>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</si>
  <si>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</si>
  <si>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</si>
  <si>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</si>
  <si>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Meta Anual 2026</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</si>
  <si>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</si>
  <si>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</si>
  <si>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</si>
  <si>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</si>
  <si>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</si>
  <si>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</si>
  <si>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</si>
  <si>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</si>
  <si>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</si>
  <si>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</si>
  <si>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</si>
  <si>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</si>
  <si>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</si>
  <si>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</si>
  <si>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</si>
  <si>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</si>
  <si>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</si>
  <si>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</si>
  <si>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</si>
  <si>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</si>
  <si>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</si>
  <si>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</si>
  <si>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</si>
  <si>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</si>
  <si>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</si>
  <si>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</si>
  <si>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</si>
  <si>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</si>
  <si>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</si>
  <si>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</si>
  <si>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</si>
  <si>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</si>
  <si>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Número de orientaciones y acompañamientos psicosociales a mujeres a través de las Casas de Igualdad de Oportunidades para las Mujeres</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</si>
  <si>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enero se logró: 588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</si>
  <si>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febrero se logró:832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</si>
  <si>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marzo se logró:908 atenciones incluyendo los seguimientos efectivos realizados.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</si>
  <si>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marzo se logró:1200 atenciones incluyendo los seguimientos efectivos realizados. </t>
  </si>
  <si>
    <t xml:space="preserve">
8223</t>
  </si>
  <si>
    <t>Número de mujeres vinculadas a procesos de las Casas de Igualdad de Oportunidades</t>
  </si>
  <si>
    <t>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958.
Por otra parte, es necesario precisar que se detectó una imprecisión en el reporte del mes de diciembre de 2025, el cual corresponde a 1904, la cifra se ajusta en el presente mes para ajustar el acumulado real de la meta.</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</si>
  <si>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2959 mujeres a estos procesos
</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</si>
  <si>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5242 mujeres a estos procesos
</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</si>
  <si>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4864 mujeres a estos procesos
</t>
  </si>
  <si>
    <t xml:space="preserve">La vinculación de mujeres en los procesos de empoderamiento en las actividades  que se desarrollan en las CIOM, nacen de las necesidades locales y dan respuesta a los ocho derechos priorizados de la PPMYEG y de esta manera avanzar en la apropiación de los mismos y la difusión de los servicios y rutas de atención para la garantia de los derechos de las mujeres. Así las cosas, durante el mes se logró vincular 6169 mujeres a estos procesos
</t>
  </si>
  <si>
    <t>Número de orientaciones y asesorías socio jurídicas con enfoque de derechos de las mujeres y enfoque de género a través de las Casas de Igualdad de Oportunidades para las Mujeres</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</si>
  <si>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851 atenciones, incluyendo los seguimientos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</si>
  <si>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901 atenciones, incluyendo los seguimientos  efectivos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</si>
  <si>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1137 atenciones, incluyendo los seguimientos  efectivos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</si>
  <si>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1483 atenciones, incluyendo los seguimientos  efectivos a los mismos. </t>
  </si>
  <si>
    <t xml:space="preserve">a través de las CIOM se brinda los niveles de orientación y asesoría socio jurídica de las mujeres de Bogotá D.C y seguimiento,  tanto en el territorio rural como urbano, para brindar información y canalizar el acceso a la administración de justicia, propendiendo por el reconocimiento, garantía y restablecimiento de sus derechos. En este contexto, se logró realizar 1447 atenciones, incluyendo los seguimientos  efectivos a los mismos. </t>
  </si>
  <si>
    <t>Atenciones socio jurídicas brindadas a través de la Estrategia Casa de Todas, a mujeres que realizan actividades sexuales pagadas</t>
  </si>
  <si>
    <t>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estuvo concentrada en la planeación, revisión de compromisos y la gestión para la implementación de procesos formativos para lo cual se realizó proyección de ciclos de 2025 y del ciclo en Articulación con el Sistema Distrital de Cuidado.</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</si>
  <si>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</si>
  <si>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</si>
  <si>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</si>
  <si>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</si>
  <si>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</si>
  <si>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</si>
  <si>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</si>
  <si>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</si>
  <si>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</si>
  <si>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</si>
  <si>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 xml:space="preserve">La Escuela de Formación Política Lidera - PAR, es un herramienta que brinda procesos formativos, no formales, para cualificar el ejercicio de participación y representación de las mujeres en los diferentes espacios y escenarios, con metodologías acordes a sus necesidades y dinámicas, para la toma de decisiones en procesos locales, distritales, y de planeación y seguimiento desde una perspectiva de género, así las cosas durante el mes de enero, la Escuela  estuvo concentrada en la proyección de ciclos del primer semestre de 2026 y revisión y ajuste de contenidos del ciclo Liderazgos de mujeres en Bogotá: un camino a la paridad. </t>
  </si>
  <si>
    <t>Durante marzo de 2026 se implementaron los ciclos de : Ciclo “Mujeres que reciclan: Participación e incidencia en Bogotá” donde participaron 33 mujeres nuevas y la implementación de la Sesión 3 del Ciclo Ma Muje ri Palengue” Mujeres Palenqueras: Durante esta sesión participaron 22 personas: 20 mujeres y 2 hombres, de estas participantes, 15 son mujeres nuevas.</t>
  </si>
  <si>
    <t xml:space="preserve">Durante este periodo la Escuela Política Lidera Par concentró esfuerzos en las siguientes actividades en el diseño del ciclo formativo Desarmando el privilegio: mujeres resistiendo desde la diferencia, una apuesta pedagógica con enfoque interseccional que responde a las necesidades identificadas por las propias participantes en torno al reconocimiento de la diversidad en la participación política. Así mismo, implementó el ciclo formativo Mujeres en Bogotá: Liderazgos que resisten desde la cultura y el arte, obteniendo resultados significativos en términos de convocatoria y alcance. El ciclo contó con la participación de 358 mujeres, de las cuales 151 se vincularon por primera vez. Y Se dió cierre al ciclo “Ma Changaina ri Palengue” Mujeres Palenqueras, los días 14, 21 y 28 de abril donde participaron 7 mujeres nuevas en los procesos de la Escuela. </t>
  </si>
  <si>
    <t xml:space="preserve">Entre el 14 y el 26 de mayo de 2026, la Escuela Política Lidera Par implementó el ciclo formativo "Desarmando el privilegio: mujeres resistiendo desde la diferencia", con cuatro sesiones virtuales que convocaron a 326 mujeres de Bogotá (114 nuevas). El objetivo fue fortalecer capacidades críticas y políticas desde un enfoque interseccional para analizar desigualdades, opresiones y privilegios. La metodología reconoció a las participantes como sujetas políticas y agentes de cambio, fomentando el diálogo abierto sobre racismo, homofobia, estereotipos de género y violencias asociadas, así como el cuestionamiento colectivo de los sistemas de poder y privilegios. Por otra parte, avanzó  en el diseño y estructuración del próximo ciclo formativo titulado Hablemos de los derechos de las mujeres en Bogotá: territorio, trabajo, salud y comunicación no sexista. </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</si>
  <si>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</si>
  <si>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</si>
  <si>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</si>
  <si>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</si>
  <si>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</si>
  <si>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</si>
  <si>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</si>
  <si>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</si>
  <si>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</si>
  <si>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</si>
  <si>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</si>
  <si>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</si>
  <si>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t>Sistema de gestión documental actualizado</t>
  </si>
  <si>
    <t>Capacidad</t>
  </si>
  <si>
    <t xml:space="preserve">FORMULACIÓN Y SEGUIMIENTO  PLAN DE ACCIÓN </t>
  </si>
  <si>
    <t>CONTROL DE CAMBIOS</t>
  </si>
  <si>
    <t>Página 7 de 7</t>
  </si>
  <si>
    <t>CONTROL DE CAMBIOS EN EL PLAN DE ACCIÓN</t>
  </si>
  <si>
    <t>Fecha de  solicitud del cambio</t>
  </si>
  <si>
    <t>Fecha de aprobación del cambio</t>
  </si>
  <si>
    <t>Cambio</t>
  </si>
  <si>
    <t>Justificación del cambio</t>
  </si>
  <si>
    <t xml:space="preserve">Modificación entre actividades </t>
  </si>
  <si>
    <t>Considerando la necesidad de garantizar la vinculación de la contratista, en su periodo de lactancia y la continuidad de la prestación de los servicios derivados de esta contratación, se crea la línea de la adición
correspondiente. Adicionalmente se elimina la línea del proceso SCDPI-301-00783-26 para contar con los correspondientes recursos para garantizar esta adición y la atención otras necesidades de la Dirección, en
consecuencia se ajustan los correspondientes elementos POSPRE derivados de esta modificación.</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</si>
  <si>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</si>
  <si>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</si>
  <si>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</si>
  <si>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</si>
  <si>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</si>
  <si>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</si>
  <si>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</si>
  <si>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</si>
  <si>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</si>
  <si>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</si>
  <si>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</si>
  <si>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</si>
  <si>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</si>
  <si>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</si>
  <si>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</si>
  <si>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</si>
  <si>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</si>
  <si>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</si>
  <si>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</si>
  <si>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</si>
  <si>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</si>
  <si>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</si>
  <si>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</si>
  <si>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</si>
  <si>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</si>
  <si>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</si>
  <si>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</si>
  <si>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</si>
  <si>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</si>
  <si>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</si>
  <si>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</si>
  <si>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</si>
  <si>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</si>
  <si>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</si>
  <si>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</si>
  <si>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</si>
  <si>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</si>
  <si>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</si>
  <si>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</si>
  <si>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</si>
  <si>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</si>
  <si>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</si>
  <si>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</si>
  <si>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</si>
  <si>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</si>
  <si>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</si>
  <si>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</si>
  <si>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</si>
  <si>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</si>
  <si>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</si>
  <si>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</si>
  <si>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</si>
  <si>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</si>
  <si>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</si>
  <si>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</si>
  <si>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</si>
  <si>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</si>
  <si>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</si>
  <si>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</si>
  <si>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</si>
  <si>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</si>
  <si>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</si>
  <si>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</si>
  <si>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</si>
  <si>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</si>
  <si>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</si>
  <si>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</si>
  <si>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</si>
  <si>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</si>
  <si>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</si>
  <si>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</si>
  <si>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</si>
  <si>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</si>
  <si>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</si>
  <si>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</si>
  <si>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</si>
  <si>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</si>
  <si>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</si>
  <si>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</si>
  <si>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</si>
  <si>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</si>
  <si>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</si>
  <si>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</si>
  <si>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</si>
  <si>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</si>
  <si>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</si>
  <si>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</si>
  <si>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</si>
  <si>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</si>
  <si>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</si>
  <si>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</si>
  <si>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</si>
  <si>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</si>
  <si>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</si>
  <si>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</si>
  <si>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</si>
  <si>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</si>
  <si>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</si>
  <si>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</si>
  <si>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</si>
  <si>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</si>
  <si>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</si>
  <si>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</si>
  <si>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</si>
  <si>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</si>
  <si>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</si>
  <si>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</si>
  <si>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</si>
  <si>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</si>
  <si>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</si>
  <si>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</si>
  <si>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</si>
  <si>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</si>
  <si>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</si>
  <si>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</si>
  <si>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</si>
  <si>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</si>
  <si>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</si>
  <si>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</si>
  <si>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</si>
  <si>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</si>
  <si>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</si>
  <si>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</si>
  <si>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</si>
  <si>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</si>
  <si>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</si>
  <si>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</si>
  <si>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</si>
  <si>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</si>
  <si>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</si>
  <si>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</si>
  <si>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</si>
  <si>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</si>
  <si>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</si>
  <si>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</si>
  <si>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</si>
  <si>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</si>
  <si>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</si>
  <si>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</si>
  <si>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</si>
  <si>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</si>
  <si>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</si>
  <si>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</si>
  <si>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</si>
  <si>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</si>
  <si>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</si>
  <si>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</si>
  <si>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</si>
  <si>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</si>
  <si>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</si>
  <si>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</si>
  <si>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</si>
  <si>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</si>
  <si>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</si>
  <si>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</si>
  <si>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</si>
  <si>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</si>
  <si>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</si>
  <si>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</si>
  <si>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</si>
  <si>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</si>
  <si>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</si>
  <si>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</si>
  <si>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</si>
  <si>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</si>
  <si>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</si>
  <si>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</si>
  <si>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</si>
  <si>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</si>
  <si>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</si>
  <si>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</si>
  <si>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</si>
  <si>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</si>
  <si>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</si>
  <si>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</si>
  <si>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</si>
  <si>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</si>
  <si>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</si>
  <si>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</si>
  <si>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</si>
  <si>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</si>
  <si>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</si>
  <si>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</si>
  <si>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Se elaboró la estructura del documento programático de la MDMG, con el fin de incidir en actores clave de cara a las elecciones locales de 2027.</t>
  </si>
  <si>
    <t>Se brindó asistencia técnica para la creación de Comisiones de Mujer y Equidad de Género en Juntas Administradoras Locales de 3 localidades. La metodología aplicada llegó a 90 personas (63 mujeres, 27 hombres), entre funcionarios, ciudadanía y edilesas.</t>
  </si>
  <si>
    <t xml:space="preserve">Se trabajó directamente en 8 localidades (San Cristóbal, Engativá, Antonio Nariño, Santafé, Barrios Unidos, Tunjuelito, Puente Aranda y La Candelaria). Se logró articulación con 10 instancias de participación, incluyendo Comités Operativos Locales de Mujer, Consejos Locales de Juventud, Consejos de Planeación Local, comisiones ambientales, veedurías y consejos de derechos humanos. En total, participaron 181 personas (126 mujeres, 55 hombres), de las cuales 118 eran funcionarios y 63 ciudadanos.	</t>
  </si>
  <si>
    <t xml:space="preserve"> Se acuerdo con los avances en la caracterización de los liderazgos de las mujeres en los territorios para cumplir con las metas del Plan de Acción y el POA. Se revisó cómo cada acción territorial responde al producto esperado para la nueva  estructura del documento  que permita evidenciar el alcance de la estrategia y los insumos recogidos durante el periodo. </t>
  </si>
  <si>
    <t xml:space="preserve">Desde la Estrategia de Fortalecimiento a Organizaciones se avanzó en el fortalecimiento de procesos organizativos como Servihuerta, La Trocha y mujeres palenqueras, mediante acciones orientadas a la caracterización, planificación, fortalecimiento de capacidades y acompañamiento en su interlocución con actores institucionales, lo que contribuyó al reconocimiento de sus dinámicas organizativas y la definición de rutas de fortalecimiento acordes a sus necesidades. Además, se fortaleció la articulación y el trabajo conjunto entre estrategias de la DTDyP, avanzando en la construcción metodológica para la transferencia de conocimiento al equipo territorial de Sumapaz. Se avanzó en la producción de herramientas metodológicas, la planeación de procesos formativos y la consolidación de insumos técnicos para el seguimiento y sostenibilidad de los procesos organizativos, contribuyendo al fortalecimiento de la incidencia y autonomía de las mujeres en los territorios.
Por otra parte, durante el mes de mayo se realizaron articulaciones con el sector privado orientadas a la vinculación de las mujeres a la oferta sobre el patrimonio en Bogotá y para el impulso de actividades para la difusión de información sobre violencias contra las mujeres en la ciudad. Con Museo cementerio alemán
y Fundación Natura. </t>
  </si>
  <si>
    <t>Durante el mes de mayo el equipo de actividad física  realizaron actividades en 19 localidades a través de la CIOM, con 66 procesos colectivos, socializó durante el mes el derecho a la salud plena. Para a socialización de esta fecha, el equipo partió de la identificación de las diversidades de los cuerpos de las mujeres, así como el desarrollo de actividades que invitaron a la reflexión sobre el papel de las mujeres en la práctica de la actividad física. De igual manera, se indagó por el aporte de la actividad física en sus vidas y en su día a día. El equipo compartió datos y cifras que dieron cuenta de los imaginarios sobre las mujeres en el deporte o los estereotipos asociados a su cuerpo. 
Por otra parte, desde la estretegia de Orbitando se logró la intervención colectiva en 13 localidades alrededor de las mujeres en diversos ejercicios de participación política, priorizando las prácticas de cuidado con las mujeres políticas de estos territorios.  En este periodo, en términos colectivos, se acompañaron 11 sesiones ordinarias de COLMYEGs de localidades priorizadas. En cuanto a los acompañamientos individuales, se realizaron a nivel individual 1 atención y 11 seguimientos. 
De igual manera, se comprometieron los siguientes procesos: Fumigación, Cumplimiento de la sentencia dentro del proceso radicado No. 110013342067202400130-00 y valor correspondiente al pago de servicios públicos. Se realizaron los giros correspondientes a los contratos de prestación de servicios, servicios públicos, arrendamiento de inmuebles, Aseo y cafeteria, comunicaciones convergentes y servicio de vigilancia. </t>
  </si>
  <si>
    <t xml:space="preserve">Durante el mes de mayo se realizaron las siguientes actividades: 
* 1 difusión de servicios en el sector El Edén de la vereda Pasquilla de Usme  
* 4 jornadas de información, dos en las veredas El Hato y en Los Soches de Usme y las otras dos en Pasquilla y Quiba Baja, Ciudad Bolívar  
* 3 acciones de fortalecimiento organizacional: Verjón Chapinero; en Quiba Alta (Ciudad Bolívar) y en Alto Fucha, San Cristóbal  
* tres sensibilizaciones en Chiguaza, El Uval (Usme) y Santa Rosa (Ciudad Bolívar) 
* Articulaciones externas con 13 instituciones, instancias y organizaciones entre las que estuvieron: Secretaría de Desarrollo Económico, Museo de la Independencia, FIAN, Centro de Memoria, paz y Reconciliación (CMPR), Open Society, Alcaldía de Ciudad Bolívar, en el marco de los Proyectos Ciudadanos de Educación Ambiental (PROCEDA) y la organización Asoquiba de Quiba Baja, Masglo, Secretaría de salud, con el líder de ruralidad cercana, CIEDERS y Ulder Ciudad Bolívar. D e todas las anteriores 4 nuevas: S Salud, Open Society, Copetonas, Usme y Corporación taller creando expresiones (San Cristóbal) 
* se mantuvieron 5 articulaciones:  Enfoque diferencial, equipo Psicólogas, equipo de abogadas, Orbitando, CIOM </t>
  </si>
  <si>
    <t xml:space="preserve">Desde la estrategia Caminando Juntas por la Ruralidad: * Realizada 1 difusión de servicios en el sector El Edén de la vereda Pasquilla de Usme  
* 4 jornadas de información, dos en las veredas El Hato y en Los Soches de Usme y las otras dos en Pasquilla y Quiba Baja, Ciudad Bolívar  
* 3 acciones de fortalecimiento organizacional: Verjón Chapinero; en Quiba Alta (Ciudad Bolívar) y en Alto Fucha, San Cristóbal  
* tres sensibilizaciones en Chiguaza, El Uval (Usme) y Santa Rosa (Ciudad Bolívar) * Articulaciones externas con 13 instituciones, instancias y organizaciones entre las que estuvieron: Secretaría de Desarrollo Económico, Museo de la Independencia, FIAN, Centro de Memoria, paz y Reconciliación (CMPR), Open Society, Alcaldía de Ciudad Bolívar, en el marco de los Proyectos Ciudadanos de Educación Ambiental (PROCEDA) y la organización Asoquiba de Quiba Baja, Masglo, Secretaría de salud, con el líder de ruralidad cercana, CIEDERS y Ulder Ciudad Bolívar. 
De todas las anteriores 4 nuevas:  Salud, Open Society, Copetonas, Usme y Corporación taller creando expresiones (San Cristóbal) 
* se mantuvieron 5 articulaciones:  Enfoque diferencial, equipo Psicólogas, equipo de abogadas, Orbitando, CIOM.
Durante el mes de mayo el equipo de actividad física  realizaron actividades en 19 localidades a través de la CIOM, con 66 procesos colectivos, socializó durante el mes el derecho a la salud plena. Para a socialización de esta fecha, el equipo partió de la identificación de las diversidades de los cuerpos de las mujeres, así como el desarrollo de actividades que invitaron a la reflexión sobre el papel de las mujeres en la práctica de la actividad física. De igual manera, se indagó por el aporte de la actividad física en sus vidas y en su día a día. El equipo compartió datos y cifras que dieron cuenta de los imaginarios sobre las mujeres en el deporte o los estereotipos asociados su cuerpo. 
Por otra parte, desde la estretegia de Orbitando se logró la intervención colectiva en 13 localidades alrededor de las mujeres en diversos ejercicios de participación política, priorizando las prácticas de cuidado con las mujeres políticas de estos territorios.  En este periodo, en términos colectivos, se acompañaron 11 sesiones ordinarias de COLMYEGs de localidades priorizadas. En cuanto a los acompañamientos individuales, se realizaron a nivel individual 1 atención y 11 seguimientos. 
De igual manera se comprometieron los siguientes procesos: Fumigación, Cumplimiento de la sentencia dentro del proceso radicado No. 110013342067202400130-00 y valor correspondiente al pago de servicios públicos. Se realizaron los giros correspondientes a los contratos de prestación de servicios, servicios públicos, arrendamiento de inmuebles, Aseo y cafeteria, comunicaciones convergentes y servicio de vigilancia. 
Durante el periodo se realizaron: 252 atenciones y seguimientos socio jurídicos; 250 orientaciones y seguimientos psicosociales y 1331 primeras atenciones. 	</t>
  </si>
  <si>
    <t xml:space="preserve"> La atención psicosocial, son espacios individuales, no terapéuticos, que están encaminados a la promoción de la toma de decisiones que favorezcan el bienestar, la autonomía, el autocuidado, el empoderamiento, el ejercicio de la ciudadanía y la exigibilidad de derechos de las mujeres para prevenir y atender las violencias contra las mujeres. En este espacio se identifica el impacto emocional y relacional de estas problemáticas, se informa las rutas de atención, visibilizando los recursos y las redes de apoyo con las que cuentan las ciudadanas. durante mayo se logró:1289 atenciones incluyendo los seguimientos efectivos realizados. </t>
  </si>
  <si>
    <t xml:space="preserve">Para el mes de mayo se realizó la asistencia técnica a las instancias de participación territorial y Fondos de Desarrollo Local mediante el desarrollo de las siguientes actividades:  Asistencia técnica mujeres: Se brindó asistencia técnica en 34 espacios, en las 20 localidades. De las cuales fueron 18 sesiones de COLMYEG. Se realizaron 15 espacios con las Comisiones de Mujeres de 14 localidades. Se contó con la participación de consejeras CPL en 2 Comisiones de 4 localidades: San Cristóbal y Los Mártires. Asimismo, se llevó a cabo un (1) espacio de asistencia técnica para la conformación del COLMYEG en la localidad de Sumapaz.  Comités técnicos de proyectos: Se brindó asistencia técnica en 40 comités en 19 localidades. Mesas técnicas de acompañamiento a los Fondos de Desarrollo Local: Se brindó asistencia técnica en 13 Mesas de 7 localidades: Santa Fe, Tunjuelito, Kennedy, Fontibón, Teusaquillo, Antonio Nariño y La Candelaria.  Seguimiento al Plan Local de Transversalización PLT: Se realizaron   17 seguimientos en 17 localidades.  Mesa de Trabajo con referentes de las alcaldías locales: Se realizó 1 Mesa de trabajo referentes donde estuvieron 18 referentes de las alcaldías locales.  Sensibilizaciones con las alcaldías locales: Se realizaron 15 sensibilizaciones en 13 localidades.  Junta Administradora Local: Se acompañaron 2 sesión en las JAL de Usaquén y Los Mártires. 
Desde la estrategia de veeduria, se realizaron un total de 15 asistencias técnicas: 13 dirigidas a veedurías ciudadanas conformadas y 2 a escenarios o instancias de participación (Comisiones de Mujeres). Las actividades beneficiaron a mujeres de las localidades de Fontibón, San Cristóbal, Los Mártires, Santa Fe, Puente Aranda, Kennedy y a nivel Distrital. Los principales logros y beneficios incluyen: Fortalecimiento organizativo y técnico.
Por otra parte la estrategia de Paz en el período reportado, se registra como avance la continuidad de los procesos de sensibilización orientados a la atención diferencial de los equipos CIOM, así como el desarrollo de asistencia técnica a las Alcaldías Locales en el marco de los proyectos asociados a las metas de paz contempladas en los planes de desarrollo. De igual manera, se fortalecieron las capacidades de los equipos en materia del derecho a la paz y de los derechos de las mujeres.  Adicionalmente, se dio continuidad al acompañamiento técnico dirigido a las organizaciones de mujeres víctimas y firmantes de paz, de acuerdo con sus necesidades y procesos organizativos. Asimismo, se desarrolló la primera sesión sobre cultura de paz en la Mesa de Participación Efectiva para las Víctimas de la localidad de Usme."	</t>
  </si>
  <si>
    <t xml:space="preserve">Traslado presupuestal </t>
  </si>
  <si>
    <t>Se ajusta la programación presupuestal de la actividad No. 7 de acuerdo con el traslado presupuestal que afectó el valor programado de esta actividad.</t>
  </si>
  <si>
    <t xml:space="preserve">Teniendo en cuenta lo transcurrido de la vigencia el acumulado de atenciones es:
1284 atenciones y seguimientos socio jurídicos 
1406 orientaciones y seguimientos psicosociales 
6269 primeras atenciones. </t>
  </si>
  <si>
    <t xml:space="preserve">Desde la estrategia Caminando Juntas con las Mujeres en la Ruralidad, se cuenta con un acumulado de: 
•	Construcción del Plan de Acción 2026.
•	Reactivación de contactos comunitarios en Usaquén, San Cristóbal, Chapinero, Sumapaz, Ciudad Bolívar y Suba.
•	Resultados por Líneas de Trabajo: 
-	Difusión de servicios: 7 jornadas con 34 participantes. 
-	Informaciones: 8 jornadas con 119 mujeres participantes, 95 rurales.
-	Sensibilizaciones: 14 procesos con 88 participantes.
-	Fortalecimiento organizacional: 18 actividades acumuladas con 95 participantes.
-	Articulaciones internas: 15 articulaciones con instituciones distritales y organizaciones comunitarias.
-	Articulaciones externas : 18 articulaciones para alineación estratégica. (3 nacionales, 2 internacional, 5  Distritales, 8 locales) 
En lo corrido del año, la estrategia Orbitando ha realizado 42 intervenciones en los COLMYEG y 24 en otros escenarios y espacios con presencia de mujeres políticas, evidenciando una ampliación progresiva de su alcance en distintos espacios de participación. A nivel individual, se han desarrollado 10 atenciones y 42 seguimientos, consolidando el acompañamiento psicosocial a mujeres políticas en el Distrito.
La Estrategia de Actividad Física cuenta con un acumulado de: 314 clases en 19 localidades exceptuando Sumapaz; se han acompañado 29 jornadas territoriales y 16 espacios generados por articulaciones con otras entidades. 
Por otra parte, con el fin de dar continuidad a la operación requerida para el funcionamiento de las CIOM se ha realizado: 24 contratos para actividades operativas y contractuales del modelo CIOM; 18 contratos de arrendamiento de las CIOM, 1 contrato de internet y de voz; contrato 920-2026 correspondiente al operador de servicios de aseo, y se realizó adición y prórroga al contrato 639 de vigilancia, de igual manera se continua con los pagos de los servicios públicos para continuar con los servicios de las casas de igualdad. Adición y prórroga al contrato 543-2025 correspondiente al arrendamiento de Puente Aranda.  Se realizan pagos a contratistas, arrendamientos, servicios públicos, servicios de vigilancia y limpieza; se da inició a los contratos de licencias microsoft, vigilancia y Fumigación, cumplimiento de la sentencia dentro del proceso radicado No. 110013342067202400130-00.
Teniendo en cuenta lo transcurrido de la vigencia el acumulado de atenciones es: 1284 atenciones y seguimientos socio jurídicos, 1406 orientaciones y seguimientos psicosociales, 6269 primeras atenciones. 
</t>
  </si>
  <si>
    <t>Durante el periodo se realizaron 83 talleres, los cuales vincularon a un total 2686  Niñas, Niños y Adolescentes. En este sentido se contó con la participación de 1108 Niños y adolescentes, y 1526  niñas y adolescentes, 52 sin información de identidad género.  Se evaluaron 16 solicitudes en el periodo.</t>
  </si>
  <si>
    <t>Durante mayo, la ETMINNA, se realizaron 83 procesos, logrando vincular a 2686 Niñas, Niños y Adolescentes, de los cuales: 1108 fueron Niños y 1526 fueron niñas, 52 sin información de identidad género, implementó acciones territoriales orientadas a la promoción de los derechos de niñas, niños y adolescentes y a la prevención temprana de violencias basadas en género, mediante espacios pedagógicos (sobre abuso sexual, bullying, estereotipos de género, derechos sexuales y reproductivos, desmitificación del amor romántico y menarquia), procesos sostenidos (como el pilotaje en el Centro Amar Usme y el nuevo proceso en la Escuela Normal María Montessori), articulaciones estratégicas (jornadas en Santa Fe, Suba y Usaquén) y acciones de fortalecimiento conceptual y metodológico (diseño de una metodología sobre violencias digitales y transferencia de saberes con UNIMINUTO). En el marco de los Acuerdos 792 de 2020 y 956 de 2024, se promovió el empoderamiento de las niñas, el liderazgo, la prevención del abuso sexual y la explotación sexual comercial (ESCNNA). Además, se conmemoró el 28 de mayo con sesiones de La Hora del Cuento y espacios sobre menarquia en Puente Aranda, y se avanzó en la planificación del Día Internacional de la Niña (9 de octubre) en el Parque de los Novios.</t>
  </si>
  <si>
    <t xml:space="preserve">Durante el periodo se implementaron  tres estrategias que contribuyen a este PDD de la siguiente manera: En clave de prevención se desarrollaron las estrategias de Tejiendo Mundos de Igualdad y Rol Comunitario, se realizaron 83 talleres, las cuales vincularon a un total 2686  Niñas, Niños y Adolescentes. En este sentido se contó con la participación de 1108 Niños y adolescentes, y 1526  niñas y adolescentes, 52 sin información de identidad género; ahora bien las colegas de rol comunitario apoyaron en la preparación, convocatoria y difusión durante las Jornadas Territoriales Mujer Contigo en tu Barrio y Prevención de Violencias Contra las Mujeres para un total de 31 jornadas, logrando llegar a 688 ciudadanas. 
 De igual manera, apoyaron y realizaron espacios de difusión de servicios de las Casas de Igualdad de Oportunidades para las Mujeres y otros de la Secretaría Distrital de la Mujer, Así como de la Ruta Única de Atención a Mujeres Víctimas de Violencias o en Riesgo de Feminicidio, con un total de 58 jornadas llegando a 951 ciudadanas. 
Ahora en materia de fortalecimiento a la participación el equipo desarrolló las siguientes actividades: Durante este periodo la Escuela Política Lidera Par concentró esfuerzos en las siguientes actividades:
1) se avanzó en el diseño del ciclo “Hablemos de los derechos de las mujeres en Bogotá: territorio, trabajo, salud y comunicación no sexista”, programado en cuatro sesiones virtuales los días que desarrollarán los días 16, 18, 23 y 25 de junio de 2026.  Este ciclo se centra en reafirmar la garantía de derechos y el fortalecimiento del liderazgo de las mujeres bogotanas.
2) y se desarrolló el ciclo formativo “Desarmando el privilegio: mujeres resistiendo desde la diferencia”, con la participación de 326 personas, de las cuales 114 son mujeres que se vincularon por primera vez a los procesos de la Escuela.
En clave de Fortalecimiento y Oportunidades Desde la estrategia de Fortalecimiento a la Participación, el equipo territorial realizó diversas acciones para promover la participación y liderazgo de las mujeres en Bogotá. En promoción de la paridad, se trabajó directamente en 8 localidades (San Cristóbal, Engativá, Antonio Nariño, Santafé, Barrios Unidos, Tunjuelito, Puente Aranda y La Candelaria). Se logró articulación con 10 instancias de participación, incluyendo Comités Operativos Locales de Mujer, Consejos Locales de Juventud, Consejos de Planeación Local, comisiones ambientales, veedurías y consejos de derechos humanos. En total, participaron 181 personas (126 mujeres, 55 hombres), de las cuales 118 eran funcionarios y 63 ciudadanos.
En cuanto a las bancadas de mujeres, se brindó asistencia técnica para la creación de Comisiones de Mujer y Equidad de Género en Juntas Administradoras Locales de 3 localidades. La metodología aplicada llegó a 90 personas (63 mujeres, 27 hombres), entre funcionarios, ciudadanía y edilesas. Finalmente, se actualizó la estructura del documento de caracterización de liderazgo, de acuerdo con los avances en la caracterización de los liderazgos de las mujeres en los territorios para cumplir con las metas del Plan de Acción y el POA. Se revisó cómo cada acción territorial responde al producto esperado para la restructuración del documento que recoja los insumos de la Estrategia en materia de fortalecimiento a la participación 
 Asimismo desde Fortalecimiento Organizaciones Desde la estrategia de Fortalecimiento a Organizaciones, se dio continuidad al fortalecimiento organizativo de mujeres mediante asistencias técnicas y acompañamientos directos a procesos organizativos. Se avanzó en la implementación de la estrategia mediante asistencias técnicas, acompañamientos y articulaciones interinstitucionales en las localidades de Usaquén, San Cristóbal, Santa Fe y Suba. Se priorizó procesos como Servihuerta, y caracterizaciones de organizaciones como Jóvenes Mujeres Ingenieras, La Trocha y MUVICEM.
De igual manera con la Estrategia de Alianzas Estrategicas, la gestión estuvo orientada en el desarrollo de la reunión de articulación con el instituto Distrital de las Artes IDARTES  y la Universidad Pedagógica Nacional – Dirección de Enfoque Diferencial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</si>
</sst>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 #,##0;[Red]\-&quot;$&quot;\ #,##0"/>
    <numFmt numFmtId="43" formatCode="_-* #,##0.00_-;\-* #,##0.00_-;_-* &quot;-&quot;??_-;_-@_-"/>
    <numFmt numFmtId="164" formatCode="_-* #,##0\ &quot;€&quot;_-;\-* #,##0\ &quot;€&quot;_-;_-* &quot;-&quot;\ &quot;€&quot;_-;_-@_-"/>
    <numFmt numFmtId="165" formatCode="_-* #,##0.00\ &quot;€&quot;_-;\-* #,##0.00\ &quot;€&quot;_-;_-* &quot;-&quot;??\ &quot;€&quot;_-;_-@_-"/>
    <numFmt numFmtId="166" formatCode="_(* #,##0.00_);_(* \(#,##0.00\);_(* &quot;-&quot;??_);_(@_)"/>
    <numFmt numFmtId="167" formatCode="_(* #,##0_);_(* \(#,##0\);_(* &quot;-&quot;??_);_(@_)"/>
    <numFmt numFmtId="168" formatCode="_-* #,##0.00\ _€_-;\-* #,##0.00\ _€_-;_-* &quot;-&quot;??\ _€_-;_-@_-"/>
    <numFmt numFmtId="169" formatCode="_-* #,##0\ _€_-;\-* #,##0\ _€_-;_-* &quot;-&quot;??\ _€_-;_-@_-"/>
    <numFmt numFmtId="170" formatCode="_-* #,##0\ _€_-;\-* #,##0\ _€_-;_-* &quot;-&quot;\ _€_-;_-@_-"/>
    <numFmt numFmtId="171" formatCode="0.0%"/>
    <numFmt numFmtId="172" formatCode="###,000"/>
    <numFmt numFmtId="173" formatCode="_-* #,##0_-;\-* #,##0_-;_-* &quot;-&quot;??_-;_-@_-"/>
    <numFmt numFmtId="174" formatCode="[$$-240A]\ #,##0"/>
    <numFmt numFmtId="175" formatCode="_-* #,##0.0\ _€_-;\-* #,##0.0\ _€_-;_-* &quot;-&quot;??\ _€_-;_-@_-"/>
  </numFmts>
  <fonts count="11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9"/>
      <name val="Arial Narrow"/>
      <family val="2"/>
    </font>
    <font>
      <sz val="11"/>
      <color rgb="FF000000"/>
      <name val="Calibri"/>
      <family val="2"/>
    </font>
    <font>
      <sz val="11"/>
      <color rgb="FF000000"/>
      <name val="Calibri"/>
      <family val="2"/>
      <scheme val="major"/>
    </font>
    <font>
      <sz val="11"/>
      <color theme="1"/>
      <name val="Calibri"/>
      <family val="2"/>
      <scheme val="major"/>
    </font>
    <font>
      <sz val="13"/>
      <name val="Calibri"/>
      <family val="2"/>
      <scheme val="major"/>
    </font>
    <font>
      <sz val="11"/>
      <color theme="6" tint="-0.249977111117893"/>
      <name val="Arial"/>
      <family val="2"/>
    </font>
    <font>
      <sz val="11"/>
      <color theme="6" tint="-0.499984740745262"/>
      <name val="Arial"/>
      <family val="2"/>
    </font>
    <font>
      <b/>
      <sz val="11"/>
      <name val="Aptos Narrow"/>
      <family val="2"/>
    </font>
    <font>
      <sz val="8"/>
      <color theme="1"/>
      <name val="Arial"/>
      <family val="2"/>
    </font>
    <font>
      <sz val="9"/>
      <color rgb="FF000000"/>
      <name val="Arial"/>
      <family val="2"/>
    </font>
    <font>
      <sz val="11"/>
      <color rgb="FF000000"/>
      <name val="Times New Roman"/>
      <family val="1"/>
    </font>
    <font>
      <sz val="10"/>
      <color rgb="FF000000"/>
      <name val="Calibri"/>
      <family val="2"/>
    </font>
    <font>
      <sz val="11"/>
      <color rgb="FF000000"/>
      <name val="Arial"/>
      <family val="2"/>
    </font>
    <font>
      <sz val="13"/>
      <color rgb="FF000000"/>
      <name val="Arial"/>
      <family val="2"/>
    </font>
    <font>
      <b/>
      <sz val="13"/>
      <color rgb="FF000000"/>
      <name val="Arial"/>
      <family val="2"/>
    </font>
    <font>
      <sz val="10"/>
      <color rgb="FF000000"/>
      <name val="Arial"/>
      <family val="2"/>
    </font>
    <font>
      <sz val="11"/>
      <color rgb="FF000000"/>
      <name val="Arial"/>
      <family val="2"/>
    </font>
    <font>
      <sz val="11"/>
      <color rgb="FF000000"/>
      <name val="Calibri"/>
      <family val="2"/>
      <scheme val="minor"/>
    </font>
    <font>
      <sz val="9"/>
      <color theme="1"/>
      <name val="Calibri"/>
      <family val="2"/>
      <scheme val="minor"/>
    </font>
    <font>
      <u/>
      <sz val="10"/>
      <color theme="10"/>
      <name val="Calibri"/>
      <family val="2"/>
      <scheme val="minor"/>
    </font>
    <font>
      <sz val="8"/>
      <color rgb="FF000000"/>
      <name val="Arial"/>
      <family val="2"/>
    </font>
    <font>
      <sz val="10"/>
      <color theme="1"/>
      <name val="Calibri"/>
      <family val="2"/>
      <scheme val="minor"/>
    </font>
    <font>
      <sz val="16"/>
      <color theme="1"/>
      <name val="Arial"/>
      <family val="2"/>
    </font>
    <font>
      <sz val="18"/>
      <color theme="1"/>
      <name val="Arial"/>
      <family val="2"/>
    </font>
    <font>
      <u/>
      <sz val="11"/>
      <color theme="10"/>
      <name val="Calibri"/>
      <family val="2"/>
      <scheme val="minor"/>
    </font>
    <font>
      <sz val="12"/>
      <color theme="1"/>
      <name val="Arial"/>
      <family val="2"/>
    </font>
    <font>
      <u/>
      <sz val="9"/>
      <color rgb="FF0000FF"/>
      <name val="Calibri"/>
      <family val="2"/>
      <scheme val="minor"/>
    </font>
    <font>
      <u/>
      <sz val="9"/>
      <color theme="10"/>
      <name val="Calibri"/>
      <family val="2"/>
      <scheme val="minor"/>
    </font>
    <font>
      <sz val="12"/>
      <color rgb="FF000000"/>
      <name val="Arial"/>
      <family val="2"/>
    </font>
    <font>
      <sz val="11"/>
      <color rgb="FF242424"/>
      <name val="Aptos Narrow"/>
      <family val="2"/>
    </font>
    <font>
      <sz val="9"/>
      <color rgb="FF000000"/>
      <name val="Calibri"/>
      <family val="2"/>
    </font>
    <font>
      <sz val="10"/>
      <color rgb="FF0000FF"/>
      <name val="Calibri"/>
      <family val="2"/>
      <scheme val="minor"/>
    </font>
    <font>
      <sz val="8"/>
      <color rgb="FF242424"/>
      <name val="Aptos Narrow"/>
      <family val="2"/>
    </font>
    <font>
      <sz val="11"/>
      <color rgb="FF00B050"/>
      <name val="Arial"/>
      <family val="2"/>
    </font>
    <font>
      <sz val="11"/>
      <color rgb="FF00B050"/>
      <name val="Times New Roman"/>
      <family val="1"/>
    </font>
    <font>
      <u/>
      <sz val="11"/>
      <color rgb="FF0000FF"/>
      <name val="Calibri"/>
      <family val="2"/>
      <scheme val="minor"/>
    </font>
    <font>
      <b/>
      <sz val="13"/>
      <color rgb="FF00B050"/>
      <name val="Arial"/>
      <family val="2"/>
    </font>
    <font>
      <sz val="9"/>
      <color indexed="81"/>
      <name val="Tahoma"/>
      <family val="2"/>
    </font>
    <font>
      <b/>
      <sz val="9"/>
      <color indexed="81"/>
      <name val="Tahoma"/>
      <family val="2"/>
    </font>
    <font>
      <sz val="12"/>
      <name val="Arial"/>
      <family val="2"/>
    </font>
    <font>
      <sz val="9"/>
      <name val="Calibri"/>
      <family val="2"/>
      <scheme val="minor"/>
    </font>
    <font>
      <sz val="9"/>
      <name val="Calibri"/>
      <family val="2"/>
    </font>
    <font>
      <sz val="11"/>
      <name val="Calibri"/>
      <family val="2"/>
      <scheme val="minor"/>
    </font>
    <font>
      <b/>
      <sz val="9"/>
      <color rgb="FF000000"/>
      <name val="Arial"/>
      <family val="2"/>
    </font>
    <font>
      <b/>
      <sz val="11"/>
      <color rgb="FF000000"/>
      <name val="Times New Roman"/>
      <family val="1"/>
    </font>
    <font>
      <sz val="11"/>
      <color rgb="FF0000FF"/>
      <name val="Calibri"/>
      <family val="2"/>
      <scheme val="minor"/>
    </font>
    <font>
      <u/>
      <sz val="11"/>
      <color rgb="FF000000"/>
      <name val="Calibri"/>
      <family val="2"/>
      <scheme val="minor"/>
    </font>
    <font>
      <u/>
      <sz val="11"/>
      <color rgb="FF0000FF"/>
      <name val="Calibri"/>
      <family val="2"/>
    </font>
    <font>
      <u/>
      <sz val="11"/>
      <color theme="10"/>
      <name val="Calibri"/>
      <family val="2"/>
    </font>
    <font>
      <b/>
      <sz val="10"/>
      <name val="Arial"/>
      <family val="2"/>
    </font>
    <font>
      <sz val="12"/>
      <color theme="1"/>
      <name val="Times New Roman"/>
      <family val="1"/>
      <charset val="1"/>
    </font>
    <font>
      <u/>
      <sz val="11"/>
      <color rgb="FF000000"/>
      <name val="Calibri"/>
      <family val="2"/>
    </font>
    <font>
      <sz val="10"/>
      <color theme="1"/>
      <name val="Arial"/>
      <family val="2"/>
    </font>
    <font>
      <sz val="10"/>
      <color rgb="FF000000"/>
      <name val="Arial"/>
      <family val="2"/>
    </font>
    <font>
      <sz val="9"/>
      <color rgb="FFFF0000"/>
      <name val="Arial"/>
      <family val="2"/>
    </font>
    <font>
      <sz val="9"/>
      <color rgb="FF000000"/>
      <name val="Arial"/>
      <family val="2"/>
    </font>
    <font>
      <sz val="10"/>
      <name val="Arial"/>
      <family val="2"/>
    </font>
    <font>
      <u/>
      <sz val="9"/>
      <color rgb="FF000000"/>
      <name val="Calibri"/>
      <family val="2"/>
    </font>
  </fonts>
  <fills count="32">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rgb="FF000000"/>
      </patternFill>
    </fill>
    <fill>
      <patternFill patternType="solid">
        <fgColor rgb="FFFFFFFF"/>
        <bgColor rgb="FF000000"/>
      </patternFill>
    </fill>
  </fills>
  <borders count="16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medium">
        <color rgb="FF000000"/>
      </left>
      <right/>
      <top style="thin">
        <color rgb="FF000000"/>
      </top>
      <bottom/>
      <diagonal/>
    </border>
    <border>
      <left style="medium">
        <color rgb="FF000000"/>
      </left>
      <right/>
      <top/>
      <bottom/>
      <diagonal/>
    </border>
    <border>
      <left style="medium">
        <color rgb="FF000000"/>
      </left>
      <right/>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style="thin">
        <color indexed="64"/>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style="medium">
        <color rgb="FF000000"/>
      </top>
      <bottom/>
      <diagonal/>
    </border>
    <border>
      <left style="thin">
        <color rgb="FF000000"/>
      </left>
      <right/>
      <top/>
      <bottom style="medium">
        <color rgb="FF000000"/>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indexed="64"/>
      </top>
      <bottom style="medium">
        <color rgb="FF000000"/>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top/>
      <bottom style="thin">
        <color rgb="FF000000"/>
      </bottom>
      <diagonal/>
    </border>
    <border>
      <left style="thin">
        <color rgb="FF000000"/>
      </left>
      <right/>
      <top style="thin">
        <color indexed="64"/>
      </top>
      <bottom style="thin">
        <color indexed="64"/>
      </bottom>
      <diagonal/>
    </border>
    <border>
      <left/>
      <right style="thin">
        <color indexed="64"/>
      </right>
      <top style="medium">
        <color rgb="FF000000"/>
      </top>
      <bottom style="thin">
        <color indexed="64"/>
      </bottom>
      <diagonal/>
    </border>
    <border>
      <left style="medium">
        <color rgb="FF000000"/>
      </left>
      <right style="thin">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thin">
        <color rgb="FF000000"/>
      </bottom>
      <diagonal/>
    </border>
    <border>
      <left style="thin">
        <color indexed="64"/>
      </left>
      <right/>
      <top style="thin">
        <color indexed="64"/>
      </top>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thin">
        <color indexed="64"/>
      </left>
      <right/>
      <top style="medium">
        <color indexed="64"/>
      </top>
      <bottom/>
      <diagonal/>
    </border>
    <border>
      <left style="medium">
        <color indexed="64"/>
      </left>
      <right style="thin">
        <color indexed="64"/>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style="thin">
        <color indexed="64"/>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top style="thin">
        <color indexed="64"/>
      </top>
      <bottom style="medium">
        <color indexed="64"/>
      </bottom>
      <diagonal/>
    </border>
    <border>
      <left style="thin">
        <color rgb="FF000000"/>
      </left>
      <right style="medium">
        <color indexed="64"/>
      </right>
      <top style="thin">
        <color rgb="FF000000"/>
      </top>
      <bottom style="medium">
        <color indexed="64"/>
      </bottom>
      <diagonal/>
    </border>
    <border>
      <left/>
      <right style="medium">
        <color indexed="64"/>
      </right>
      <top style="thin">
        <color rgb="FF000000"/>
      </top>
      <bottom style="thin">
        <color rgb="FF000000"/>
      </bottom>
      <diagonal/>
    </border>
    <border>
      <left/>
      <right style="thin">
        <color rgb="FF000000"/>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right style="thin">
        <color indexed="64"/>
      </right>
      <top style="medium">
        <color rgb="FF000000"/>
      </top>
      <bottom/>
      <diagonal/>
    </border>
    <border>
      <left style="medium">
        <color indexed="64"/>
      </left>
      <right style="medium">
        <color indexed="64"/>
      </right>
      <top style="thin">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s>
  <cellStyleXfs count="22">
    <xf numFmtId="0" fontId="0" fillId="0" borderId="0"/>
    <xf numFmtId="9" fontId="18" fillId="0" borderId="0" applyFont="0" applyFill="0" applyBorder="0" applyAlignment="0" applyProtection="0"/>
    <xf numFmtId="0" fontId="23" fillId="0" borderId="11"/>
    <xf numFmtId="0" fontId="3" fillId="0" borderId="11"/>
    <xf numFmtId="165" fontId="3" fillId="0" borderId="11" applyFont="0" applyFill="0" applyBorder="0" applyAlignment="0" applyProtection="0"/>
    <xf numFmtId="168" fontId="3" fillId="0" borderId="11" applyFont="0" applyFill="0" applyBorder="0" applyAlignment="0" applyProtection="0"/>
    <xf numFmtId="9" fontId="3" fillId="0" borderId="11" applyFont="0" applyFill="0" applyBorder="0" applyAlignment="0" applyProtection="0"/>
    <xf numFmtId="170" fontId="3" fillId="0" borderId="11" applyFont="0" applyFill="0" applyBorder="0" applyAlignment="0" applyProtection="0"/>
    <xf numFmtId="164" fontId="3" fillId="0" borderId="11" applyFont="0" applyFill="0" applyBorder="0" applyAlignment="0" applyProtection="0"/>
    <xf numFmtId="9" fontId="23" fillId="0" borderId="11" applyFont="0" applyFill="0" applyBorder="0" applyAlignment="0" applyProtection="0"/>
    <xf numFmtId="9" fontId="30" fillId="0" borderId="11" applyFont="0" applyFill="0" applyBorder="0" applyAlignment="0" applyProtection="0"/>
    <xf numFmtId="172" fontId="35" fillId="0" borderId="55" applyNumberFormat="0" applyAlignment="0" applyProtection="0">
      <alignment horizontal="right" vertical="center"/>
    </xf>
    <xf numFmtId="172" fontId="35" fillId="0" borderId="56" applyNumberFormat="0" applyAlignment="0" applyProtection="0">
      <alignment horizontal="left" vertical="center" indent="1"/>
    </xf>
    <xf numFmtId="0" fontId="36" fillId="0" borderId="56" applyAlignment="0" applyProtection="0">
      <alignment horizontal="left" vertical="center" indent="1"/>
    </xf>
    <xf numFmtId="0" fontId="37" fillId="23" borderId="11" applyNumberFormat="0" applyAlignment="0" applyProtection="0">
      <alignment horizontal="left" vertical="center" indent="1"/>
    </xf>
    <xf numFmtId="172" fontId="39" fillId="0" borderId="55" applyNumberFormat="0" applyFill="0" applyBorder="0" applyAlignment="0" applyProtection="0">
      <alignment horizontal="right" vertical="center"/>
    </xf>
    <xf numFmtId="0" fontId="31" fillId="0" borderId="11" applyNumberFormat="0" applyFill="0" applyBorder="0" applyAlignment="0" applyProtection="0"/>
    <xf numFmtId="0" fontId="2" fillId="0" borderId="11"/>
    <xf numFmtId="43" fontId="47" fillId="0" borderId="0" applyFont="0" applyFill="0" applyBorder="0" applyAlignment="0" applyProtection="0"/>
    <xf numFmtId="0" fontId="1" fillId="0" borderId="11"/>
    <xf numFmtId="0" fontId="56" fillId="0" borderId="11"/>
    <xf numFmtId="0" fontId="82" fillId="0" borderId="0" applyNumberFormat="0" applyFill="0" applyBorder="0" applyAlignment="0" applyProtection="0"/>
  </cellStyleXfs>
  <cellXfs count="1455">
    <xf numFmtId="0" fontId="0" fillId="0" borderId="0" xfId="0"/>
    <xf numFmtId="0" fontId="4" fillId="0" borderId="0" xfId="0" applyFont="1"/>
    <xf numFmtId="0" fontId="6" fillId="0" borderId="1" xfId="0" applyFont="1" applyBorder="1" applyAlignment="1">
      <alignment horizontal="center"/>
    </xf>
    <xf numFmtId="167" fontId="8" fillId="0" borderId="1" xfId="0" applyNumberFormat="1" applyFont="1" applyBorder="1" applyAlignment="1">
      <alignment vertical="center"/>
    </xf>
    <xf numFmtId="0" fontId="8" fillId="0" borderId="0" xfId="0" applyFont="1"/>
    <xf numFmtId="0" fontId="6" fillId="0" borderId="0" xfId="0" applyFont="1" applyAlignment="1">
      <alignment horizontal="left"/>
    </xf>
    <xf numFmtId="0" fontId="9" fillId="3" borderId="1" xfId="0" applyFont="1" applyFill="1" applyBorder="1" applyAlignment="1">
      <alignment horizont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0" borderId="1" xfId="0" applyFont="1" applyBorder="1" applyAlignment="1">
      <alignment horizontal="center" vertical="center" wrapText="1"/>
    </xf>
    <xf numFmtId="167" fontId="8" fillId="0" borderId="1" xfId="0" applyNumberFormat="1" applyFont="1" applyBorder="1" applyAlignment="1">
      <alignment horizontal="center" vertical="center"/>
    </xf>
    <xf numFmtId="0" fontId="8" fillId="0" borderId="1" xfId="0" applyFont="1" applyBorder="1" applyAlignment="1">
      <alignment horizontal="center" vertical="center"/>
    </xf>
    <xf numFmtId="2" fontId="8" fillId="0" borderId="1" xfId="0" applyNumberFormat="1" applyFont="1" applyBorder="1" applyAlignment="1">
      <alignment horizontal="center" vertical="center"/>
    </xf>
    <xf numFmtId="167" fontId="4" fillId="0" borderId="0" xfId="0" applyNumberFormat="1" applyFont="1"/>
    <xf numFmtId="167" fontId="10" fillId="0" borderId="1" xfId="0" applyNumberFormat="1" applyFont="1" applyBorder="1" applyAlignment="1">
      <alignment horizontal="center" vertical="center"/>
    </xf>
    <xf numFmtId="6" fontId="8" fillId="0" borderId="1" xfId="0" applyNumberFormat="1" applyFont="1" applyBorder="1"/>
    <xf numFmtId="0" fontId="8" fillId="0" borderId="0" xfId="0" applyFont="1" applyAlignment="1">
      <alignment vertical="center" textRotation="90" wrapText="1"/>
    </xf>
    <xf numFmtId="0" fontId="8" fillId="0" borderId="0" xfId="0" applyFont="1" applyAlignment="1">
      <alignment horizontal="left" vertical="center" wrapText="1"/>
    </xf>
    <xf numFmtId="9" fontId="8"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166" fontId="8" fillId="0" borderId="1" xfId="0" applyNumberFormat="1" applyFont="1" applyBorder="1" applyAlignment="1">
      <alignment horizontal="center" vertical="center"/>
    </xf>
    <xf numFmtId="166" fontId="10" fillId="0" borderId="1" xfId="0" applyNumberFormat="1" applyFont="1" applyBorder="1" applyAlignment="1">
      <alignment horizontal="center" vertical="center"/>
    </xf>
    <xf numFmtId="167" fontId="10" fillId="0" borderId="1" xfId="0" applyNumberFormat="1" applyFont="1" applyBorder="1" applyAlignment="1">
      <alignment vertical="center"/>
    </xf>
    <xf numFmtId="9" fontId="8" fillId="0" borderId="1" xfId="0" applyNumberFormat="1" applyFont="1" applyBorder="1" applyAlignment="1">
      <alignment horizontal="center" vertical="center"/>
    </xf>
    <xf numFmtId="0" fontId="11" fillId="8" borderId="5"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5" xfId="0" applyFont="1" applyFill="1" applyBorder="1" applyAlignment="1">
      <alignment vertical="center"/>
    </xf>
    <xf numFmtId="0" fontId="11" fillId="8" borderId="7" xfId="0" applyFont="1" applyFill="1" applyBorder="1" applyAlignment="1">
      <alignment horizontal="center" vertical="center"/>
    </xf>
    <xf numFmtId="0" fontId="11" fillId="8" borderId="7" xfId="0" applyFont="1" applyFill="1" applyBorder="1" applyAlignment="1">
      <alignment vertical="center"/>
    </xf>
    <xf numFmtId="0" fontId="11" fillId="8" borderId="8" xfId="0" applyFont="1" applyFill="1" applyBorder="1" applyAlignment="1">
      <alignment vertical="center"/>
    </xf>
    <xf numFmtId="0" fontId="11" fillId="8" borderId="6" xfId="0" applyFont="1" applyFill="1" applyBorder="1" applyAlignment="1">
      <alignment vertical="center"/>
    </xf>
    <xf numFmtId="0" fontId="14" fillId="2" borderId="9" xfId="0" applyFont="1" applyFill="1" applyBorder="1" applyAlignment="1">
      <alignment horizontal="left" vertical="center"/>
    </xf>
    <xf numFmtId="0" fontId="14" fillId="2" borderId="10" xfId="0" applyFont="1" applyFill="1" applyBorder="1" applyAlignment="1">
      <alignment horizontal="left" vertical="center"/>
    </xf>
    <xf numFmtId="0" fontId="14" fillId="8" borderId="9" xfId="0" applyFont="1" applyFill="1" applyBorder="1" applyAlignment="1">
      <alignment horizontal="center" vertical="center"/>
    </xf>
    <xf numFmtId="0" fontId="11" fillId="8" borderId="10" xfId="0" applyFont="1" applyFill="1" applyBorder="1" applyAlignment="1">
      <alignment vertical="center"/>
    </xf>
    <xf numFmtId="0" fontId="14" fillId="2" borderId="17" xfId="0" applyFont="1" applyFill="1" applyBorder="1" applyAlignment="1">
      <alignment vertical="center"/>
    </xf>
    <xf numFmtId="0" fontId="11" fillId="8" borderId="1" xfId="0" applyFont="1" applyFill="1" applyBorder="1" applyAlignment="1">
      <alignment vertical="center"/>
    </xf>
    <xf numFmtId="0" fontId="11" fillId="8" borderId="21" xfId="0" applyFont="1" applyFill="1" applyBorder="1" applyAlignment="1">
      <alignment horizontal="center" vertical="center"/>
    </xf>
    <xf numFmtId="0" fontId="14" fillId="0" borderId="0" xfId="0" applyFont="1" applyAlignment="1">
      <alignment vertical="center" wrapText="1"/>
    </xf>
    <xf numFmtId="0" fontId="11" fillId="8" borderId="6" xfId="0" applyFont="1" applyFill="1" applyBorder="1" applyAlignment="1">
      <alignment vertical="center" wrapText="1"/>
    </xf>
    <xf numFmtId="0" fontId="14" fillId="8" borderId="1" xfId="0" applyFont="1" applyFill="1" applyBorder="1" applyAlignment="1">
      <alignment vertical="center" wrapText="1"/>
    </xf>
    <xf numFmtId="0" fontId="14" fillId="8" borderId="1" xfId="0" applyFont="1" applyFill="1" applyBorder="1" applyAlignment="1">
      <alignment horizontal="center" vertical="center" wrapText="1"/>
    </xf>
    <xf numFmtId="0" fontId="11" fillId="8" borderId="1" xfId="0" applyFont="1" applyFill="1" applyBorder="1" applyAlignment="1">
      <alignment vertical="center" wrapText="1"/>
    </xf>
    <xf numFmtId="14" fontId="11" fillId="8" borderId="1" xfId="0" applyNumberFormat="1" applyFont="1" applyFill="1" applyBorder="1" applyAlignment="1">
      <alignment vertical="center" wrapText="1"/>
    </xf>
    <xf numFmtId="0" fontId="11" fillId="8"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8" borderId="22" xfId="0" applyFont="1" applyFill="1" applyBorder="1" applyAlignment="1">
      <alignment vertical="center"/>
    </xf>
    <xf numFmtId="0" fontId="14" fillId="8" borderId="23" xfId="0" applyFont="1" applyFill="1" applyBorder="1" applyAlignment="1">
      <alignment horizontal="center" vertical="center" wrapText="1"/>
    </xf>
    <xf numFmtId="0" fontId="14" fillId="8" borderId="7" xfId="0" applyFont="1" applyFill="1" applyBorder="1" applyAlignment="1">
      <alignment horizontal="right" vertical="center"/>
    </xf>
    <xf numFmtId="0" fontId="11" fillId="8" borderId="8" xfId="0" applyFont="1" applyFill="1" applyBorder="1" applyAlignment="1">
      <alignment horizontal="center" vertical="center"/>
    </xf>
    <xf numFmtId="0" fontId="14" fillId="2" borderId="1" xfId="0" applyFont="1" applyFill="1" applyBorder="1" applyAlignment="1">
      <alignment horizontal="center" vertical="center"/>
    </xf>
    <xf numFmtId="0" fontId="19" fillId="0" borderId="0" xfId="0" applyFont="1"/>
    <xf numFmtId="0" fontId="7" fillId="0" borderId="23" xfId="0" applyFont="1" applyBorder="1"/>
    <xf numFmtId="0" fontId="10" fillId="14" borderId="1" xfId="0" applyFont="1" applyFill="1" applyBorder="1" applyAlignment="1">
      <alignment horizontal="center" wrapText="1"/>
    </xf>
    <xf numFmtId="0" fontId="10" fillId="14" borderId="1" xfId="0" applyFont="1" applyFill="1" applyBorder="1" applyAlignment="1">
      <alignment horizontal="center" vertical="center" wrapText="1"/>
    </xf>
    <xf numFmtId="0" fontId="10" fillId="14" borderId="1" xfId="0" applyFont="1" applyFill="1" applyBorder="1" applyAlignment="1">
      <alignment horizontal="center" vertical="center"/>
    </xf>
    <xf numFmtId="0" fontId="10" fillId="15" borderId="1" xfId="0" applyFont="1" applyFill="1" applyBorder="1" applyAlignment="1">
      <alignment horizontal="center" vertical="center" wrapText="1"/>
    </xf>
    <xf numFmtId="0" fontId="10" fillId="16" borderId="1" xfId="0" applyFont="1" applyFill="1" applyBorder="1" applyAlignment="1">
      <alignment horizontal="center" wrapText="1"/>
    </xf>
    <xf numFmtId="0" fontId="10" fillId="16" borderId="1" xfId="0" applyFont="1" applyFill="1" applyBorder="1" applyAlignment="1">
      <alignment horizontal="center" vertical="center" wrapText="1"/>
    </xf>
    <xf numFmtId="0" fontId="10" fillId="16" borderId="1" xfId="0" applyFont="1" applyFill="1" applyBorder="1" applyAlignment="1">
      <alignment horizontal="center" vertical="center"/>
    </xf>
    <xf numFmtId="0" fontId="10" fillId="17" borderId="1" xfId="0" applyFont="1" applyFill="1" applyBorder="1" applyAlignment="1">
      <alignment horizontal="center" wrapText="1"/>
    </xf>
    <xf numFmtId="0" fontId="10" fillId="17" borderId="1"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8" borderId="1" xfId="0" applyFont="1" applyFill="1" applyBorder="1" applyAlignment="1">
      <alignment horizontal="center" wrapText="1"/>
    </xf>
    <xf numFmtId="0" fontId="10" fillId="18" borderId="1" xfId="0" applyFont="1" applyFill="1" applyBorder="1" applyAlignment="1">
      <alignment horizontal="center" vertical="center" wrapText="1"/>
    </xf>
    <xf numFmtId="0" fontId="10" fillId="18" borderId="1" xfId="0" applyFont="1" applyFill="1" applyBorder="1" applyAlignment="1">
      <alignment horizontal="center" vertical="center"/>
    </xf>
    <xf numFmtId="0" fontId="26" fillId="0" borderId="11" xfId="3" applyFont="1" applyAlignment="1">
      <alignment vertical="center"/>
    </xf>
    <xf numFmtId="0" fontId="25" fillId="19" borderId="11" xfId="2" applyFont="1" applyFill="1" applyAlignment="1">
      <alignment vertical="center" wrapText="1"/>
    </xf>
    <xf numFmtId="0" fontId="27" fillId="19" borderId="11" xfId="2" applyFont="1" applyFill="1" applyAlignment="1">
      <alignment vertical="center" wrapText="1"/>
    </xf>
    <xf numFmtId="0" fontId="24" fillId="19" borderId="11" xfId="2" applyFont="1" applyFill="1" applyAlignment="1">
      <alignment vertical="center" wrapText="1"/>
    </xf>
    <xf numFmtId="0" fontId="25" fillId="19" borderId="33" xfId="2" applyFont="1" applyFill="1" applyBorder="1" applyAlignment="1">
      <alignment vertical="center" wrapText="1"/>
    </xf>
    <xf numFmtId="0" fontId="25" fillId="0" borderId="33" xfId="2" applyFont="1" applyBorder="1" applyAlignment="1">
      <alignment vertical="center" wrapText="1"/>
    </xf>
    <xf numFmtId="0" fontId="25" fillId="0" borderId="11" xfId="2" applyFont="1" applyAlignment="1">
      <alignment vertical="center" wrapText="1"/>
    </xf>
    <xf numFmtId="0" fontId="25" fillId="0" borderId="11" xfId="2" applyFont="1" applyAlignment="1">
      <alignment horizontal="center" vertical="center" wrapText="1"/>
    </xf>
    <xf numFmtId="0" fontId="28" fillId="0" borderId="11" xfId="3" applyFont="1" applyAlignment="1">
      <alignment horizontal="center" vertical="center"/>
    </xf>
    <xf numFmtId="0" fontId="26" fillId="0" borderId="11" xfId="3" applyFont="1" applyAlignment="1">
      <alignment horizontal="center" vertical="center"/>
    </xf>
    <xf numFmtId="0" fontId="25" fillId="19" borderId="33" xfId="2" applyFont="1" applyFill="1" applyBorder="1" applyAlignment="1">
      <alignment horizontal="center" vertical="center" wrapText="1"/>
    </xf>
    <xf numFmtId="0" fontId="29" fillId="19" borderId="11" xfId="2" applyFont="1" applyFill="1" applyAlignment="1">
      <alignment horizontal="center" vertical="center" wrapText="1"/>
    </xf>
    <xf numFmtId="0" fontId="25" fillId="19" borderId="11" xfId="2" applyFont="1" applyFill="1" applyAlignment="1">
      <alignment horizontal="center" vertical="center" wrapText="1"/>
    </xf>
    <xf numFmtId="0" fontId="29" fillId="0" borderId="11" xfId="2" applyFont="1" applyAlignment="1">
      <alignment horizontal="center" vertical="center" wrapText="1"/>
    </xf>
    <xf numFmtId="0" fontId="25" fillId="21" borderId="11" xfId="2" applyFont="1" applyFill="1" applyAlignment="1">
      <alignment vertical="center" wrapText="1"/>
    </xf>
    <xf numFmtId="0" fontId="25" fillId="20" borderId="28" xfId="2" applyFont="1" applyFill="1" applyBorder="1" applyAlignment="1">
      <alignment horizontal="center" vertical="center" wrapText="1"/>
    </xf>
    <xf numFmtId="0" fontId="25" fillId="20" borderId="29" xfId="2" applyFont="1" applyFill="1" applyBorder="1" applyAlignment="1">
      <alignment horizontal="center" vertical="center" wrapText="1"/>
    </xf>
    <xf numFmtId="169" fontId="26" fillId="0" borderId="34" xfId="5" applyNumberFormat="1" applyFont="1" applyBorder="1" applyAlignment="1">
      <alignment vertical="center"/>
    </xf>
    <xf numFmtId="169" fontId="26" fillId="0" borderId="35" xfId="5" applyNumberFormat="1" applyFont="1" applyBorder="1" applyAlignment="1">
      <alignment vertical="center"/>
    </xf>
    <xf numFmtId="0" fontId="25" fillId="20" borderId="46" xfId="2" applyFont="1" applyFill="1" applyBorder="1" applyAlignment="1">
      <alignment vertical="center" wrapText="1"/>
    </xf>
    <xf numFmtId="169" fontId="26" fillId="0" borderId="47" xfId="5" applyNumberFormat="1" applyFont="1" applyBorder="1" applyAlignment="1">
      <alignment vertical="center"/>
    </xf>
    <xf numFmtId="169" fontId="26" fillId="0" borderId="49" xfId="5" applyNumberFormat="1" applyFont="1" applyBorder="1" applyAlignment="1">
      <alignment vertical="center"/>
    </xf>
    <xf numFmtId="0" fontId="25" fillId="20" borderId="37" xfId="2" applyFont="1" applyFill="1" applyBorder="1" applyAlignment="1">
      <alignment vertical="center" wrapText="1"/>
    </xf>
    <xf numFmtId="169" fontId="26" fillId="0" borderId="38" xfId="5" applyNumberFormat="1" applyFont="1" applyBorder="1" applyAlignment="1">
      <alignment vertical="center"/>
    </xf>
    <xf numFmtId="0" fontId="26" fillId="0" borderId="11" xfId="3" applyFont="1"/>
    <xf numFmtId="0" fontId="25" fillId="22" borderId="27" xfId="2" applyFont="1" applyFill="1" applyBorder="1" applyAlignment="1">
      <alignment vertical="center" wrapText="1"/>
    </xf>
    <xf numFmtId="169" fontId="26" fillId="0" borderId="39" xfId="5" applyNumberFormat="1" applyFont="1" applyBorder="1" applyAlignment="1">
      <alignment vertical="center"/>
    </xf>
    <xf numFmtId="0" fontId="16" fillId="0" borderId="11" xfId="3" applyFont="1" applyAlignment="1">
      <alignment vertical="center"/>
    </xf>
    <xf numFmtId="0" fontId="26" fillId="0" borderId="11" xfId="3" applyFont="1" applyAlignment="1">
      <alignment horizontal="center" vertical="center" wrapText="1"/>
    </xf>
    <xf numFmtId="0" fontId="34" fillId="0" borderId="11" xfId="3" applyFont="1" applyAlignment="1">
      <alignment vertical="center"/>
    </xf>
    <xf numFmtId="0" fontId="32" fillId="0" borderId="51" xfId="3" applyFont="1" applyBorder="1" applyAlignment="1">
      <alignment horizontal="center" vertical="center"/>
    </xf>
    <xf numFmtId="0" fontId="32" fillId="0" borderId="33" xfId="3" applyFont="1" applyBorder="1" applyAlignment="1">
      <alignment horizontal="center" vertical="center"/>
    </xf>
    <xf numFmtId="0" fontId="32" fillId="0" borderId="52" xfId="3" applyFont="1" applyBorder="1" applyAlignment="1">
      <alignment horizontal="center" vertical="center"/>
    </xf>
    <xf numFmtId="0" fontId="32" fillId="0" borderId="36" xfId="3" applyFont="1" applyBorder="1" applyAlignment="1">
      <alignment horizontal="center" vertical="center"/>
    </xf>
    <xf numFmtId="0" fontId="32" fillId="0" borderId="53" xfId="3" applyFont="1" applyBorder="1" applyAlignment="1">
      <alignment horizontal="center" vertical="center"/>
    </xf>
    <xf numFmtId="0" fontId="42" fillId="20" borderId="53"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42" fillId="20" borderId="47" xfId="2" applyFont="1" applyFill="1" applyBorder="1" applyAlignment="1">
      <alignment horizontal="center" vertical="center" wrapText="1"/>
    </xf>
    <xf numFmtId="0" fontId="42" fillId="20" borderId="47" xfId="0" applyFont="1" applyFill="1" applyBorder="1" applyAlignment="1">
      <alignment horizontal="center" vertical="center"/>
    </xf>
    <xf numFmtId="10" fontId="42" fillId="20" borderId="47" xfId="3" applyNumberFormat="1" applyFont="1" applyFill="1" applyBorder="1" applyAlignment="1">
      <alignment horizontal="center" vertical="center"/>
    </xf>
    <xf numFmtId="9" fontId="42" fillId="20" borderId="47" xfId="3" applyNumberFormat="1" applyFont="1" applyFill="1" applyBorder="1" applyAlignment="1">
      <alignment horizontal="center" vertical="center"/>
    </xf>
    <xf numFmtId="9" fontId="42" fillId="24" borderId="47" xfId="0" applyNumberFormat="1" applyFont="1" applyFill="1" applyBorder="1" applyAlignment="1">
      <alignment horizontal="center" vertical="center"/>
    </xf>
    <xf numFmtId="9" fontId="42" fillId="20" borderId="47" xfId="0" applyNumberFormat="1" applyFont="1" applyFill="1" applyBorder="1" applyAlignment="1">
      <alignment horizontal="center"/>
    </xf>
    <xf numFmtId="9" fontId="33" fillId="19" borderId="47" xfId="0" applyNumberFormat="1" applyFont="1" applyFill="1" applyBorder="1" applyAlignment="1">
      <alignment horizontal="center"/>
    </xf>
    <xf numFmtId="0" fontId="44" fillId="0" borderId="51" xfId="3" applyFont="1" applyBorder="1" applyAlignment="1">
      <alignment horizontal="center" vertical="center"/>
    </xf>
    <xf numFmtId="10" fontId="42" fillId="20" borderId="47" xfId="0" applyNumberFormat="1" applyFont="1" applyFill="1" applyBorder="1" applyAlignment="1">
      <alignment horizontal="center" vertical="center"/>
    </xf>
    <xf numFmtId="9" fontId="26" fillId="0" borderId="49" xfId="1" applyFont="1" applyBorder="1" applyAlignment="1">
      <alignment vertical="center"/>
    </xf>
    <xf numFmtId="0" fontId="25" fillId="20" borderId="51" xfId="2" applyFont="1" applyFill="1" applyBorder="1" applyAlignment="1">
      <alignment vertical="center" wrapText="1"/>
    </xf>
    <xf numFmtId="0" fontId="25" fillId="0" borderId="51" xfId="2" applyFont="1" applyBorder="1" applyAlignment="1">
      <alignment vertical="center" wrapText="1"/>
    </xf>
    <xf numFmtId="0" fontId="26" fillId="0" borderId="0" xfId="0" applyFont="1"/>
    <xf numFmtId="0" fontId="26" fillId="0" borderId="47" xfId="0" applyFont="1" applyBorder="1" applyAlignment="1">
      <alignment horizontal="center" vertical="center" wrapText="1"/>
    </xf>
    <xf numFmtId="14" fontId="26" fillId="0" borderId="46" xfId="0" applyNumberFormat="1" applyFont="1" applyBorder="1" applyAlignment="1">
      <alignment horizontal="center" vertical="center" wrapText="1"/>
    </xf>
    <xf numFmtId="0" fontId="26" fillId="0" borderId="46" xfId="0" applyFont="1" applyBorder="1" applyAlignment="1">
      <alignment horizontal="center" vertical="center" wrapText="1"/>
    </xf>
    <xf numFmtId="0" fontId="26" fillId="0" borderId="46" xfId="0" applyFont="1" applyBorder="1" applyAlignment="1">
      <alignment horizontal="center" vertical="center"/>
    </xf>
    <xf numFmtId="0" fontId="26" fillId="0" borderId="47" xfId="0" applyFont="1" applyBorder="1" applyAlignment="1">
      <alignment horizontal="center" vertical="center"/>
    </xf>
    <xf numFmtId="0" fontId="26" fillId="0" borderId="46" xfId="0" applyFont="1" applyBorder="1" applyAlignment="1">
      <alignment horizontal="center"/>
    </xf>
    <xf numFmtId="0" fontId="26" fillId="0" borderId="47" xfId="0" applyFont="1" applyBorder="1" applyAlignment="1">
      <alignment horizontal="center"/>
    </xf>
    <xf numFmtId="0" fontId="26" fillId="0" borderId="46" xfId="0" applyFont="1" applyBorder="1"/>
    <xf numFmtId="0" fontId="26" fillId="0" borderId="47" xfId="0" applyFont="1" applyBorder="1"/>
    <xf numFmtId="0" fontId="26" fillId="0" borderId="37" xfId="0" applyFont="1" applyBorder="1"/>
    <xf numFmtId="0" fontId="26" fillId="0" borderId="38" xfId="0" applyFont="1" applyBorder="1"/>
    <xf numFmtId="0" fontId="26" fillId="0" borderId="47" xfId="0" applyFont="1" applyBorder="1" applyAlignment="1">
      <alignment vertical="center" wrapText="1"/>
    </xf>
    <xf numFmtId="0" fontId="26" fillId="0" borderId="47" xfId="0" applyFont="1" applyBorder="1" applyAlignment="1">
      <alignment vertical="top" wrapText="1"/>
    </xf>
    <xf numFmtId="0" fontId="26" fillId="0" borderId="47" xfId="0" applyFont="1" applyBorder="1" applyAlignment="1">
      <alignment vertical="center"/>
    </xf>
    <xf numFmtId="0" fontId="42" fillId="0" borderId="65" xfId="3" applyFont="1" applyBorder="1" applyAlignment="1">
      <alignment horizontal="center" vertical="center" wrapText="1"/>
    </xf>
    <xf numFmtId="0" fontId="42" fillId="0" borderId="36" xfId="3" applyFont="1" applyBorder="1" applyAlignment="1">
      <alignment horizontal="center" vertical="center" wrapText="1"/>
    </xf>
    <xf numFmtId="0" fontId="38" fillId="0" borderId="73" xfId="3" applyFont="1" applyBorder="1" applyAlignment="1">
      <alignment horizontal="left" vertical="center" wrapText="1"/>
    </xf>
    <xf numFmtId="0" fontId="38" fillId="0" borderId="70" xfId="3" applyFont="1" applyBorder="1" applyAlignment="1">
      <alignment horizontal="left" vertical="center" wrapText="1"/>
    </xf>
    <xf numFmtId="0" fontId="26" fillId="19" borderId="33" xfId="3" applyFont="1" applyFill="1" applyBorder="1" applyAlignment="1">
      <alignment vertical="center"/>
    </xf>
    <xf numFmtId="0" fontId="26" fillId="19" borderId="11" xfId="3" applyFont="1" applyFill="1" applyAlignment="1">
      <alignment vertical="center"/>
    </xf>
    <xf numFmtId="0" fontId="25" fillId="19" borderId="40" xfId="2" applyFont="1" applyFill="1" applyBorder="1" applyAlignment="1">
      <alignment horizontal="center" vertical="center" wrapText="1"/>
    </xf>
    <xf numFmtId="0" fontId="24" fillId="0" borderId="0" xfId="0" applyFont="1" applyAlignment="1">
      <alignment vertical="center"/>
    </xf>
    <xf numFmtId="0" fontId="24" fillId="0" borderId="33" xfId="2" applyFont="1" applyBorder="1" applyAlignment="1">
      <alignment horizontal="center" vertical="center" wrapText="1"/>
    </xf>
    <xf numFmtId="0" fontId="25" fillId="0" borderId="11" xfId="2" applyFont="1" applyAlignment="1">
      <alignment horizontal="center" vertical="center"/>
    </xf>
    <xf numFmtId="0" fontId="46" fillId="0" borderId="11" xfId="0" applyFont="1" applyBorder="1" applyAlignment="1">
      <alignment horizontal="left" vertical="center" wrapText="1"/>
    </xf>
    <xf numFmtId="0" fontId="25" fillId="0" borderId="51" xfId="0" applyFont="1" applyBorder="1" applyAlignment="1">
      <alignment horizontal="left" vertical="center" wrapText="1"/>
    </xf>
    <xf numFmtId="0" fontId="33" fillId="0" borderId="51" xfId="3" applyFont="1" applyBorder="1" applyAlignment="1">
      <alignment horizontal="center" vertical="center"/>
    </xf>
    <xf numFmtId="9" fontId="33" fillId="0" borderId="51" xfId="3" applyNumberFormat="1" applyFont="1" applyBorder="1" applyAlignment="1">
      <alignment horizontal="center" vertical="center"/>
    </xf>
    <xf numFmtId="9" fontId="32" fillId="0" borderId="51" xfId="3" applyNumberFormat="1" applyFont="1" applyBorder="1" applyAlignment="1">
      <alignment horizontal="center" vertical="center"/>
    </xf>
    <xf numFmtId="0" fontId="25" fillId="0" borderId="51" xfId="2" applyFont="1" applyBorder="1" applyAlignment="1">
      <alignment horizontal="center" vertical="center" wrapText="1"/>
    </xf>
    <xf numFmtId="0" fontId="26" fillId="0" borderId="51"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1" fillId="0" borderId="0" xfId="0" applyFont="1"/>
    <xf numFmtId="0" fontId="42" fillId="16" borderId="47" xfId="3" applyFont="1" applyFill="1" applyBorder="1" applyAlignment="1">
      <alignment horizontal="center" vertical="center"/>
    </xf>
    <xf numFmtId="0" fontId="26" fillId="25" borderId="11" xfId="3" applyFont="1" applyFill="1" applyAlignment="1">
      <alignment vertical="center"/>
    </xf>
    <xf numFmtId="0" fontId="25" fillId="25" borderId="11" xfId="2" applyFont="1" applyFill="1" applyAlignment="1">
      <alignment vertical="center" wrapText="1"/>
    </xf>
    <xf numFmtId="0" fontId="26" fillId="25" borderId="11" xfId="3" applyFont="1" applyFill="1"/>
    <xf numFmtId="0" fontId="24" fillId="25" borderId="0" xfId="0" applyFont="1" applyFill="1" applyAlignment="1">
      <alignment vertical="center"/>
    </xf>
    <xf numFmtId="0" fontId="25" fillId="25" borderId="11" xfId="0" applyFont="1" applyFill="1" applyBorder="1" applyAlignment="1">
      <alignment horizontal="left" vertical="center" wrapText="1"/>
    </xf>
    <xf numFmtId="0" fontId="25" fillId="25" borderId="11" xfId="0" applyFont="1" applyFill="1" applyBorder="1" applyAlignment="1">
      <alignment horizontal="center" vertical="center" wrapText="1"/>
    </xf>
    <xf numFmtId="0" fontId="25" fillId="25" borderId="11" xfId="2" applyFont="1" applyFill="1" applyAlignment="1">
      <alignment horizontal="center" vertical="center"/>
    </xf>
    <xf numFmtId="0" fontId="1" fillId="0" borderId="11" xfId="19"/>
    <xf numFmtId="0" fontId="1" fillId="0" borderId="11" xfId="19" applyAlignment="1">
      <alignment horizontal="center"/>
    </xf>
    <xf numFmtId="0" fontId="35" fillId="0" borderId="47" xfId="12" quotePrefix="1" applyNumberFormat="1" applyBorder="1" applyAlignment="1">
      <alignment horizontal="center" vertical="center" wrapText="1"/>
    </xf>
    <xf numFmtId="0" fontId="35" fillId="0" borderId="47" xfId="12" quotePrefix="1" applyNumberFormat="1" applyBorder="1" applyAlignment="1">
      <alignment horizontal="left" vertical="center" wrapText="1"/>
    </xf>
    <xf numFmtId="37" fontId="35" fillId="0" borderId="47" xfId="11" applyNumberFormat="1" applyBorder="1" applyAlignment="1">
      <alignment horizontal="center" vertical="center"/>
    </xf>
    <xf numFmtId="0" fontId="35" fillId="0" borderId="46" xfId="12" quotePrefix="1" applyNumberFormat="1" applyBorder="1" applyAlignment="1">
      <alignment horizontal="center" vertical="center" wrapText="1"/>
    </xf>
    <xf numFmtId="37" fontId="35" fillId="0" borderId="69" xfId="19" applyNumberFormat="1" applyFont="1" applyBorder="1" applyAlignment="1">
      <alignment horizontal="center" vertical="center"/>
    </xf>
    <xf numFmtId="37" fontId="35" fillId="0" borderId="67" xfId="19" applyNumberFormat="1" applyFont="1" applyBorder="1" applyAlignment="1">
      <alignment horizontal="center" vertical="center"/>
    </xf>
    <xf numFmtId="0" fontId="35" fillId="0" borderId="37" xfId="12" quotePrefix="1" applyNumberFormat="1" applyBorder="1" applyAlignment="1">
      <alignment horizontal="center" vertical="center" wrapText="1"/>
    </xf>
    <xf numFmtId="0" fontId="35" fillId="0" borderId="38" xfId="12" quotePrefix="1" applyNumberFormat="1" applyBorder="1" applyAlignment="1">
      <alignment horizontal="left" vertical="center" wrapText="1"/>
    </xf>
    <xf numFmtId="0" fontId="35" fillId="0" borderId="38" xfId="12" quotePrefix="1" applyNumberFormat="1" applyBorder="1" applyAlignment="1">
      <alignment horizontal="center" vertical="center" wrapText="1"/>
    </xf>
    <xf numFmtId="0" fontId="35" fillId="0" borderId="65" xfId="12" quotePrefix="1" applyNumberFormat="1" applyBorder="1" applyAlignment="1">
      <alignment horizontal="center" vertical="center" wrapText="1"/>
    </xf>
    <xf numFmtId="0" fontId="35" fillId="0" borderId="71" xfId="12" quotePrefix="1" applyNumberFormat="1" applyBorder="1" applyAlignment="1">
      <alignment horizontal="left" vertical="center" wrapText="1"/>
    </xf>
    <xf numFmtId="0" fontId="35" fillId="0" borderId="71" xfId="12" quotePrefix="1" applyNumberFormat="1" applyBorder="1" applyAlignment="1">
      <alignment horizontal="center" vertical="center" wrapText="1"/>
    </xf>
    <xf numFmtId="37" fontId="35" fillId="0" borderId="78" xfId="11" applyNumberFormat="1" applyBorder="1" applyAlignment="1">
      <alignment horizontal="right" vertical="center"/>
    </xf>
    <xf numFmtId="0" fontId="1" fillId="0" borderId="72" xfId="19" applyBorder="1" applyAlignment="1">
      <alignment horizontal="right" wrapText="1"/>
    </xf>
    <xf numFmtId="0" fontId="1" fillId="0" borderId="49" xfId="19" applyBorder="1" applyAlignment="1">
      <alignment horizontal="right" wrapText="1"/>
    </xf>
    <xf numFmtId="0" fontId="1" fillId="0" borderId="49" xfId="19" applyBorder="1" applyAlignment="1">
      <alignment horizontal="right"/>
    </xf>
    <xf numFmtId="37" fontId="35" fillId="0" borderId="85" xfId="11" applyNumberFormat="1" applyBorder="1" applyAlignment="1">
      <alignment horizontal="right" vertical="center"/>
    </xf>
    <xf numFmtId="0" fontId="1" fillId="0" borderId="39" xfId="19" applyBorder="1" applyAlignment="1">
      <alignment horizontal="right"/>
    </xf>
    <xf numFmtId="0" fontId="1" fillId="25" borderId="11" xfId="19" applyFill="1"/>
    <xf numFmtId="0" fontId="24" fillId="25" borderId="33" xfId="2" applyFont="1" applyFill="1" applyBorder="1" applyAlignment="1">
      <alignment horizontal="center" vertical="center" wrapText="1"/>
    </xf>
    <xf numFmtId="0" fontId="46" fillId="25" borderId="11" xfId="0" applyFont="1" applyFill="1" applyBorder="1" applyAlignment="1">
      <alignment horizontal="left" vertical="center" wrapText="1"/>
    </xf>
    <xf numFmtId="0" fontId="26" fillId="0" borderId="47" xfId="3" applyFont="1" applyBorder="1" applyAlignment="1">
      <alignment vertical="center"/>
    </xf>
    <xf numFmtId="0" fontId="26" fillId="0" borderId="37" xfId="3" applyFont="1" applyBorder="1" applyAlignment="1">
      <alignment vertical="center"/>
    </xf>
    <xf numFmtId="0" fontId="26" fillId="0" borderId="38" xfId="3" applyFont="1" applyBorder="1" applyAlignment="1">
      <alignment vertical="center"/>
    </xf>
    <xf numFmtId="169" fontId="26" fillId="0" borderId="71" xfId="5" applyNumberFormat="1" applyFont="1" applyBorder="1" applyAlignment="1">
      <alignment vertical="center"/>
    </xf>
    <xf numFmtId="43" fontId="51" fillId="20" borderId="84" xfId="18" applyFont="1" applyFill="1" applyBorder="1" applyAlignment="1">
      <alignment horizontal="center" vertical="center" wrapText="1"/>
    </xf>
    <xf numFmtId="43" fontId="51" fillId="20" borderId="87" xfId="18" applyFont="1" applyFill="1" applyBorder="1" applyAlignment="1">
      <alignment horizontal="center" vertical="center" wrapText="1"/>
    </xf>
    <xf numFmtId="43" fontId="51" fillId="20" borderId="88" xfId="18" applyFont="1" applyFill="1" applyBorder="1" applyAlignment="1">
      <alignment horizontal="center" vertical="center" wrapText="1"/>
    </xf>
    <xf numFmtId="0" fontId="26" fillId="19" borderId="11" xfId="3" applyFont="1" applyFill="1"/>
    <xf numFmtId="0" fontId="24" fillId="19" borderId="0" xfId="0" applyFont="1" applyFill="1" applyAlignment="1">
      <alignment vertical="center"/>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51" xfId="3" applyFont="1" applyFill="1" applyBorder="1" applyAlignment="1">
      <alignment horizontal="center" vertical="center" wrapText="1"/>
    </xf>
    <xf numFmtId="0" fontId="25" fillId="16" borderId="51" xfId="3" applyFont="1" applyFill="1" applyBorder="1" applyAlignment="1">
      <alignment horizontal="center" vertical="center" wrapText="1"/>
    </xf>
    <xf numFmtId="0" fontId="24" fillId="19" borderId="45" xfId="2" applyFont="1" applyFill="1" applyBorder="1" applyAlignment="1">
      <alignment vertical="center" wrapText="1"/>
    </xf>
    <xf numFmtId="0" fontId="49" fillId="0" borderId="11" xfId="2" applyFont="1" applyAlignment="1">
      <alignment vertical="center" wrapText="1"/>
    </xf>
    <xf numFmtId="0" fontId="49" fillId="0" borderId="51" xfId="0" applyFont="1" applyBorder="1" applyAlignment="1">
      <alignment horizontal="center" vertical="center"/>
    </xf>
    <xf numFmtId="0" fontId="49" fillId="0" borderId="51" xfId="0" applyFont="1" applyBorder="1" applyAlignment="1">
      <alignment vertical="center"/>
    </xf>
    <xf numFmtId="0" fontId="49" fillId="0" borderId="51" xfId="2" applyFont="1" applyBorder="1" applyAlignment="1">
      <alignment horizontal="center" wrapText="1"/>
    </xf>
    <xf numFmtId="0" fontId="49" fillId="0" borderId="51" xfId="2" applyFont="1" applyBorder="1" applyAlignment="1">
      <alignment horizontal="center" vertical="center" wrapText="1"/>
    </xf>
    <xf numFmtId="0" fontId="49" fillId="0" borderId="51" xfId="2" applyFont="1" applyBorder="1" applyAlignment="1">
      <alignment vertical="center" wrapText="1"/>
    </xf>
    <xf numFmtId="0" fontId="25" fillId="0" borderId="51" xfId="0" applyFont="1" applyBorder="1" applyAlignment="1">
      <alignment vertical="center" wrapText="1"/>
    </xf>
    <xf numFmtId="0" fontId="42" fillId="0" borderId="81" xfId="3" applyFont="1" applyBorder="1" applyAlignment="1">
      <alignment horizontal="center" vertical="center" wrapText="1"/>
    </xf>
    <xf numFmtId="0" fontId="42" fillId="0" borderId="82" xfId="3" applyFont="1" applyBorder="1" applyAlignment="1">
      <alignment horizontal="center" vertical="center" wrapText="1"/>
    </xf>
    <xf numFmtId="0" fontId="42" fillId="0" borderId="67" xfId="3" applyFont="1" applyBorder="1" applyAlignment="1">
      <alignment horizontal="center" vertical="center" wrapText="1"/>
    </xf>
    <xf numFmtId="0" fontId="25" fillId="20" borderId="89" xfId="3" applyFont="1" applyFill="1" applyBorder="1" applyAlignment="1">
      <alignment horizontal="center" vertical="center" wrapText="1"/>
    </xf>
    <xf numFmtId="0" fontId="24" fillId="25" borderId="11" xfId="0" applyFont="1" applyFill="1" applyBorder="1" applyAlignment="1">
      <alignment vertical="center"/>
    </xf>
    <xf numFmtId="0" fontId="24" fillId="0" borderId="51" xfId="0" applyFont="1" applyBorder="1" applyAlignment="1">
      <alignment vertical="center"/>
    </xf>
    <xf numFmtId="0" fontId="52" fillId="20" borderId="38" xfId="19" applyFont="1" applyFill="1" applyBorder="1" applyAlignment="1">
      <alignment horizontal="center" vertical="center" wrapText="1"/>
    </xf>
    <xf numFmtId="0" fontId="1" fillId="0" borderId="81" xfId="19" applyBorder="1" applyAlignment="1">
      <alignment vertical="center"/>
    </xf>
    <xf numFmtId="0" fontId="0" fillId="0" borderId="71" xfId="0" applyBorder="1" applyAlignment="1">
      <alignment vertical="center"/>
    </xf>
    <xf numFmtId="0" fontId="1" fillId="0" borderId="71" xfId="19" applyBorder="1" applyAlignment="1">
      <alignment vertical="center"/>
    </xf>
    <xf numFmtId="0" fontId="1" fillId="0" borderId="71" xfId="19" applyBorder="1" applyAlignment="1">
      <alignment horizontal="right" vertical="center"/>
    </xf>
    <xf numFmtId="0" fontId="1" fillId="0" borderId="50" xfId="19" applyBorder="1" applyAlignment="1">
      <alignment vertical="center"/>
    </xf>
    <xf numFmtId="0" fontId="0" fillId="0" borderId="47" xfId="0" applyBorder="1" applyAlignment="1">
      <alignment vertical="center"/>
    </xf>
    <xf numFmtId="0" fontId="1" fillId="0" borderId="47" xfId="19" applyBorder="1" applyAlignment="1">
      <alignment vertical="center"/>
    </xf>
    <xf numFmtId="0" fontId="1" fillId="0" borderId="82" xfId="19" applyBorder="1" applyAlignment="1">
      <alignment vertical="center"/>
    </xf>
    <xf numFmtId="0" fontId="0" fillId="0" borderId="38" xfId="0" applyBorder="1" applyAlignment="1">
      <alignment vertical="center"/>
    </xf>
    <xf numFmtId="0" fontId="1" fillId="0" borderId="38" xfId="19" applyBorder="1" applyAlignment="1">
      <alignment vertical="center"/>
    </xf>
    <xf numFmtId="0" fontId="1" fillId="0" borderId="84" xfId="19" applyBorder="1" applyAlignment="1">
      <alignment horizontal="right" vertical="center"/>
    </xf>
    <xf numFmtId="0" fontId="24" fillId="20" borderId="51" xfId="2" applyFont="1" applyFill="1" applyBorder="1" applyAlignment="1">
      <alignment vertical="center" wrapText="1"/>
    </xf>
    <xf numFmtId="0" fontId="24" fillId="0" borderId="51" xfId="2" applyFont="1" applyBorder="1" applyAlignment="1">
      <alignment horizontal="center" wrapText="1"/>
    </xf>
    <xf numFmtId="0" fontId="24" fillId="20" borderId="51" xfId="0" applyFont="1" applyFill="1" applyBorder="1" applyAlignment="1">
      <alignment vertical="center"/>
    </xf>
    <xf numFmtId="0" fontId="24" fillId="0" borderId="51" xfId="2" applyFont="1" applyBorder="1" applyAlignment="1">
      <alignment vertical="center" wrapText="1"/>
    </xf>
    <xf numFmtId="0" fontId="24" fillId="0" borderId="41" xfId="0" applyFont="1" applyBorder="1" applyAlignment="1">
      <alignment vertical="center"/>
    </xf>
    <xf numFmtId="0" fontId="52" fillId="16" borderId="37" xfId="19"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53" xfId="3" applyFont="1" applyFill="1" applyBorder="1" applyAlignment="1">
      <alignment vertical="center" wrapText="1"/>
    </xf>
    <xf numFmtId="0" fontId="26" fillId="0" borderId="32" xfId="3" applyFont="1" applyBorder="1" applyAlignment="1">
      <alignment vertical="center" wrapText="1"/>
    </xf>
    <xf numFmtId="0" fontId="16" fillId="0" borderId="59" xfId="3" applyFont="1" applyBorder="1" applyAlignment="1">
      <alignment horizontal="center" vertical="center" wrapText="1"/>
    </xf>
    <xf numFmtId="0" fontId="16" fillId="0" borderId="60" xfId="3" applyFont="1" applyBorder="1" applyAlignment="1">
      <alignment horizontal="center" vertical="center" wrapText="1"/>
    </xf>
    <xf numFmtId="0" fontId="16" fillId="0" borderId="61" xfId="3" applyFont="1" applyBorder="1" applyAlignment="1">
      <alignment horizontal="center" vertical="center" wrapText="1"/>
    </xf>
    <xf numFmtId="0" fontId="16" fillId="20" borderId="53" xfId="3" applyFont="1" applyFill="1" applyBorder="1" applyAlignment="1">
      <alignment horizontal="center" vertical="center" wrapText="1"/>
    </xf>
    <xf numFmtId="0" fontId="26" fillId="0" borderId="54" xfId="3" applyFont="1" applyBorder="1" applyAlignment="1">
      <alignment horizontal="center" vertical="center" wrapText="1"/>
    </xf>
    <xf numFmtId="0" fontId="26" fillId="0" borderId="33" xfId="3" applyFont="1" applyBorder="1" applyAlignment="1">
      <alignment horizontal="center" vertical="center"/>
    </xf>
    <xf numFmtId="0" fontId="26" fillId="0" borderId="44" xfId="3" applyFont="1" applyBorder="1" applyAlignment="1">
      <alignment horizontal="center" vertical="center" wrapText="1"/>
    </xf>
    <xf numFmtId="0" fontId="53" fillId="0" borderId="51" xfId="3" applyFont="1" applyBorder="1" applyAlignment="1">
      <alignment horizontal="center" vertical="center"/>
    </xf>
    <xf numFmtId="0" fontId="26" fillId="0" borderId="36" xfId="3" applyFont="1" applyBorder="1" applyAlignment="1">
      <alignment horizontal="center" vertical="center"/>
    </xf>
    <xf numFmtId="0" fontId="24" fillId="0" borderId="51" xfId="0" applyFont="1" applyBorder="1" applyAlignment="1">
      <alignment horizontal="left" vertical="center" wrapText="1"/>
    </xf>
    <xf numFmtId="0" fontId="50" fillId="20" borderId="51" xfId="2" applyFont="1" applyFill="1" applyBorder="1" applyAlignment="1">
      <alignment vertical="center" wrapText="1"/>
    </xf>
    <xf numFmtId="0" fontId="50" fillId="20" borderId="51" xfId="0" applyFont="1" applyFill="1" applyBorder="1" applyAlignment="1">
      <alignment vertical="center"/>
    </xf>
    <xf numFmtId="0" fontId="25" fillId="0" borderId="51" xfId="0" applyFont="1" applyBorder="1" applyAlignment="1">
      <alignment horizontal="center" vertical="center"/>
    </xf>
    <xf numFmtId="0" fontId="25" fillId="0" borderId="51" xfId="0" applyFont="1" applyBorder="1" applyAlignment="1">
      <alignment vertical="center"/>
    </xf>
    <xf numFmtId="0" fontId="25" fillId="0" borderId="51" xfId="2" applyFont="1" applyBorder="1" applyAlignment="1">
      <alignment horizontal="center" wrapText="1"/>
    </xf>
    <xf numFmtId="0" fontId="16" fillId="0" borderId="51" xfId="3" applyFont="1" applyBorder="1" applyAlignment="1">
      <alignment vertical="center"/>
    </xf>
    <xf numFmtId="0" fontId="26" fillId="0" borderId="51" xfId="3" applyFont="1" applyBorder="1" applyAlignment="1">
      <alignment vertical="center"/>
    </xf>
    <xf numFmtId="0" fontId="24" fillId="20" borderId="51" xfId="2" applyFont="1" applyFill="1" applyBorder="1" applyAlignment="1">
      <alignment horizontal="center" vertical="center" wrapText="1"/>
    </xf>
    <xf numFmtId="0" fontId="24" fillId="0" borderId="33" xfId="0" applyFont="1" applyBorder="1" applyAlignment="1">
      <alignment horizontal="center" vertical="center"/>
    </xf>
    <xf numFmtId="0" fontId="24" fillId="0" borderId="11" xfId="0" applyFont="1" applyBorder="1" applyAlignment="1">
      <alignment horizontal="center" vertical="center"/>
    </xf>
    <xf numFmtId="0" fontId="24" fillId="25" borderId="0" xfId="0" applyFont="1" applyFill="1" applyAlignment="1">
      <alignment horizontal="center" vertical="center"/>
    </xf>
    <xf numFmtId="37" fontId="35" fillId="0" borderId="71" xfId="11" applyNumberFormat="1" applyBorder="1" applyAlignment="1">
      <alignment horizontal="center" vertical="center"/>
    </xf>
    <xf numFmtId="37" fontId="35" fillId="0" borderId="72" xfId="11" applyNumberFormat="1" applyBorder="1" applyAlignment="1">
      <alignment horizontal="center" vertical="center"/>
    </xf>
    <xf numFmtId="0" fontId="0" fillId="0" borderId="65" xfId="0" applyBorder="1" applyAlignment="1">
      <alignment horizontal="center" vertical="center"/>
    </xf>
    <xf numFmtId="37" fontId="35" fillId="0" borderId="49" xfId="11" applyNumberFormat="1" applyBorder="1" applyAlignment="1">
      <alignment horizontal="center" vertical="center"/>
    </xf>
    <xf numFmtId="0" fontId="0" fillId="0" borderId="46" xfId="0" applyBorder="1" applyAlignment="1">
      <alignment horizontal="center" vertical="center"/>
    </xf>
    <xf numFmtId="37" fontId="35" fillId="0" borderId="38" xfId="11" applyNumberFormat="1" applyBorder="1" applyAlignment="1">
      <alignment horizontal="center" vertical="center"/>
    </xf>
    <xf numFmtId="37" fontId="35" fillId="0" borderId="39" xfId="11" applyNumberFormat="1" applyBorder="1" applyAlignment="1">
      <alignment horizontal="center" vertical="center"/>
    </xf>
    <xf numFmtId="0" fontId="0" fillId="0" borderId="37" xfId="0" applyBorder="1" applyAlignment="1">
      <alignment horizontal="center" vertical="center"/>
    </xf>
    <xf numFmtId="0" fontId="30" fillId="0" borderId="47" xfId="20" applyFont="1" applyBorder="1" applyAlignment="1">
      <alignment horizontal="left" vertical="center" wrapText="1"/>
    </xf>
    <xf numFmtId="0" fontId="54" fillId="0" borderId="11" xfId="20" applyFont="1" applyAlignment="1">
      <alignment horizontal="left" vertical="top"/>
    </xf>
    <xf numFmtId="1" fontId="54" fillId="0" borderId="1" xfId="20" applyNumberFormat="1" applyFont="1" applyBorder="1" applyAlignment="1">
      <alignment horizontal="center" vertical="center" shrinkToFit="1"/>
    </xf>
    <xf numFmtId="0" fontId="30" fillId="0" borderId="1" xfId="20" applyFont="1" applyBorder="1" applyAlignment="1">
      <alignment horizontal="center" vertical="center" wrapText="1"/>
    </xf>
    <xf numFmtId="0" fontId="54" fillId="27" borderId="11" xfId="20" applyFont="1" applyFill="1" applyAlignment="1">
      <alignment horizontal="left" vertical="top" wrapText="1"/>
    </xf>
    <xf numFmtId="0" fontId="54" fillId="27" borderId="11" xfId="20" applyFont="1" applyFill="1" applyAlignment="1">
      <alignment horizontal="left" vertical="top"/>
    </xf>
    <xf numFmtId="0" fontId="54" fillId="0" borderId="11" xfId="20" applyFont="1" applyAlignment="1">
      <alignment horizontal="left" vertical="top" wrapText="1"/>
    </xf>
    <xf numFmtId="0" fontId="55" fillId="16" borderId="1" xfId="20" applyFont="1" applyFill="1" applyBorder="1" applyAlignment="1">
      <alignment horizontal="center" vertical="center" wrapText="1"/>
    </xf>
    <xf numFmtId="0" fontId="25" fillId="0" borderId="11" xfId="0" applyFont="1" applyBorder="1" applyAlignment="1">
      <alignment vertical="center" wrapText="1"/>
    </xf>
    <xf numFmtId="0" fontId="42" fillId="0" borderId="66" xfId="3" applyFont="1" applyBorder="1" applyAlignment="1">
      <alignment horizontal="center" vertical="center" wrapText="1"/>
    </xf>
    <xf numFmtId="0" fontId="42" fillId="0" borderId="90" xfId="3" applyFont="1" applyBorder="1" applyAlignment="1">
      <alignment horizontal="center" vertical="center" wrapText="1"/>
    </xf>
    <xf numFmtId="43" fontId="42" fillId="20" borderId="47" xfId="18" applyFont="1" applyFill="1" applyBorder="1" applyAlignment="1">
      <alignment horizontal="center"/>
    </xf>
    <xf numFmtId="43" fontId="42" fillId="24" borderId="47" xfId="18" applyFont="1" applyFill="1" applyBorder="1" applyAlignment="1">
      <alignment horizontal="center" vertical="center"/>
    </xf>
    <xf numFmtId="0" fontId="30" fillId="0" borderId="47" xfId="20" applyFont="1" applyBorder="1" applyAlignment="1">
      <alignment vertical="center" wrapText="1"/>
    </xf>
    <xf numFmtId="0" fontId="30" fillId="0" borderId="12" xfId="20" applyFont="1" applyBorder="1" applyAlignment="1">
      <alignment vertical="center" wrapText="1"/>
    </xf>
    <xf numFmtId="0" fontId="38" fillId="0" borderId="91" xfId="3" applyFont="1" applyBorder="1" applyAlignment="1">
      <alignment horizontal="left" vertical="center" wrapText="1"/>
    </xf>
    <xf numFmtId="0" fontId="42" fillId="0" borderId="75" xfId="3" applyFont="1" applyBorder="1" applyAlignment="1">
      <alignment horizontal="center" vertical="center" wrapText="1"/>
    </xf>
    <xf numFmtId="0" fontId="42" fillId="0" borderId="92" xfId="3" applyFont="1" applyBorder="1" applyAlignment="1">
      <alignment horizontal="center" vertical="center" wrapText="1"/>
    </xf>
    <xf numFmtId="0" fontId="42" fillId="0" borderId="47" xfId="3" applyFont="1" applyBorder="1" applyAlignment="1">
      <alignment horizontal="center" vertical="center" wrapText="1"/>
    </xf>
    <xf numFmtId="0" fontId="42" fillId="0" borderId="93" xfId="3" applyFont="1" applyBorder="1" applyAlignment="1">
      <alignment horizontal="center" vertical="center" wrapText="1"/>
    </xf>
    <xf numFmtId="0" fontId="26" fillId="0" borderId="39" xfId="3" applyFont="1" applyBorder="1" applyAlignment="1">
      <alignment vertical="center"/>
    </xf>
    <xf numFmtId="0" fontId="38" fillId="0" borderId="63" xfId="3" applyFont="1" applyBorder="1" applyAlignment="1">
      <alignment horizontal="left" vertical="center" wrapText="1"/>
    </xf>
    <xf numFmtId="0" fontId="38" fillId="0" borderId="68" xfId="3" applyFont="1" applyBorder="1" applyAlignment="1">
      <alignment horizontal="left" vertical="center" wrapText="1"/>
    </xf>
    <xf numFmtId="0" fontId="38" fillId="0" borderId="77" xfId="3" applyFont="1" applyBorder="1" applyAlignment="1">
      <alignment horizontal="left" vertical="center" wrapText="1"/>
    </xf>
    <xf numFmtId="0" fontId="42" fillId="19" borderId="11" xfId="3" applyFont="1" applyFill="1" applyAlignment="1">
      <alignment horizontal="center" vertical="center" wrapText="1"/>
    </xf>
    <xf numFmtId="0" fontId="42" fillId="0" borderId="38" xfId="3" applyFont="1" applyBorder="1" applyAlignment="1">
      <alignment horizontal="center" vertical="center" wrapText="1"/>
    </xf>
    <xf numFmtId="0" fontId="42" fillId="0" borderId="39" xfId="3" applyFont="1" applyBorder="1" applyAlignment="1">
      <alignment horizontal="center" vertical="center" wrapText="1"/>
    </xf>
    <xf numFmtId="0" fontId="38" fillId="0" borderId="47" xfId="3" applyFont="1" applyBorder="1" applyAlignment="1">
      <alignment horizontal="left" vertical="center" wrapText="1"/>
    </xf>
    <xf numFmtId="0" fontId="25" fillId="28" borderId="47" xfId="3" applyFont="1" applyFill="1" applyBorder="1" applyAlignment="1">
      <alignment horizontal="center" vertical="center" wrapText="1"/>
    </xf>
    <xf numFmtId="0" fontId="25" fillId="20" borderId="30" xfId="2" applyFont="1" applyFill="1" applyBorder="1" applyAlignment="1">
      <alignment vertical="center" wrapText="1"/>
    </xf>
    <xf numFmtId="0" fontId="25" fillId="20" borderId="32" xfId="2" applyFont="1" applyFill="1" applyBorder="1" applyAlignment="1">
      <alignment vertical="center" wrapText="1"/>
    </xf>
    <xf numFmtId="0" fontId="11" fillId="8" borderId="11" xfId="0" applyFont="1" applyFill="1" applyBorder="1" applyAlignment="1">
      <alignment vertical="center"/>
    </xf>
    <xf numFmtId="0" fontId="11" fillId="8" borderId="26" xfId="0" applyFont="1" applyFill="1" applyBorder="1" applyAlignment="1">
      <alignment horizontal="center" vertical="center" wrapText="1"/>
    </xf>
    <xf numFmtId="0" fontId="13" fillId="2" borderId="14" xfId="0" applyFont="1" applyFill="1" applyBorder="1" applyAlignment="1">
      <alignment horizontal="center" vertical="center"/>
    </xf>
    <xf numFmtId="0" fontId="13" fillId="2" borderId="11" xfId="0" applyFont="1" applyFill="1" applyBorder="1" applyAlignment="1">
      <alignment horizontal="center" vertical="center"/>
    </xf>
    <xf numFmtId="0" fontId="14" fillId="8" borderId="11" xfId="0" applyFont="1" applyFill="1" applyBorder="1" applyAlignment="1">
      <alignment horizontal="left" vertical="center"/>
    </xf>
    <xf numFmtId="0" fontId="14" fillId="8" borderId="13" xfId="0" applyFont="1" applyFill="1" applyBorder="1" applyAlignment="1">
      <alignment horizontal="left" vertical="center"/>
    </xf>
    <xf numFmtId="0" fontId="14" fillId="2" borderId="11" xfId="0" applyFont="1" applyFill="1" applyBorder="1" applyAlignment="1">
      <alignment horizontal="center" vertical="center"/>
    </xf>
    <xf numFmtId="0" fontId="11" fillId="8" borderId="19" xfId="0" applyFont="1" applyFill="1" applyBorder="1" applyAlignment="1">
      <alignment vertical="center"/>
    </xf>
    <xf numFmtId="0" fontId="11" fillId="8" borderId="13" xfId="0" applyFont="1" applyFill="1" applyBorder="1" applyAlignment="1">
      <alignment vertical="center"/>
    </xf>
    <xf numFmtId="0" fontId="11" fillId="2" borderId="13" xfId="0" applyFont="1" applyFill="1" applyBorder="1" applyAlignment="1">
      <alignment vertical="center"/>
    </xf>
    <xf numFmtId="0" fontId="11" fillId="8" borderId="11" xfId="0" applyFont="1" applyFill="1" applyBorder="1" applyAlignment="1">
      <alignment horizontal="center" vertical="center"/>
    </xf>
    <xf numFmtId="0" fontId="14" fillId="2" borderId="11" xfId="0" applyFont="1" applyFill="1" applyBorder="1" applyAlignment="1">
      <alignment horizontal="left" vertical="center"/>
    </xf>
    <xf numFmtId="0" fontId="14" fillId="8" borderId="13" xfId="0" applyFont="1" applyFill="1" applyBorder="1" applyAlignment="1">
      <alignment vertical="center"/>
    </xf>
    <xf numFmtId="0" fontId="14" fillId="8" borderId="11" xfId="0" applyFont="1" applyFill="1" applyBorder="1" applyAlignment="1">
      <alignment vertical="center"/>
    </xf>
    <xf numFmtId="0" fontId="14" fillId="2" borderId="11" xfId="0" applyFont="1" applyFill="1" applyBorder="1" applyAlignment="1">
      <alignment vertical="center"/>
    </xf>
    <xf numFmtId="0" fontId="11" fillId="8" borderId="11" xfId="0" applyFont="1" applyFill="1" applyBorder="1" applyAlignment="1">
      <alignment horizontal="left" vertical="center"/>
    </xf>
    <xf numFmtId="0" fontId="11" fillId="8" borderId="13" xfId="0" applyFont="1" applyFill="1" applyBorder="1" applyAlignment="1">
      <alignment horizontal="center" vertical="center"/>
    </xf>
    <xf numFmtId="0" fontId="14" fillId="8" borderId="24" xfId="0" applyFont="1" applyFill="1" applyBorder="1" applyAlignment="1">
      <alignment vertical="center"/>
    </xf>
    <xf numFmtId="0" fontId="14" fillId="8" borderId="24" xfId="0" applyFont="1" applyFill="1" applyBorder="1" applyAlignment="1">
      <alignment horizontal="left" vertical="center"/>
    </xf>
    <xf numFmtId="0" fontId="11" fillId="8" borderId="24" xfId="0" applyFont="1" applyFill="1" applyBorder="1" applyAlignment="1">
      <alignment vertical="center"/>
    </xf>
    <xf numFmtId="0" fontId="14" fillId="8" borderId="11" xfId="0" applyFont="1" applyFill="1" applyBorder="1" applyAlignment="1">
      <alignment horizontal="right" vertical="center"/>
    </xf>
    <xf numFmtId="0" fontId="13" fillId="8" borderId="11" xfId="0" applyFont="1" applyFill="1" applyBorder="1" applyAlignment="1">
      <alignment vertical="center"/>
    </xf>
    <xf numFmtId="0" fontId="14" fillId="2" borderId="13" xfId="0" applyFont="1" applyFill="1" applyBorder="1" applyAlignment="1">
      <alignment vertical="center"/>
    </xf>
    <xf numFmtId="0" fontId="14" fillId="2" borderId="11" xfId="0" applyFont="1" applyFill="1" applyBorder="1" applyAlignment="1">
      <alignment vertical="center" wrapText="1"/>
    </xf>
    <xf numFmtId="0" fontId="11" fillId="2" borderId="11" xfId="0" applyFont="1" applyFill="1" applyBorder="1" applyAlignment="1">
      <alignment vertical="center"/>
    </xf>
    <xf numFmtId="0" fontId="11" fillId="2" borderId="24" xfId="0" applyFont="1" applyFill="1" applyBorder="1" applyAlignment="1">
      <alignment vertical="center"/>
    </xf>
    <xf numFmtId="0" fontId="11" fillId="8" borderId="26" xfId="0" applyFont="1" applyFill="1" applyBorder="1" applyAlignment="1">
      <alignment vertical="center"/>
    </xf>
    <xf numFmtId="0" fontId="11" fillId="8" borderId="25" xfId="0" applyFont="1" applyFill="1" applyBorder="1" applyAlignment="1">
      <alignment vertical="center"/>
    </xf>
    <xf numFmtId="0" fontId="14" fillId="8" borderId="11" xfId="0" applyFont="1" applyFill="1" applyBorder="1" applyAlignment="1">
      <alignment horizontal="center" vertical="center" wrapText="1"/>
    </xf>
    <xf numFmtId="0" fontId="14" fillId="8" borderId="11" xfId="0" applyFont="1" applyFill="1" applyBorder="1" applyAlignment="1">
      <alignment horizontal="left" vertical="center" wrapText="1"/>
    </xf>
    <xf numFmtId="0" fontId="14" fillId="8" borderId="11" xfId="0" applyFont="1" applyFill="1" applyBorder="1" applyAlignment="1">
      <alignment horizontal="right" vertical="center" wrapText="1"/>
    </xf>
    <xf numFmtId="0" fontId="16" fillId="0" borderId="11" xfId="3" applyFont="1" applyAlignment="1">
      <alignment horizontal="center" vertical="center" wrapText="1"/>
    </xf>
    <xf numFmtId="0" fontId="11" fillId="6" borderId="11" xfId="0" applyFont="1" applyFill="1" applyBorder="1" applyAlignment="1">
      <alignment vertical="center"/>
    </xf>
    <xf numFmtId="0" fontId="17" fillId="8" borderId="11" xfId="0" applyFont="1" applyFill="1" applyBorder="1" applyAlignment="1">
      <alignment vertical="center"/>
    </xf>
    <xf numFmtId="0" fontId="26" fillId="0" borderId="1" xfId="3" applyFont="1" applyBorder="1" applyAlignment="1">
      <alignment vertical="center" wrapText="1"/>
    </xf>
    <xf numFmtId="169" fontId="26" fillId="0" borderId="1" xfId="5" applyNumberFormat="1" applyFont="1" applyBorder="1" applyAlignment="1">
      <alignment vertical="center"/>
    </xf>
    <xf numFmtId="0" fontId="26" fillId="0" borderId="78" xfId="3" applyFont="1" applyBorder="1" applyAlignment="1">
      <alignment vertical="center" wrapText="1"/>
    </xf>
    <xf numFmtId="0" fontId="25" fillId="0" borderId="97" xfId="2" applyFont="1" applyBorder="1" applyAlignment="1">
      <alignment horizontal="center" vertical="center" wrapText="1"/>
    </xf>
    <xf numFmtId="0" fontId="26" fillId="0" borderId="98" xfId="3" applyFont="1" applyBorder="1" applyAlignment="1">
      <alignment horizontal="left" vertical="center" wrapText="1"/>
    </xf>
    <xf numFmtId="0" fontId="26" fillId="0" borderId="105" xfId="3" applyFont="1" applyBorder="1" applyAlignment="1">
      <alignment vertical="center" wrapText="1"/>
    </xf>
    <xf numFmtId="169" fontId="26" fillId="0" borderId="97" xfId="5" applyNumberFormat="1" applyFont="1" applyBorder="1" applyAlignment="1">
      <alignment vertical="center"/>
    </xf>
    <xf numFmtId="169" fontId="26" fillId="0" borderId="106" xfId="5" applyNumberFormat="1" applyFont="1" applyBorder="1" applyAlignment="1">
      <alignment vertical="center"/>
    </xf>
    <xf numFmtId="169" fontId="26" fillId="0" borderId="107" xfId="5" applyNumberFormat="1" applyFont="1" applyBorder="1" applyAlignment="1">
      <alignment horizontal="center" vertical="center"/>
    </xf>
    <xf numFmtId="169" fontId="26" fillId="0" borderId="109" xfId="5" applyNumberFormat="1" applyFont="1" applyBorder="1" applyAlignment="1">
      <alignment vertical="center"/>
    </xf>
    <xf numFmtId="169" fontId="26" fillId="0" borderId="110" xfId="5" applyNumberFormat="1" applyFont="1" applyBorder="1" applyAlignment="1">
      <alignment vertical="center"/>
    </xf>
    <xf numFmtId="169" fontId="26" fillId="0" borderId="111" xfId="5" applyNumberFormat="1" applyFont="1" applyBorder="1" applyAlignment="1">
      <alignment vertical="center"/>
    </xf>
    <xf numFmtId="0" fontId="25" fillId="0" borderId="112"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22" xfId="2" applyFont="1" applyBorder="1" applyAlignment="1">
      <alignment horizontal="center" vertical="center" wrapText="1"/>
    </xf>
    <xf numFmtId="43" fontId="51" fillId="20" borderId="59" xfId="18" applyFont="1" applyFill="1" applyBorder="1" applyAlignment="1">
      <alignment horizontal="center" vertical="center" wrapText="1"/>
    </xf>
    <xf numFmtId="43" fontId="51" fillId="20" borderId="60" xfId="18" applyFont="1" applyFill="1" applyBorder="1" applyAlignment="1">
      <alignment horizontal="center" vertical="center" wrapText="1"/>
    </xf>
    <xf numFmtId="43" fontId="51" fillId="20" borderId="61" xfId="18" applyFont="1" applyFill="1" applyBorder="1" applyAlignment="1">
      <alignment horizontal="center" vertical="center" wrapText="1"/>
    </xf>
    <xf numFmtId="169" fontId="26" fillId="0" borderId="114" xfId="5" applyNumberFormat="1" applyFont="1" applyBorder="1" applyAlignment="1">
      <alignment vertical="center"/>
    </xf>
    <xf numFmtId="169" fontId="26" fillId="0" borderId="115" xfId="5" applyNumberFormat="1" applyFont="1" applyBorder="1" applyAlignment="1">
      <alignment vertical="center"/>
    </xf>
    <xf numFmtId="169" fontId="26" fillId="0" borderId="108" xfId="5" applyNumberFormat="1" applyFont="1" applyBorder="1" applyAlignment="1">
      <alignment vertical="center"/>
    </xf>
    <xf numFmtId="169" fontId="26" fillId="0" borderId="112" xfId="5" applyNumberFormat="1" applyFont="1" applyBorder="1" applyAlignment="1">
      <alignment vertical="center"/>
    </xf>
    <xf numFmtId="169" fontId="26" fillId="0" borderId="22" xfId="5" applyNumberFormat="1" applyFont="1" applyBorder="1" applyAlignment="1">
      <alignment vertical="center"/>
    </xf>
    <xf numFmtId="169" fontId="26" fillId="0" borderId="78" xfId="5" applyNumberFormat="1" applyFont="1" applyBorder="1" applyAlignment="1">
      <alignment horizontal="center" vertical="center"/>
    </xf>
    <xf numFmtId="169" fontId="26" fillId="0" borderId="105" xfId="5" applyNumberFormat="1" applyFont="1" applyBorder="1" applyAlignment="1">
      <alignment vertical="center"/>
    </xf>
    <xf numFmtId="169" fontId="26" fillId="0" borderId="78" xfId="5" applyNumberFormat="1" applyFont="1" applyBorder="1" applyAlignment="1">
      <alignment vertical="center"/>
    </xf>
    <xf numFmtId="0" fontId="26" fillId="0" borderId="11" xfId="3" applyFont="1" applyAlignment="1">
      <alignment vertical="center" wrapText="1"/>
    </xf>
    <xf numFmtId="9" fontId="42" fillId="20" borderId="47" xfId="18" applyNumberFormat="1" applyFont="1" applyFill="1" applyBorder="1" applyAlignment="1">
      <alignment horizontal="center"/>
    </xf>
    <xf numFmtId="10" fontId="42" fillId="20" borderId="47" xfId="18" applyNumberFormat="1" applyFont="1" applyFill="1" applyBorder="1" applyAlignment="1">
      <alignment horizontal="center"/>
    </xf>
    <xf numFmtId="9" fontId="42" fillId="24" borderId="47" xfId="18" applyNumberFormat="1" applyFont="1" applyFill="1" applyBorder="1" applyAlignment="1">
      <alignment horizontal="center" vertical="center"/>
    </xf>
    <xf numFmtId="0" fontId="0" fillId="0" borderId="11" xfId="0" applyBorder="1"/>
    <xf numFmtId="0" fontId="42" fillId="0" borderId="1" xfId="3" applyFont="1" applyBorder="1" applyAlignment="1">
      <alignment horizontal="center" vertical="center" wrapText="1"/>
    </xf>
    <xf numFmtId="0" fontId="38" fillId="0" borderId="118" xfId="3" applyFont="1" applyBorder="1" applyAlignment="1">
      <alignment horizontal="left" vertical="center" wrapText="1"/>
    </xf>
    <xf numFmtId="0" fontId="42" fillId="0" borderId="119" xfId="3" applyFont="1" applyBorder="1" applyAlignment="1">
      <alignment horizontal="center" vertical="center" wrapText="1"/>
    </xf>
    <xf numFmtId="0" fontId="42" fillId="0" borderId="88" xfId="3" applyFont="1" applyBorder="1" applyAlignment="1">
      <alignment horizontal="center" vertical="center" wrapText="1"/>
    </xf>
    <xf numFmtId="0" fontId="59" fillId="0" borderId="47" xfId="0" applyFont="1" applyBorder="1"/>
    <xf numFmtId="0" fontId="59" fillId="0" borderId="71" xfId="0" applyFont="1" applyBorder="1"/>
    <xf numFmtId="0" fontId="26" fillId="0" borderId="71" xfId="3" applyFont="1" applyBorder="1" applyAlignment="1">
      <alignment vertical="center"/>
    </xf>
    <xf numFmtId="0" fontId="60" fillId="0" borderId="48" xfId="0" applyFont="1" applyBorder="1"/>
    <xf numFmtId="0" fontId="61" fillId="0" borderId="1" xfId="3" applyFont="1" applyBorder="1" applyAlignment="1">
      <alignment vertical="center"/>
    </xf>
    <xf numFmtId="0" fontId="60" fillId="0" borderId="50" xfId="0" applyFont="1" applyBorder="1"/>
    <xf numFmtId="0" fontId="62" fillId="0" borderId="47" xfId="3" applyFont="1" applyBorder="1" applyAlignment="1">
      <alignment horizontal="right" vertical="center" wrapText="1"/>
    </xf>
    <xf numFmtId="0" fontId="60" fillId="0" borderId="47" xfId="0" applyFont="1" applyBorder="1"/>
    <xf numFmtId="0" fontId="60" fillId="0" borderId="78" xfId="0" applyFont="1" applyBorder="1"/>
    <xf numFmtId="1" fontId="54" fillId="0" borderId="2" xfId="20" applyNumberFormat="1" applyFont="1" applyBorder="1" applyAlignment="1">
      <alignment horizontal="center" vertical="center" shrinkToFit="1"/>
    </xf>
    <xf numFmtId="0" fontId="30" fillId="0" borderId="2" xfId="20" applyFont="1" applyBorder="1" applyAlignment="1">
      <alignment horizontal="center" vertical="center" wrapText="1"/>
    </xf>
    <xf numFmtId="0" fontId="30" fillId="0" borderId="24" xfId="20" applyFont="1" applyBorder="1" applyAlignment="1">
      <alignment vertical="center" wrapText="1"/>
    </xf>
    <xf numFmtId="9" fontId="32" fillId="0" borderId="33" xfId="3" applyNumberFormat="1" applyFont="1" applyBorder="1" applyAlignment="1">
      <alignment horizontal="center" vertical="center"/>
    </xf>
    <xf numFmtId="43" fontId="33" fillId="0" borderId="51" xfId="18" applyFont="1" applyBorder="1" applyAlignment="1">
      <alignment horizontal="center" vertical="center"/>
    </xf>
    <xf numFmtId="10" fontId="33" fillId="0" borderId="47" xfId="0" applyNumberFormat="1" applyFont="1" applyBorder="1" applyAlignment="1">
      <alignment horizontal="center"/>
    </xf>
    <xf numFmtId="9" fontId="33" fillId="0" borderId="47" xfId="0" applyNumberFormat="1" applyFont="1" applyBorder="1" applyAlignment="1">
      <alignment horizontal="center"/>
    </xf>
    <xf numFmtId="43" fontId="32" fillId="0" borderId="51" xfId="18" applyFont="1" applyFill="1" applyBorder="1" applyAlignment="1">
      <alignment horizontal="center" vertical="center"/>
    </xf>
    <xf numFmtId="9" fontId="42" fillId="20" borderId="47" xfId="1" applyFont="1" applyFill="1" applyBorder="1" applyAlignment="1">
      <alignment horizontal="center"/>
    </xf>
    <xf numFmtId="0" fontId="25" fillId="20" borderId="54" xfId="3" applyFont="1" applyFill="1" applyBorder="1" applyAlignment="1">
      <alignment horizontal="center" vertical="center" wrapText="1"/>
    </xf>
    <xf numFmtId="9" fontId="32" fillId="0" borderId="36" xfId="3" applyNumberFormat="1" applyFont="1" applyBorder="1" applyAlignment="1">
      <alignment horizontal="center" vertical="center"/>
    </xf>
    <xf numFmtId="0" fontId="38" fillId="0" borderId="62" xfId="3" applyFont="1" applyBorder="1" applyAlignment="1">
      <alignment horizontal="left" vertical="center" wrapText="1"/>
    </xf>
    <xf numFmtId="9" fontId="38" fillId="19" borderId="1" xfId="3" applyNumberFormat="1" applyFont="1" applyFill="1" applyBorder="1" applyAlignment="1">
      <alignment horizontal="center" vertical="center" wrapText="1"/>
    </xf>
    <xf numFmtId="0" fontId="63" fillId="19" borderId="54" xfId="3" applyFont="1" applyFill="1" applyBorder="1" applyAlignment="1">
      <alignment horizontal="center" vertical="center" wrapText="1"/>
    </xf>
    <xf numFmtId="173" fontId="32" fillId="0" borderId="51" xfId="18" applyNumberFormat="1" applyFont="1" applyFill="1" applyBorder="1" applyAlignment="1">
      <alignment horizontal="center" vertical="center"/>
    </xf>
    <xf numFmtId="1" fontId="30" fillId="0" borderId="1" xfId="20" applyNumberFormat="1" applyFont="1" applyBorder="1" applyAlignment="1">
      <alignment horizontal="center" vertical="center" shrinkToFit="1"/>
    </xf>
    <xf numFmtId="9" fontId="38" fillId="19" borderId="33" xfId="3" applyNumberFormat="1" applyFont="1" applyFill="1" applyBorder="1" applyAlignment="1">
      <alignment horizontal="center" vertical="center"/>
    </xf>
    <xf numFmtId="0" fontId="38" fillId="0" borderId="33" xfId="3" applyFont="1" applyBorder="1" applyAlignment="1">
      <alignment horizontal="center" vertical="center"/>
    </xf>
    <xf numFmtId="0" fontId="38" fillId="0" borderId="51" xfId="3" applyFont="1" applyBorder="1" applyAlignment="1">
      <alignment horizontal="center" vertical="center"/>
    </xf>
    <xf numFmtId="43" fontId="24" fillId="19" borderId="75" xfId="3" applyNumberFormat="1" applyFont="1" applyFill="1" applyBorder="1" applyAlignment="1">
      <alignment horizontal="center" vertical="center" wrapText="1"/>
    </xf>
    <xf numFmtId="43" fontId="25" fillId="19" borderId="76" xfId="3" applyNumberFormat="1" applyFont="1" applyFill="1" applyBorder="1" applyAlignment="1">
      <alignment horizontal="center" vertical="center" wrapText="1"/>
    </xf>
    <xf numFmtId="0" fontId="24" fillId="19" borderId="54" xfId="3" applyFont="1" applyFill="1" applyBorder="1" applyAlignment="1">
      <alignment horizontal="center" vertical="center" wrapText="1"/>
    </xf>
    <xf numFmtId="0" fontId="69" fillId="0" borderId="47" xfId="0" applyFont="1" applyBorder="1"/>
    <xf numFmtId="0" fontId="68" fillId="0" borderId="47" xfId="0" applyFont="1" applyBorder="1" applyAlignment="1">
      <alignment vertical="center"/>
    </xf>
    <xf numFmtId="0" fontId="68" fillId="19" borderId="47" xfId="0" applyFont="1" applyFill="1" applyBorder="1" applyAlignment="1">
      <alignment horizontal="right" vertical="center"/>
    </xf>
    <xf numFmtId="0" fontId="15" fillId="0" borderId="44" xfId="3" applyFont="1" applyBorder="1" applyAlignment="1">
      <alignment horizontal="center" vertical="center" wrapText="1"/>
    </xf>
    <xf numFmtId="0" fontId="11" fillId="0" borderId="44" xfId="3" applyFont="1" applyBorder="1" applyAlignment="1">
      <alignment horizontal="center" vertical="center" wrapText="1"/>
    </xf>
    <xf numFmtId="0" fontId="26" fillId="0" borderId="51" xfId="3" applyFont="1" applyBorder="1" applyAlignment="1">
      <alignment horizontal="center" vertical="center" wrapText="1"/>
    </xf>
    <xf numFmtId="0" fontId="11" fillId="0" borderId="51" xfId="3" applyFont="1" applyBorder="1" applyAlignment="1">
      <alignment horizontal="center" vertical="center" wrapText="1"/>
    </xf>
    <xf numFmtId="171" fontId="42" fillId="20" borderId="47" xfId="3" applyNumberFormat="1" applyFont="1" applyFill="1" applyBorder="1" applyAlignment="1">
      <alignment horizontal="center" vertical="center"/>
    </xf>
    <xf numFmtId="0" fontId="25" fillId="20" borderId="44" xfId="3" applyFont="1" applyFill="1" applyBorder="1" applyAlignment="1">
      <alignment horizontal="center" vertical="center" wrapText="1"/>
    </xf>
    <xf numFmtId="0" fontId="15" fillId="0" borderId="51" xfId="3" applyFont="1" applyBorder="1" applyAlignment="1">
      <alignment horizontal="center" vertical="center" wrapText="1"/>
    </xf>
    <xf numFmtId="0" fontId="72" fillId="20" borderId="47" xfId="2" applyFont="1" applyFill="1" applyBorder="1" applyAlignment="1">
      <alignment horizontal="center" vertical="center" wrapText="1"/>
    </xf>
    <xf numFmtId="0" fontId="74" fillId="0" borderId="11" xfId="3" applyFont="1" applyAlignment="1">
      <alignment vertical="center"/>
    </xf>
    <xf numFmtId="9" fontId="32" fillId="0" borderId="52" xfId="3" applyNumberFormat="1" applyFont="1" applyBorder="1" applyAlignment="1">
      <alignment horizontal="center" vertical="center"/>
    </xf>
    <xf numFmtId="0" fontId="15" fillId="0" borderId="51" xfId="3" applyFont="1" applyBorder="1" applyAlignment="1">
      <alignment horizontal="center" vertical="center"/>
    </xf>
    <xf numFmtId="0" fontId="31" fillId="0" borderId="44" xfId="16" applyBorder="1" applyAlignment="1">
      <alignment horizontal="center" vertical="center" wrapText="1"/>
    </xf>
    <xf numFmtId="0" fontId="26" fillId="0" borderId="51" xfId="3" applyFont="1" applyBorder="1" applyAlignment="1">
      <alignment vertical="center" wrapText="1"/>
    </xf>
    <xf numFmtId="0" fontId="25" fillId="20" borderId="42" xfId="3" applyFont="1" applyFill="1" applyBorder="1" applyAlignment="1">
      <alignment horizontal="center" vertical="center" wrapText="1"/>
    </xf>
    <xf numFmtId="0" fontId="25" fillId="0" borderId="47" xfId="2" applyFont="1" applyBorder="1" applyAlignment="1">
      <alignment horizontal="center" vertical="center" wrapText="1"/>
    </xf>
    <xf numFmtId="0" fontId="26" fillId="0" borderId="47" xfId="3" applyFont="1" applyBorder="1" applyAlignment="1">
      <alignment horizontal="left" vertical="center" wrapText="1"/>
    </xf>
    <xf numFmtId="0" fontId="26" fillId="0" borderId="47" xfId="3" applyFont="1" applyBorder="1" applyAlignment="1">
      <alignment vertical="center" wrapText="1"/>
    </xf>
    <xf numFmtId="0" fontId="38" fillId="0" borderId="81" xfId="3" applyFont="1" applyBorder="1" applyAlignment="1">
      <alignment horizontal="center" vertical="center" wrapText="1"/>
    </xf>
    <xf numFmtId="174" fontId="38" fillId="0" borderId="81" xfId="3" applyNumberFormat="1" applyFont="1" applyBorder="1" applyAlignment="1">
      <alignment horizontal="center" vertical="center" wrapText="1"/>
    </xf>
    <xf numFmtId="0" fontId="38" fillId="0" borderId="82" xfId="3" applyFont="1" applyBorder="1" applyAlignment="1">
      <alignment horizontal="center" vertical="center" wrapText="1"/>
    </xf>
    <xf numFmtId="174" fontId="38" fillId="0" borderId="82" xfId="3" applyNumberFormat="1" applyFont="1" applyBorder="1" applyAlignment="1">
      <alignment horizontal="center" vertical="center" wrapText="1"/>
    </xf>
    <xf numFmtId="6" fontId="38" fillId="0" borderId="81" xfId="3" applyNumberFormat="1" applyFont="1" applyBorder="1" applyAlignment="1">
      <alignment horizontal="center" vertical="center" wrapText="1"/>
    </xf>
    <xf numFmtId="6" fontId="38" fillId="0" borderId="82" xfId="3" applyNumberFormat="1" applyFont="1" applyBorder="1" applyAlignment="1">
      <alignment horizontal="center" vertical="center" wrapText="1"/>
    </xf>
    <xf numFmtId="173" fontId="38" fillId="0" borderId="81" xfId="18" applyNumberFormat="1" applyFont="1" applyBorder="1" applyAlignment="1">
      <alignment horizontal="center" vertical="center" wrapText="1"/>
    </xf>
    <xf numFmtId="173" fontId="38" fillId="0" borderId="82" xfId="18" applyNumberFormat="1" applyFont="1" applyBorder="1" applyAlignment="1">
      <alignment horizontal="center" vertical="center" wrapText="1"/>
    </xf>
    <xf numFmtId="6" fontId="38" fillId="0" borderId="67" xfId="3" applyNumberFormat="1" applyFont="1" applyBorder="1" applyAlignment="1">
      <alignment horizontal="center" vertical="center" wrapText="1"/>
    </xf>
    <xf numFmtId="0" fontId="38" fillId="0" borderId="93" xfId="3" applyFont="1" applyBorder="1" applyAlignment="1">
      <alignment horizontal="center" vertical="center" wrapText="1"/>
    </xf>
    <xf numFmtId="9" fontId="38" fillId="19" borderId="122" xfId="3" applyNumberFormat="1" applyFont="1" applyFill="1" applyBorder="1" applyAlignment="1">
      <alignment horizontal="center" vertical="center" wrapText="1"/>
    </xf>
    <xf numFmtId="9" fontId="38" fillId="19" borderId="123" xfId="3" applyNumberFormat="1" applyFont="1" applyFill="1" applyBorder="1" applyAlignment="1">
      <alignment horizontal="center" vertical="center" wrapText="1"/>
    </xf>
    <xf numFmtId="9" fontId="38" fillId="19" borderId="124" xfId="3" applyNumberFormat="1" applyFont="1" applyFill="1" applyBorder="1" applyAlignment="1">
      <alignment horizontal="center" vertical="center" wrapText="1"/>
    </xf>
    <xf numFmtId="0" fontId="38" fillId="0" borderId="119" xfId="3" applyFont="1" applyBorder="1" applyAlignment="1">
      <alignment horizontal="center" vertical="center" wrapText="1"/>
    </xf>
    <xf numFmtId="0" fontId="38" fillId="0" borderId="79" xfId="3" applyFont="1" applyBorder="1" applyAlignment="1">
      <alignment horizontal="center" vertical="center" wrapText="1"/>
    </xf>
    <xf numFmtId="0" fontId="38" fillId="0" borderId="1" xfId="3" applyFont="1" applyBorder="1" applyAlignment="1">
      <alignment horizontal="center" vertical="center" wrapText="1"/>
    </xf>
    <xf numFmtId="0" fontId="38" fillId="29" borderId="65" xfId="3" applyFont="1" applyFill="1" applyBorder="1" applyAlignment="1">
      <alignment horizontal="center" vertical="center" wrapText="1"/>
    </xf>
    <xf numFmtId="0" fontId="38" fillId="0" borderId="65" xfId="3" applyFont="1" applyBorder="1" applyAlignment="1">
      <alignment horizontal="center" vertical="center" wrapText="1"/>
    </xf>
    <xf numFmtId="0" fontId="38" fillId="0" borderId="88" xfId="3" applyFont="1" applyBorder="1" applyAlignment="1">
      <alignment horizontal="center" vertical="center" wrapText="1"/>
    </xf>
    <xf numFmtId="0" fontId="38" fillId="0" borderId="37" xfId="3" applyFont="1" applyBorder="1" applyAlignment="1">
      <alignment horizontal="center" vertical="center" wrapText="1"/>
    </xf>
    <xf numFmtId="173" fontId="38" fillId="0" borderId="81" xfId="18" applyNumberFormat="1" applyFont="1" applyFill="1" applyBorder="1" applyAlignment="1">
      <alignment horizontal="center" vertical="center" wrapText="1"/>
    </xf>
    <xf numFmtId="169" fontId="26" fillId="0" borderId="71" xfId="5" applyNumberFormat="1" applyFont="1" applyFill="1" applyBorder="1" applyAlignment="1">
      <alignment horizontal="center" vertical="center"/>
    </xf>
    <xf numFmtId="169" fontId="26" fillId="0" borderId="121" xfId="5" applyNumberFormat="1" applyFont="1" applyFill="1" applyBorder="1" applyAlignment="1">
      <alignment vertical="center"/>
    </xf>
    <xf numFmtId="169" fontId="26" fillId="0" borderId="110" xfId="5" applyNumberFormat="1" applyFont="1" applyFill="1" applyBorder="1" applyAlignment="1">
      <alignment vertical="center"/>
    </xf>
    <xf numFmtId="169" fontId="26" fillId="0" borderId="109" xfId="5" applyNumberFormat="1" applyFont="1" applyFill="1" applyBorder="1" applyAlignment="1">
      <alignment vertical="center"/>
    </xf>
    <xf numFmtId="169" fontId="26" fillId="0" borderId="47" xfId="5" applyNumberFormat="1" applyFont="1" applyFill="1" applyBorder="1" applyAlignment="1">
      <alignment vertical="center"/>
    </xf>
    <xf numFmtId="174" fontId="42" fillId="0" borderId="82" xfId="3" applyNumberFormat="1" applyFont="1" applyBorder="1" applyAlignment="1">
      <alignment horizontal="center" vertical="center" wrapText="1"/>
    </xf>
    <xf numFmtId="0" fontId="26" fillId="19" borderId="52" xfId="3" applyFont="1" applyFill="1" applyBorder="1" applyAlignment="1">
      <alignment horizontal="center" vertical="center"/>
    </xf>
    <xf numFmtId="9" fontId="11" fillId="0" borderId="33" xfId="3" applyNumberFormat="1" applyFont="1" applyBorder="1" applyAlignment="1">
      <alignment horizontal="center" vertical="center"/>
    </xf>
    <xf numFmtId="0" fontId="11" fillId="0" borderId="33" xfId="3" applyFont="1" applyBorder="1" applyAlignment="1">
      <alignment horizontal="center" vertical="center"/>
    </xf>
    <xf numFmtId="0" fontId="11" fillId="0" borderId="52" xfId="3" applyFont="1" applyBorder="1" applyAlignment="1">
      <alignment horizontal="center" vertical="center"/>
    </xf>
    <xf numFmtId="0" fontId="11" fillId="0" borderId="51" xfId="3" applyFont="1" applyBorder="1" applyAlignment="1">
      <alignment horizontal="center" vertical="center"/>
    </xf>
    <xf numFmtId="169" fontId="26" fillId="0" borderId="38" xfId="5" applyNumberFormat="1" applyFont="1" applyFill="1" applyBorder="1" applyAlignment="1">
      <alignment vertical="center"/>
    </xf>
    <xf numFmtId="0" fontId="25" fillId="20" borderId="30" xfId="2" applyFont="1" applyFill="1" applyBorder="1" applyAlignment="1">
      <alignment horizontal="left" vertical="center" wrapText="1"/>
    </xf>
    <xf numFmtId="0" fontId="25" fillId="20" borderId="32" xfId="2" applyFont="1" applyFill="1" applyBorder="1" applyAlignment="1">
      <alignment horizontal="left" vertical="center" wrapText="1"/>
    </xf>
    <xf numFmtId="1" fontId="12" fillId="19" borderId="30" xfId="3" applyNumberFormat="1" applyFont="1" applyFill="1" applyBorder="1" applyAlignment="1">
      <alignment vertical="center"/>
    </xf>
    <xf numFmtId="1" fontId="12" fillId="19" borderId="31" xfId="3" applyNumberFormat="1" applyFont="1" applyFill="1" applyBorder="1" applyAlignment="1">
      <alignment vertical="center"/>
    </xf>
    <xf numFmtId="1" fontId="12" fillId="19" borderId="32" xfId="3" applyNumberFormat="1" applyFont="1" applyFill="1" applyBorder="1" applyAlignment="1">
      <alignment vertical="center"/>
    </xf>
    <xf numFmtId="0" fontId="17" fillId="0" borderId="11" xfId="3" applyFont="1" applyAlignment="1">
      <alignment vertical="center"/>
    </xf>
    <xf numFmtId="0" fontId="80" fillId="0" borderId="11" xfId="3" applyFont="1" applyAlignment="1">
      <alignment vertical="center"/>
    </xf>
    <xf numFmtId="0" fontId="40" fillId="20" borderId="47" xfId="2" applyFont="1" applyFill="1" applyBorder="1" applyAlignment="1">
      <alignment horizontal="center" vertical="center" wrapText="1"/>
    </xf>
    <xf numFmtId="0" fontId="81" fillId="0" borderId="47" xfId="3" applyFont="1" applyBorder="1" applyAlignment="1">
      <alignment horizontal="center" vertical="center"/>
    </xf>
    <xf numFmtId="0" fontId="16" fillId="20" borderId="54" xfId="3" applyFont="1" applyFill="1" applyBorder="1" applyAlignment="1">
      <alignment horizontal="left" vertical="center"/>
    </xf>
    <xf numFmtId="0" fontId="16" fillId="20" borderId="52" xfId="3" applyFont="1" applyFill="1" applyBorder="1" applyAlignment="1">
      <alignment horizontal="left" vertical="center"/>
    </xf>
    <xf numFmtId="0" fontId="16" fillId="20" borderId="53" xfId="3" applyFont="1" applyFill="1" applyBorder="1" applyAlignment="1">
      <alignment horizontal="left" vertical="center"/>
    </xf>
    <xf numFmtId="0" fontId="16" fillId="20" borderId="51" xfId="3" applyFont="1" applyFill="1" applyBorder="1" applyAlignment="1">
      <alignment vertical="center"/>
    </xf>
    <xf numFmtId="0" fontId="16" fillId="20" borderId="54" xfId="3" applyFont="1" applyFill="1" applyBorder="1" applyAlignment="1">
      <alignment horizontal="left" vertical="center" wrapText="1"/>
    </xf>
    <xf numFmtId="0" fontId="16" fillId="20" borderId="52" xfId="3" applyFont="1" applyFill="1" applyBorder="1" applyAlignment="1">
      <alignment horizontal="left" vertical="center" wrapText="1"/>
    </xf>
    <xf numFmtId="0" fontId="16" fillId="20" borderId="53" xfId="3" applyFont="1" applyFill="1" applyBorder="1" applyAlignment="1">
      <alignment horizontal="left" vertical="center" wrapText="1"/>
    </xf>
    <xf numFmtId="0" fontId="49" fillId="20" borderId="51" xfId="2" applyFont="1" applyFill="1" applyBorder="1" applyAlignment="1">
      <alignment horizontal="center" vertical="center" wrapText="1"/>
    </xf>
    <xf numFmtId="0" fontId="24" fillId="0" borderId="11" xfId="2" applyFont="1" applyAlignment="1">
      <alignment horizontal="center" vertical="center" wrapText="1"/>
    </xf>
    <xf numFmtId="0" fontId="68" fillId="0" borderId="47" xfId="0" applyFont="1" applyBorder="1" applyAlignment="1">
      <alignment horizontal="center" vertical="center"/>
    </xf>
    <xf numFmtId="0" fontId="68" fillId="0" borderId="47" xfId="0" applyFont="1" applyBorder="1" applyAlignment="1">
      <alignment horizontal="right" vertical="center"/>
    </xf>
    <xf numFmtId="173" fontId="42" fillId="0" borderId="82" xfId="3" applyNumberFormat="1" applyFont="1" applyBorder="1" applyAlignment="1">
      <alignment horizontal="center" vertical="center" wrapText="1"/>
    </xf>
    <xf numFmtId="0" fontId="11" fillId="0" borderId="32" xfId="3" applyFont="1" applyBorder="1" applyAlignment="1">
      <alignment horizontal="center" vertical="center" wrapText="1"/>
    </xf>
    <xf numFmtId="0" fontId="26" fillId="0" borderId="32" xfId="3" applyFont="1" applyBorder="1" applyAlignment="1">
      <alignment horizontal="center" vertical="center" wrapText="1"/>
    </xf>
    <xf numFmtId="0" fontId="66" fillId="0" borderId="32" xfId="3" applyFont="1" applyBorder="1" applyAlignment="1">
      <alignment horizontal="center" vertical="center" wrapText="1"/>
    </xf>
    <xf numFmtId="0" fontId="32" fillId="0" borderId="51" xfId="3" applyFont="1" applyBorder="1" applyAlignment="1">
      <alignment horizontal="center" vertical="center" wrapText="1"/>
    </xf>
    <xf numFmtId="0" fontId="23" fillId="0" borderId="47" xfId="3" applyFont="1" applyBorder="1" applyAlignment="1">
      <alignment horizontal="center" vertical="center" wrapText="1"/>
    </xf>
    <xf numFmtId="0" fontId="69" fillId="0" borderId="47" xfId="0" applyFont="1" applyBorder="1" applyAlignment="1">
      <alignment wrapText="1"/>
    </xf>
    <xf numFmtId="0" fontId="69" fillId="0" borderId="71" xfId="0" applyFont="1" applyBorder="1" applyAlignment="1">
      <alignment wrapText="1"/>
    </xf>
    <xf numFmtId="169" fontId="26" fillId="0" borderId="114" xfId="5" applyNumberFormat="1" applyFont="1" applyFill="1" applyBorder="1" applyAlignment="1">
      <alignment vertical="center"/>
    </xf>
    <xf numFmtId="169" fontId="26" fillId="0" borderId="71" xfId="5" applyNumberFormat="1" applyFont="1" applyFill="1" applyBorder="1" applyAlignment="1">
      <alignment vertical="center"/>
    </xf>
    <xf numFmtId="0" fontId="42" fillId="20" borderId="54" xfId="3" applyFont="1" applyFill="1" applyBorder="1" applyAlignment="1">
      <alignment horizontal="center" vertical="center" wrapText="1"/>
    </xf>
    <xf numFmtId="9" fontId="32" fillId="0" borderId="125" xfId="3" applyNumberFormat="1" applyFont="1" applyBorder="1" applyAlignment="1">
      <alignment horizontal="center" vertical="center"/>
    </xf>
    <xf numFmtId="9" fontId="32" fillId="0" borderId="120" xfId="3" applyNumberFormat="1" applyFont="1" applyBorder="1" applyAlignment="1">
      <alignment horizontal="center" vertical="center"/>
    </xf>
    <xf numFmtId="0" fontId="69" fillId="0" borderId="71" xfId="0" applyFont="1" applyBorder="1"/>
    <xf numFmtId="0" fontId="24" fillId="0" borderId="47" xfId="3" applyFont="1" applyBorder="1" applyAlignment="1">
      <alignment horizontal="right" vertical="center" wrapText="1"/>
    </xf>
    <xf numFmtId="0" fontId="26" fillId="0" borderId="98" xfId="3" applyFont="1" applyBorder="1" applyAlignment="1">
      <alignment horizontal="left" vertical="top" wrapText="1"/>
    </xf>
    <xf numFmtId="0" fontId="26" fillId="0" borderId="1" xfId="3" applyFont="1" applyBorder="1" applyAlignment="1">
      <alignment vertical="top" wrapText="1"/>
    </xf>
    <xf numFmtId="0" fontId="26" fillId="0" borderId="78" xfId="3" applyFont="1" applyBorder="1" applyAlignment="1">
      <alignment vertical="top" wrapText="1"/>
    </xf>
    <xf numFmtId="0" fontId="26" fillId="0" borderId="105" xfId="3" applyFont="1" applyBorder="1" applyAlignment="1">
      <alignment vertical="top" wrapText="1"/>
    </xf>
    <xf numFmtId="173" fontId="42" fillId="0" borderId="38" xfId="3" applyNumberFormat="1" applyFont="1" applyBorder="1" applyAlignment="1">
      <alignment horizontal="center" vertical="center" wrapText="1"/>
    </xf>
    <xf numFmtId="0" fontId="42" fillId="20" borderId="48" xfId="2" applyFont="1" applyFill="1" applyBorder="1" applyAlignment="1">
      <alignment horizontal="center" vertical="center" wrapText="1"/>
    </xf>
    <xf numFmtId="0" fontId="67" fillId="0" borderId="32" xfId="3" applyFont="1" applyBorder="1" applyAlignment="1">
      <alignment horizontal="center" vertical="center" wrapText="1"/>
    </xf>
    <xf numFmtId="10" fontId="42" fillId="20" borderId="74" xfId="3" applyNumberFormat="1" applyFont="1" applyFill="1" applyBorder="1" applyAlignment="1">
      <alignment horizontal="center" vertical="center"/>
    </xf>
    <xf numFmtId="9" fontId="42" fillId="20" borderId="74" xfId="3" applyNumberFormat="1" applyFont="1" applyFill="1" applyBorder="1" applyAlignment="1">
      <alignment horizontal="center" vertical="center"/>
    </xf>
    <xf numFmtId="0" fontId="71" fillId="0" borderId="36" xfId="3" applyFont="1" applyBorder="1" applyAlignment="1">
      <alignment horizontal="center" vertical="center"/>
    </xf>
    <xf numFmtId="0" fontId="71" fillId="0" borderId="53" xfId="3" applyFont="1" applyBorder="1" applyAlignment="1">
      <alignment horizontal="center" vertical="center"/>
    </xf>
    <xf numFmtId="0" fontId="71" fillId="0" borderId="51" xfId="3" applyFont="1" applyBorder="1" applyAlignment="1">
      <alignment horizontal="center" vertical="center"/>
    </xf>
    <xf numFmtId="0" fontId="70" fillId="0" borderId="11" xfId="3" applyFont="1" applyAlignment="1">
      <alignment vertical="center"/>
    </xf>
    <xf numFmtId="9" fontId="71" fillId="0" borderId="53" xfId="3" applyNumberFormat="1" applyFont="1" applyBorder="1" applyAlignment="1">
      <alignment horizontal="center" vertical="center"/>
    </xf>
    <xf numFmtId="0" fontId="49" fillId="0" borderId="51" xfId="2" applyFont="1" applyBorder="1" applyAlignment="1">
      <alignment horizontal="left" wrapText="1"/>
    </xf>
    <xf numFmtId="0" fontId="25" fillId="0" borderId="51" xfId="2" applyFont="1" applyBorder="1" applyAlignment="1">
      <alignment horizontal="left" wrapText="1"/>
    </xf>
    <xf numFmtId="0" fontId="32" fillId="0" borderId="120" xfId="3" applyFont="1" applyBorder="1" applyAlignment="1">
      <alignment horizontal="center" vertical="center"/>
    </xf>
    <xf numFmtId="9" fontId="26" fillId="0" borderId="39" xfId="1" applyFont="1" applyBorder="1" applyAlignment="1">
      <alignment vertical="center"/>
    </xf>
    <xf numFmtId="0" fontId="26" fillId="0" borderId="32" xfId="3" applyFont="1" applyBorder="1" applyAlignment="1">
      <alignment horizontal="left" vertical="center" wrapText="1"/>
    </xf>
    <xf numFmtId="0" fontId="70" fillId="0" borderId="32" xfId="3" applyFont="1" applyBorder="1" applyAlignment="1">
      <alignment horizontal="left" vertical="center" wrapText="1"/>
    </xf>
    <xf numFmtId="0" fontId="24" fillId="0" borderId="33" xfId="3" applyFont="1" applyBorder="1" applyAlignment="1">
      <alignment horizontal="center" vertical="center"/>
    </xf>
    <xf numFmtId="0" fontId="26" fillId="0" borderId="11" xfId="3" applyFont="1" applyAlignment="1">
      <alignment horizontal="left" vertical="center"/>
    </xf>
    <xf numFmtId="0" fontId="53" fillId="0" borderId="51" xfId="3" applyFont="1" applyBorder="1" applyAlignment="1">
      <alignment horizontal="left" vertical="center"/>
    </xf>
    <xf numFmtId="0" fontId="26" fillId="0" borderId="31" xfId="3" applyFont="1" applyBorder="1" applyAlignment="1">
      <alignment horizontal="left" vertical="top"/>
    </xf>
    <xf numFmtId="0" fontId="26" fillId="0" borderId="32" xfId="3" applyFont="1" applyBorder="1" applyAlignment="1">
      <alignment horizontal="left" vertical="top" wrapText="1"/>
    </xf>
    <xf numFmtId="0" fontId="26" fillId="0" borderId="51" xfId="3" applyFont="1" applyBorder="1" applyAlignment="1">
      <alignment horizontal="left" vertical="top" wrapText="1"/>
    </xf>
    <xf numFmtId="0" fontId="26" fillId="0" borderId="44" xfId="3" applyFont="1" applyBorder="1" applyAlignment="1">
      <alignment horizontal="left" vertical="top" wrapText="1"/>
    </xf>
    <xf numFmtId="0" fontId="26" fillId="0" borderId="32" xfId="3" applyFont="1" applyBorder="1" applyAlignment="1">
      <alignment vertical="top" wrapText="1"/>
    </xf>
    <xf numFmtId="0" fontId="26" fillId="0" borderId="51" xfId="3" applyFont="1" applyBorder="1" applyAlignment="1">
      <alignment vertical="top" wrapText="1"/>
    </xf>
    <xf numFmtId="0" fontId="26" fillId="0" borderId="44" xfId="3" applyFont="1" applyBorder="1" applyAlignment="1">
      <alignment vertical="top" wrapText="1"/>
    </xf>
    <xf numFmtId="0" fontId="70" fillId="0" borderId="51" xfId="3" applyFont="1" applyBorder="1" applyAlignment="1">
      <alignment vertical="top" wrapText="1"/>
    </xf>
    <xf numFmtId="0" fontId="26" fillId="0" borderId="51" xfId="3" applyFont="1" applyBorder="1" applyAlignment="1">
      <alignment vertical="top"/>
    </xf>
    <xf numFmtId="0" fontId="70" fillId="0" borderId="51" xfId="3" applyFont="1" applyBorder="1" applyAlignment="1">
      <alignment horizontal="left" vertical="center"/>
    </xf>
    <xf numFmtId="0" fontId="26" fillId="0" borderId="47" xfId="3" applyFont="1" applyBorder="1" applyAlignment="1">
      <alignment horizontal="left" vertical="top"/>
    </xf>
    <xf numFmtId="0" fontId="17" fillId="0" borderId="36" xfId="3" applyFont="1" applyBorder="1" applyAlignment="1">
      <alignment horizontal="center" vertical="center"/>
    </xf>
    <xf numFmtId="0" fontId="17" fillId="0" borderId="53" xfId="3" applyFont="1" applyBorder="1" applyAlignment="1">
      <alignment horizontal="center" vertical="center"/>
    </xf>
    <xf numFmtId="0" fontId="26" fillId="0" borderId="51" xfId="3" applyFont="1" applyBorder="1" applyAlignment="1">
      <alignment horizontal="left" vertical="center"/>
    </xf>
    <xf numFmtId="0" fontId="26" fillId="0" borderId="51" xfId="3" applyFont="1" applyBorder="1" applyAlignment="1">
      <alignment horizontal="left" vertical="top"/>
    </xf>
    <xf numFmtId="0" fontId="70" fillId="0" borderId="32" xfId="3" applyFont="1" applyBorder="1" applyAlignment="1">
      <alignment vertical="top" wrapText="1"/>
    </xf>
    <xf numFmtId="0" fontId="42" fillId="20" borderId="42" xfId="3" applyFont="1" applyFill="1" applyBorder="1" applyAlignment="1">
      <alignment horizontal="center" vertical="center" wrapText="1"/>
    </xf>
    <xf numFmtId="0" fontId="42" fillId="20" borderId="44" xfId="3" applyFont="1" applyFill="1" applyBorder="1" applyAlignment="1">
      <alignment horizontal="center" vertical="center" wrapText="1"/>
    </xf>
    <xf numFmtId="0" fontId="70" fillId="0" borderId="47" xfId="3" applyFont="1" applyBorder="1" applyAlignment="1">
      <alignment horizontal="left" vertical="top" wrapText="1"/>
    </xf>
    <xf numFmtId="0" fontId="26" fillId="0" borderId="47" xfId="3" applyFont="1" applyBorder="1" applyAlignment="1">
      <alignment horizontal="left" vertical="top" wrapText="1"/>
    </xf>
    <xf numFmtId="0" fontId="26" fillId="0" borderId="120" xfId="3" applyFont="1" applyBorder="1" applyAlignment="1">
      <alignment horizontal="left" vertical="top"/>
    </xf>
    <xf numFmtId="169" fontId="26" fillId="0" borderId="34" xfId="5" applyNumberFormat="1" applyFont="1" applyFill="1" applyBorder="1" applyAlignment="1">
      <alignment vertical="center"/>
    </xf>
    <xf numFmtId="6" fontId="38" fillId="0" borderId="47" xfId="3" applyNumberFormat="1" applyFont="1" applyBorder="1" applyAlignment="1">
      <alignment horizontal="center" vertical="center" wrapText="1"/>
    </xf>
    <xf numFmtId="0" fontId="24" fillId="0" borderId="51" xfId="0" applyFont="1" applyBorder="1" applyAlignment="1">
      <alignment horizontal="center" vertical="center"/>
    </xf>
    <xf numFmtId="9" fontId="32" fillId="0" borderId="53" xfId="3" applyNumberFormat="1" applyFont="1" applyBorder="1" applyAlignment="1">
      <alignment horizontal="center" vertical="center"/>
    </xf>
    <xf numFmtId="9" fontId="11" fillId="0" borderId="53" xfId="3" applyNumberFormat="1" applyFont="1" applyBorder="1" applyAlignment="1">
      <alignment horizontal="center" vertical="center"/>
    </xf>
    <xf numFmtId="0" fontId="15" fillId="0" borderId="32" xfId="3" applyFont="1" applyBorder="1" applyAlignment="1">
      <alignment horizontal="left" vertical="top" wrapText="1"/>
    </xf>
    <xf numFmtId="0" fontId="66" fillId="0" borderId="32" xfId="3" applyFont="1" applyBorder="1" applyAlignment="1">
      <alignment horizontal="left" vertical="top" wrapText="1"/>
    </xf>
    <xf numFmtId="0" fontId="66" fillId="0" borderId="51" xfId="3" applyFont="1" applyBorder="1" applyAlignment="1">
      <alignment horizontal="center" vertical="center" wrapText="1"/>
    </xf>
    <xf numFmtId="0" fontId="11" fillId="0" borderId="47" xfId="3" applyFont="1" applyBorder="1" applyAlignment="1">
      <alignment vertical="center"/>
    </xf>
    <xf numFmtId="0" fontId="66" fillId="0" borderId="33" xfId="3" applyFont="1" applyBorder="1" applyAlignment="1">
      <alignment horizontal="center" vertical="center"/>
    </xf>
    <xf numFmtId="0" fontId="66" fillId="0" borderId="53" xfId="3" applyFont="1" applyBorder="1" applyAlignment="1">
      <alignment horizontal="center" vertical="center"/>
    </xf>
    <xf numFmtId="0" fontId="11" fillId="0" borderId="32" xfId="3" applyFont="1" applyBorder="1" applyAlignment="1">
      <alignment horizontal="left" vertical="top" wrapText="1"/>
    </xf>
    <xf numFmtId="0" fontId="68" fillId="30" borderId="47" xfId="0" applyFont="1" applyFill="1" applyBorder="1" applyAlignment="1">
      <alignment horizontal="right" vertical="center"/>
    </xf>
    <xf numFmtId="0" fontId="42" fillId="20" borderId="52" xfId="3" applyFont="1" applyFill="1" applyBorder="1" applyAlignment="1">
      <alignment horizontal="center" vertical="center" wrapText="1"/>
    </xf>
    <xf numFmtId="0" fontId="38" fillId="0" borderId="120" xfId="3" applyFont="1" applyBorder="1" applyAlignment="1">
      <alignment horizontal="center" vertical="center"/>
    </xf>
    <xf numFmtId="0" fontId="69" fillId="0" borderId="81" xfId="0" applyFont="1" applyBorder="1"/>
    <xf numFmtId="169" fontId="26" fillId="0" borderId="81" xfId="5" applyNumberFormat="1" applyFont="1" applyBorder="1" applyAlignment="1">
      <alignment vertical="center"/>
    </xf>
    <xf numFmtId="2" fontId="26" fillId="19" borderId="11" xfId="3" applyNumberFormat="1" applyFont="1" applyFill="1" applyAlignment="1">
      <alignment vertical="center"/>
    </xf>
    <xf numFmtId="0" fontId="26" fillId="19" borderId="11" xfId="3" applyFont="1" applyFill="1" applyAlignment="1">
      <alignment vertical="center" wrapText="1"/>
    </xf>
    <xf numFmtId="9" fontId="38" fillId="19" borderId="106" xfId="3" applyNumberFormat="1" applyFont="1" applyFill="1" applyBorder="1" applyAlignment="1">
      <alignment horizontal="center" vertical="center" wrapText="1"/>
    </xf>
    <xf numFmtId="9" fontId="38" fillId="19" borderId="128" xfId="3" applyNumberFormat="1" applyFont="1" applyFill="1" applyBorder="1" applyAlignment="1">
      <alignment horizontal="center" vertical="center" wrapText="1"/>
    </xf>
    <xf numFmtId="6" fontId="38" fillId="0" borderId="66" xfId="3" applyNumberFormat="1" applyFont="1" applyBorder="1" applyAlignment="1">
      <alignment horizontal="center" vertical="center" wrapText="1"/>
    </xf>
    <xf numFmtId="9" fontId="38" fillId="19" borderId="129" xfId="3" applyNumberFormat="1" applyFont="1" applyFill="1" applyBorder="1" applyAlignment="1">
      <alignment horizontal="center" vertical="center" wrapText="1"/>
    </xf>
    <xf numFmtId="0" fontId="42" fillId="0" borderId="57" xfId="3" applyFont="1" applyBorder="1" applyAlignment="1">
      <alignment horizontal="center" vertical="center" wrapText="1"/>
    </xf>
    <xf numFmtId="6" fontId="26" fillId="0" borderId="110" xfId="3" applyNumberFormat="1" applyFont="1" applyBorder="1" applyAlignment="1">
      <alignment vertical="center"/>
    </xf>
    <xf numFmtId="6" fontId="38" fillId="0" borderId="1" xfId="3" applyNumberFormat="1" applyFont="1" applyBorder="1" applyAlignment="1">
      <alignment horizontal="center" vertical="center" wrapText="1"/>
    </xf>
    <xf numFmtId="9" fontId="38" fillId="19" borderId="130" xfId="3" applyNumberFormat="1" applyFont="1" applyFill="1" applyBorder="1" applyAlignment="1">
      <alignment horizontal="center" vertical="center" wrapText="1"/>
    </xf>
    <xf numFmtId="0" fontId="25" fillId="16" borderId="120" xfId="3" applyFont="1" applyFill="1" applyBorder="1" applyAlignment="1">
      <alignment horizontal="center" vertical="center" wrapText="1"/>
    </xf>
    <xf numFmtId="0" fontId="25" fillId="16" borderId="27" xfId="3" applyFont="1" applyFill="1" applyBorder="1" applyAlignment="1">
      <alignment horizontal="center" vertical="center" wrapText="1"/>
    </xf>
    <xf numFmtId="6" fontId="38" fillId="0" borderId="4" xfId="3" applyNumberFormat="1" applyFont="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6" fontId="26" fillId="0" borderId="38" xfId="3" applyNumberFormat="1" applyFont="1" applyBorder="1" applyAlignment="1">
      <alignment horizontal="center" vertical="center"/>
    </xf>
    <xf numFmtId="6" fontId="38" fillId="0" borderId="22" xfId="3" applyNumberFormat="1" applyFont="1" applyBorder="1" applyAlignment="1">
      <alignment horizontal="center" vertical="center" wrapText="1"/>
    </xf>
    <xf numFmtId="0" fontId="42" fillId="0" borderId="77" xfId="3" applyFont="1" applyBorder="1" applyAlignment="1">
      <alignment horizontal="center" vertical="center" wrapText="1"/>
    </xf>
    <xf numFmtId="6" fontId="26" fillId="0" borderId="105" xfId="3" applyNumberFormat="1" applyFont="1" applyBorder="1" applyAlignment="1">
      <alignment vertical="center"/>
    </xf>
    <xf numFmtId="6" fontId="38" fillId="0" borderId="23" xfId="3" applyNumberFormat="1" applyFont="1" applyBorder="1" applyAlignment="1">
      <alignment horizontal="center" vertical="center" wrapText="1"/>
    </xf>
    <xf numFmtId="6" fontId="26" fillId="0" borderId="82" xfId="3" applyNumberFormat="1" applyFont="1" applyBorder="1" applyAlignment="1">
      <alignment horizontal="center" vertical="center"/>
    </xf>
    <xf numFmtId="0" fontId="25" fillId="16" borderId="54" xfId="3" applyFont="1" applyFill="1" applyBorder="1" applyAlignment="1">
      <alignment horizontal="center" vertical="center" wrapText="1"/>
    </xf>
    <xf numFmtId="173" fontId="38" fillId="0" borderId="66" xfId="18" applyNumberFormat="1" applyFont="1" applyBorder="1" applyAlignment="1">
      <alignment horizontal="center" vertical="center" wrapText="1"/>
    </xf>
    <xf numFmtId="0" fontId="42" fillId="0" borderId="84" xfId="3" applyFont="1" applyBorder="1" applyAlignment="1">
      <alignment horizontal="center" vertical="center" wrapText="1"/>
    </xf>
    <xf numFmtId="0" fontId="0" fillId="19" borderId="47" xfId="0" applyFill="1" applyBorder="1" applyAlignment="1">
      <alignment vertical="center"/>
    </xf>
    <xf numFmtId="0" fontId="1" fillId="19" borderId="47" xfId="19" applyFill="1" applyBorder="1" applyAlignment="1">
      <alignment vertical="center"/>
    </xf>
    <xf numFmtId="0" fontId="79" fillId="19" borderId="47" xfId="19" applyFont="1" applyFill="1" applyBorder="1" applyAlignment="1">
      <alignment vertical="center" wrapText="1"/>
    </xf>
    <xf numFmtId="0" fontId="1" fillId="19" borderId="47" xfId="19" applyFill="1" applyBorder="1" applyAlignment="1">
      <alignment vertical="center" wrapText="1"/>
    </xf>
    <xf numFmtId="0" fontId="26" fillId="19" borderId="11" xfId="3" applyFont="1" applyFill="1" applyAlignment="1">
      <alignment horizontal="right" vertical="center"/>
    </xf>
    <xf numFmtId="0" fontId="35" fillId="19" borderId="46" xfId="12" quotePrefix="1" applyNumberFormat="1" applyFill="1" applyBorder="1" applyAlignment="1">
      <alignment horizontal="center" vertical="center" wrapText="1"/>
    </xf>
    <xf numFmtId="0" fontId="35" fillId="19" borderId="47" xfId="12" quotePrefix="1" applyNumberFormat="1" applyFill="1" applyBorder="1" applyAlignment="1">
      <alignment horizontal="left" vertical="center" wrapText="1"/>
    </xf>
    <xf numFmtId="0" fontId="35" fillId="19" borderId="47" xfId="12" quotePrefix="1" applyNumberFormat="1" applyFill="1" applyBorder="1" applyAlignment="1">
      <alignment horizontal="center" vertical="center" wrapText="1"/>
    </xf>
    <xf numFmtId="37" fontId="35" fillId="19" borderId="47" xfId="11" applyNumberFormat="1" applyFill="1" applyBorder="1" applyAlignment="1">
      <alignment horizontal="center" vertical="center"/>
    </xf>
    <xf numFmtId="0" fontId="0" fillId="19" borderId="46" xfId="0" applyFill="1" applyBorder="1" applyAlignment="1">
      <alignment horizontal="center" vertical="center"/>
    </xf>
    <xf numFmtId="0" fontId="1" fillId="19" borderId="50" xfId="19" applyFill="1" applyBorder="1" applyAlignment="1">
      <alignment horizontal="right" vertical="center"/>
    </xf>
    <xf numFmtId="37" fontId="35" fillId="19" borderId="78" xfId="11" applyNumberFormat="1" applyFill="1" applyBorder="1" applyAlignment="1">
      <alignment horizontal="right" vertical="center"/>
    </xf>
    <xf numFmtId="0" fontId="1" fillId="19" borderId="71" xfId="19" applyFill="1" applyBorder="1" applyAlignment="1">
      <alignment horizontal="right" vertical="center"/>
    </xf>
    <xf numFmtId="0" fontId="1" fillId="19" borderId="49" xfId="19" applyFill="1" applyBorder="1" applyAlignment="1">
      <alignment horizontal="right" wrapText="1"/>
    </xf>
    <xf numFmtId="9" fontId="1" fillId="19" borderId="11" xfId="19" applyNumberFormat="1" applyFill="1"/>
    <xf numFmtId="0" fontId="1" fillId="19" borderId="11" xfId="19" applyFill="1"/>
    <xf numFmtId="0" fontId="76" fillId="19" borderId="47" xfId="0" applyFont="1" applyFill="1" applyBorder="1" applyAlignment="1">
      <alignment vertical="center"/>
    </xf>
    <xf numFmtId="0" fontId="76" fillId="19" borderId="47" xfId="19" applyFont="1" applyFill="1" applyBorder="1" applyAlignment="1">
      <alignment vertical="center"/>
    </xf>
    <xf numFmtId="9" fontId="75" fillId="19" borderId="11" xfId="19" applyNumberFormat="1" applyFont="1" applyFill="1"/>
    <xf numFmtId="0" fontId="23" fillId="19" borderId="47" xfId="3" applyFont="1" applyFill="1" applyBorder="1" applyAlignment="1">
      <alignment horizontal="center" vertical="center" wrapText="1"/>
    </xf>
    <xf numFmtId="0" fontId="69" fillId="19" borderId="47" xfId="0" applyFont="1" applyFill="1" applyBorder="1" applyAlignment="1">
      <alignment horizontal="center" vertical="center" wrapText="1"/>
    </xf>
    <xf numFmtId="0" fontId="59" fillId="19" borderId="47" xfId="0" applyFont="1" applyFill="1" applyBorder="1"/>
    <xf numFmtId="0" fontId="59" fillId="19" borderId="71" xfId="0" applyFont="1" applyFill="1" applyBorder="1"/>
    <xf numFmtId="0" fontId="69" fillId="19" borderId="71" xfId="0" applyFont="1" applyFill="1" applyBorder="1" applyAlignment="1">
      <alignment horizontal="center" vertical="center" wrapText="1"/>
    </xf>
    <xf numFmtId="0" fontId="42" fillId="19" borderId="47" xfId="3" applyFont="1" applyFill="1" applyBorder="1" applyAlignment="1">
      <alignment horizontal="center" vertical="center" wrapText="1"/>
    </xf>
    <xf numFmtId="9" fontId="26" fillId="0" borderId="132" xfId="5" applyNumberFormat="1" applyFont="1" applyBorder="1" applyAlignment="1">
      <alignment vertical="center"/>
    </xf>
    <xf numFmtId="169" fontId="26" fillId="0" borderId="22" xfId="5" applyNumberFormat="1" applyFont="1" applyBorder="1" applyAlignment="1">
      <alignment horizontal="center" vertical="center"/>
    </xf>
    <xf numFmtId="9" fontId="26" fillId="0" borderId="22" xfId="5" applyNumberFormat="1" applyFont="1" applyBorder="1" applyAlignment="1">
      <alignment vertical="center"/>
    </xf>
    <xf numFmtId="169" fontId="26" fillId="0" borderId="133" xfId="5" applyNumberFormat="1" applyFont="1" applyBorder="1" applyAlignment="1">
      <alignment vertical="center"/>
    </xf>
    <xf numFmtId="169" fontId="26" fillId="0" borderId="127" xfId="5" applyNumberFormat="1" applyFont="1" applyBorder="1" applyAlignment="1">
      <alignment vertical="center"/>
    </xf>
    <xf numFmtId="169" fontId="26" fillId="0" borderId="121" xfId="5" applyNumberFormat="1" applyFont="1" applyBorder="1" applyAlignment="1">
      <alignment vertical="center"/>
    </xf>
    <xf numFmtId="169" fontId="70" fillId="0" borderId="47" xfId="5" applyNumberFormat="1" applyFont="1" applyFill="1" applyBorder="1" applyAlignment="1">
      <alignment vertical="center"/>
    </xf>
    <xf numFmtId="169" fontId="26" fillId="0" borderId="79" xfId="5" applyNumberFormat="1" applyFont="1" applyFill="1" applyBorder="1" applyAlignment="1">
      <alignment vertical="center"/>
    </xf>
    <xf numFmtId="9" fontId="26" fillId="0" borderId="35" xfId="5" applyNumberFormat="1" applyFont="1" applyBorder="1" applyAlignment="1">
      <alignment vertical="center"/>
    </xf>
    <xf numFmtId="169" fontId="26" fillId="0" borderId="46" xfId="5" applyNumberFormat="1" applyFont="1" applyBorder="1" applyAlignment="1">
      <alignment vertical="center"/>
    </xf>
    <xf numFmtId="169" fontId="26" fillId="0" borderId="49" xfId="5" applyNumberFormat="1" applyFont="1" applyBorder="1" applyAlignment="1">
      <alignment horizontal="center" vertical="center"/>
    </xf>
    <xf numFmtId="169" fontId="26" fillId="0" borderId="46" xfId="5" applyNumberFormat="1" applyFont="1" applyFill="1" applyBorder="1" applyAlignment="1">
      <alignment vertical="center"/>
    </xf>
    <xf numFmtId="169" fontId="70" fillId="0" borderId="46" xfId="5" applyNumberFormat="1" applyFont="1" applyFill="1" applyBorder="1" applyAlignment="1">
      <alignment vertical="center"/>
    </xf>
    <xf numFmtId="9" fontId="26" fillId="0" borderId="49" xfId="5" applyNumberFormat="1" applyFont="1" applyBorder="1" applyAlignment="1">
      <alignment vertical="center"/>
    </xf>
    <xf numFmtId="169" fontId="70" fillId="0" borderId="37" xfId="5" applyNumberFormat="1" applyFont="1" applyFill="1" applyBorder="1" applyAlignment="1">
      <alignment vertical="center"/>
    </xf>
    <xf numFmtId="169" fontId="70" fillId="0" borderId="38" xfId="5" applyNumberFormat="1" applyFont="1" applyFill="1" applyBorder="1" applyAlignment="1">
      <alignment vertical="center"/>
    </xf>
    <xf numFmtId="10" fontId="42" fillId="0" borderId="47" xfId="3" applyNumberFormat="1" applyFont="1" applyBorder="1" applyAlignment="1">
      <alignment horizontal="center" vertical="center"/>
    </xf>
    <xf numFmtId="169" fontId="26" fillId="0" borderId="47" xfId="5" applyNumberFormat="1" applyFont="1" applyBorder="1" applyAlignment="1">
      <alignment horizontal="center" vertical="center"/>
    </xf>
    <xf numFmtId="43" fontId="51" fillId="20" borderId="57" xfId="18" applyFont="1" applyFill="1" applyBorder="1" applyAlignment="1">
      <alignment horizontal="center" vertical="center" wrapText="1"/>
    </xf>
    <xf numFmtId="169" fontId="26" fillId="0" borderId="46" xfId="5" applyNumberFormat="1" applyFont="1" applyBorder="1" applyAlignment="1">
      <alignment horizontal="center" vertical="center"/>
    </xf>
    <xf numFmtId="43" fontId="51" fillId="20" borderId="117" xfId="18" applyFont="1" applyFill="1" applyBorder="1" applyAlignment="1">
      <alignment horizontal="center" vertical="center" wrapText="1"/>
    </xf>
    <xf numFmtId="9" fontId="26" fillId="0" borderId="116" xfId="5" applyNumberFormat="1" applyFont="1" applyBorder="1" applyAlignment="1">
      <alignment vertical="center"/>
    </xf>
    <xf numFmtId="169" fontId="26" fillId="0" borderId="135" xfId="5" applyNumberFormat="1" applyFont="1" applyBorder="1" applyAlignment="1">
      <alignment vertical="center"/>
    </xf>
    <xf numFmtId="9" fontId="26" fillId="0" borderId="136" xfId="5" applyNumberFormat="1" applyFont="1" applyBorder="1" applyAlignment="1">
      <alignment vertical="center"/>
    </xf>
    <xf numFmtId="169" fontId="26" fillId="0" borderId="65" xfId="5" applyNumberFormat="1" applyFont="1" applyBorder="1" applyAlignment="1">
      <alignment vertical="center"/>
    </xf>
    <xf numFmtId="169" fontId="26" fillId="0" borderId="72" xfId="5" applyNumberFormat="1" applyFont="1" applyBorder="1" applyAlignment="1">
      <alignment vertical="center"/>
    </xf>
    <xf numFmtId="169" fontId="26" fillId="0" borderId="137" xfId="5" applyNumberFormat="1" applyFont="1" applyBorder="1" applyAlignment="1">
      <alignment vertical="center"/>
    </xf>
    <xf numFmtId="9" fontId="26" fillId="0" borderId="72" xfId="5" applyNumberFormat="1" applyFont="1" applyBorder="1" applyAlignment="1">
      <alignment vertical="center"/>
    </xf>
    <xf numFmtId="169" fontId="26" fillId="0" borderId="37" xfId="5" applyNumberFormat="1" applyFont="1" applyBorder="1" applyAlignment="1">
      <alignment vertical="center"/>
    </xf>
    <xf numFmtId="43" fontId="51" fillId="20" borderId="47" xfId="18" applyFont="1" applyFill="1" applyBorder="1" applyAlignment="1">
      <alignment horizontal="center" vertical="center" wrapText="1"/>
    </xf>
    <xf numFmtId="43" fontId="51" fillId="20" borderId="46" xfId="18" applyFont="1" applyFill="1" applyBorder="1" applyAlignment="1">
      <alignment horizontal="center" vertical="center" wrapText="1"/>
    </xf>
    <xf numFmtId="43" fontId="51" fillId="20" borderId="48" xfId="18" applyFont="1" applyFill="1" applyBorder="1" applyAlignment="1">
      <alignment horizontal="center" vertical="center" wrapText="1"/>
    </xf>
    <xf numFmtId="9" fontId="26" fillId="0" borderId="48" xfId="5" applyNumberFormat="1" applyFont="1" applyBorder="1" applyAlignment="1">
      <alignment vertical="center"/>
    </xf>
    <xf numFmtId="169" fontId="26" fillId="0" borderId="48" xfId="5" applyNumberFormat="1" applyFont="1" applyBorder="1" applyAlignment="1">
      <alignment vertical="center"/>
    </xf>
    <xf numFmtId="169" fontId="26" fillId="0" borderId="48" xfId="5" applyNumberFormat="1" applyFont="1" applyBorder="1" applyAlignment="1">
      <alignment horizontal="center" vertical="center"/>
    </xf>
    <xf numFmtId="169" fontId="26" fillId="0" borderId="139" xfId="5" applyNumberFormat="1" applyFont="1" applyBorder="1" applyAlignment="1">
      <alignment vertical="center"/>
    </xf>
    <xf numFmtId="9" fontId="26" fillId="0" borderId="138" xfId="5" applyNumberFormat="1" applyFont="1" applyBorder="1" applyAlignment="1">
      <alignment horizontal="right" vertical="center"/>
    </xf>
    <xf numFmtId="169" fontId="26" fillId="0" borderId="138" xfId="5" applyNumberFormat="1" applyFont="1" applyBorder="1" applyAlignment="1">
      <alignment horizontal="right" vertical="center"/>
    </xf>
    <xf numFmtId="169" fontId="26" fillId="0" borderId="140" xfId="5" applyNumberFormat="1" applyFont="1" applyBorder="1" applyAlignment="1">
      <alignment horizontal="right" vertical="center"/>
    </xf>
    <xf numFmtId="9" fontId="26" fillId="0" borderId="48" xfId="5" applyNumberFormat="1" applyFont="1" applyBorder="1" applyAlignment="1">
      <alignment horizontal="right" vertical="center"/>
    </xf>
    <xf numFmtId="43" fontId="51" fillId="20" borderId="41" xfId="18" applyFont="1" applyFill="1" applyBorder="1" applyAlignment="1">
      <alignment horizontal="center" vertical="center" wrapText="1"/>
    </xf>
    <xf numFmtId="9" fontId="26" fillId="0" borderId="141" xfId="5" applyNumberFormat="1" applyFont="1" applyBorder="1" applyAlignment="1">
      <alignment horizontal="right" vertical="center"/>
    </xf>
    <xf numFmtId="169" fontId="26" fillId="0" borderId="48" xfId="5" applyNumberFormat="1" applyFont="1" applyBorder="1" applyAlignment="1">
      <alignment horizontal="right" vertical="center"/>
    </xf>
    <xf numFmtId="169" fontId="26" fillId="0" borderId="139" xfId="5" applyNumberFormat="1" applyFont="1" applyBorder="1" applyAlignment="1">
      <alignment horizontal="right" vertical="center"/>
    </xf>
    <xf numFmtId="173" fontId="33" fillId="0" borderId="51" xfId="18" applyNumberFormat="1" applyFont="1" applyBorder="1" applyAlignment="1">
      <alignment horizontal="left" vertical="center"/>
    </xf>
    <xf numFmtId="173" fontId="33" fillId="0" borderId="51" xfId="18" applyNumberFormat="1" applyFont="1" applyFill="1" applyBorder="1" applyAlignment="1">
      <alignment horizontal="center" vertical="center"/>
    </xf>
    <xf numFmtId="1" fontId="38" fillId="19" borderId="51" xfId="3" applyNumberFormat="1" applyFont="1" applyFill="1" applyBorder="1" applyAlignment="1">
      <alignment horizontal="center" vertical="center"/>
    </xf>
    <xf numFmtId="1" fontId="42" fillId="19" borderId="51" xfId="3" applyNumberFormat="1" applyFont="1" applyFill="1" applyBorder="1" applyAlignment="1">
      <alignment horizontal="center" vertical="center"/>
    </xf>
    <xf numFmtId="173" fontId="38" fillId="19" borderId="51" xfId="3" applyNumberFormat="1" applyFont="1" applyFill="1" applyBorder="1" applyAlignment="1">
      <alignment horizontal="center" vertical="center"/>
    </xf>
    <xf numFmtId="173" fontId="42" fillId="19" borderId="51" xfId="3" applyNumberFormat="1" applyFont="1" applyFill="1" applyBorder="1" applyAlignment="1">
      <alignment horizontal="center" vertical="center"/>
    </xf>
    <xf numFmtId="173" fontId="24" fillId="19" borderId="75" xfId="3" applyNumberFormat="1" applyFont="1" applyFill="1" applyBorder="1" applyAlignment="1">
      <alignment horizontal="center" vertical="center" wrapText="1"/>
    </xf>
    <xf numFmtId="173" fontId="24" fillId="19" borderId="74" xfId="3" applyNumberFormat="1" applyFont="1" applyFill="1" applyBorder="1" applyAlignment="1">
      <alignment horizontal="center" vertical="center" wrapText="1"/>
    </xf>
    <xf numFmtId="173" fontId="25" fillId="19" borderId="76" xfId="3" applyNumberFormat="1" applyFont="1" applyFill="1" applyBorder="1" applyAlignment="1">
      <alignment horizontal="center" vertical="center" wrapText="1"/>
    </xf>
    <xf numFmtId="0" fontId="25" fillId="0" borderId="51" xfId="0" applyFont="1" applyBorder="1" applyAlignment="1">
      <alignment horizontal="center" vertical="center" wrapText="1"/>
    </xf>
    <xf numFmtId="173" fontId="0" fillId="0" borderId="0" xfId="18" applyNumberFormat="1" applyFont="1" applyAlignment="1">
      <alignment vertical="center"/>
    </xf>
    <xf numFmtId="0" fontId="87" fillId="0" borderId="0" xfId="0" applyFont="1"/>
    <xf numFmtId="0" fontId="42" fillId="16" borderId="71" xfId="3" applyFont="1" applyFill="1" applyBorder="1" applyAlignment="1">
      <alignment horizontal="center" vertical="center"/>
    </xf>
    <xf numFmtId="169" fontId="26" fillId="0" borderId="143" xfId="5" applyNumberFormat="1" applyFont="1" applyFill="1" applyBorder="1" applyAlignment="1">
      <alignment vertical="center"/>
    </xf>
    <xf numFmtId="169" fontId="26" fillId="0" borderId="107" xfId="5" applyNumberFormat="1" applyFont="1" applyFill="1" applyBorder="1" applyAlignment="1">
      <alignment horizontal="center" vertical="center"/>
    </xf>
    <xf numFmtId="0" fontId="24" fillId="0" borderId="48" xfId="2" applyFont="1" applyBorder="1" applyAlignment="1">
      <alignment horizontal="center" vertical="center" wrapText="1"/>
    </xf>
    <xf numFmtId="169" fontId="26" fillId="0" borderId="81" xfId="5" applyNumberFormat="1" applyFont="1" applyFill="1" applyBorder="1" applyAlignment="1">
      <alignment vertical="center"/>
    </xf>
    <xf numFmtId="0" fontId="88" fillId="31" borderId="81" xfId="0" applyFont="1" applyFill="1" applyBorder="1" applyAlignment="1">
      <alignment wrapText="1"/>
    </xf>
    <xf numFmtId="0" fontId="88" fillId="31" borderId="50" xfId="0" applyFont="1" applyFill="1" applyBorder="1" applyAlignment="1">
      <alignment horizontal="center" vertical="center" wrapText="1"/>
    </xf>
    <xf numFmtId="0" fontId="88" fillId="31" borderId="81" xfId="0" applyFont="1" applyFill="1" applyBorder="1" applyAlignment="1">
      <alignment horizontal="center" vertical="center" wrapText="1"/>
    </xf>
    <xf numFmtId="0" fontId="67" fillId="0" borderId="44" xfId="0" applyFont="1" applyBorder="1" applyAlignment="1">
      <alignment horizontal="center" vertical="center" wrapText="1"/>
    </xf>
    <xf numFmtId="0" fontId="89" fillId="0" borderId="44" xfId="16" applyFont="1" applyBorder="1" applyAlignment="1">
      <alignment horizontal="center" vertical="center" wrapText="1"/>
    </xf>
    <xf numFmtId="0" fontId="70" fillId="0" borderId="51" xfId="0" applyFont="1" applyBorder="1" applyAlignment="1">
      <alignment horizontal="center" vertical="center" wrapText="1"/>
    </xf>
    <xf numFmtId="0" fontId="73" fillId="0" borderId="32" xfId="0" applyFont="1" applyBorder="1" applyAlignment="1">
      <alignment horizontal="center" vertical="center" wrapText="1"/>
    </xf>
    <xf numFmtId="169" fontId="26" fillId="0" borderId="11" xfId="3" applyNumberFormat="1" applyFont="1" applyAlignment="1">
      <alignment vertical="center"/>
    </xf>
    <xf numFmtId="10" fontId="26" fillId="0" borderId="49" xfId="1" applyNumberFormat="1" applyFont="1" applyBorder="1" applyAlignment="1">
      <alignment vertical="center"/>
    </xf>
    <xf numFmtId="171" fontId="26" fillId="0" borderId="39" xfId="1" applyNumberFormat="1" applyFont="1" applyBorder="1" applyAlignment="1">
      <alignment vertical="center"/>
    </xf>
    <xf numFmtId="0" fontId="70" fillId="0" borderId="72" xfId="0" applyFont="1" applyBorder="1" applyAlignment="1">
      <alignment vertical="center"/>
    </xf>
    <xf numFmtId="169" fontId="26" fillId="0" borderId="103" xfId="5" applyNumberFormat="1" applyFont="1" applyFill="1" applyBorder="1" applyAlignment="1">
      <alignment vertical="center"/>
    </xf>
    <xf numFmtId="169" fontId="26" fillId="0" borderId="60" xfId="5" applyNumberFormat="1" applyFont="1" applyBorder="1" applyAlignment="1">
      <alignment vertical="center"/>
    </xf>
    <xf numFmtId="0" fontId="92" fillId="19" borderId="47" xfId="0" applyFont="1" applyFill="1" applyBorder="1" applyAlignment="1">
      <alignment horizontal="right" vertical="center"/>
    </xf>
    <xf numFmtId="0" fontId="91" fillId="0" borderId="47" xfId="3" applyFont="1" applyBorder="1" applyAlignment="1">
      <alignment vertical="center"/>
    </xf>
    <xf numFmtId="43" fontId="51" fillId="20" borderId="104" xfId="18" applyFont="1" applyFill="1" applyBorder="1" applyAlignment="1">
      <alignment horizontal="center" vertical="center" wrapText="1"/>
    </xf>
    <xf numFmtId="43" fontId="51" fillId="20" borderId="147" xfId="18" applyFont="1" applyFill="1" applyBorder="1" applyAlignment="1">
      <alignment horizontal="center" vertical="center" wrapText="1"/>
    </xf>
    <xf numFmtId="43" fontId="51" fillId="20" borderId="148" xfId="18" applyFont="1" applyFill="1" applyBorder="1" applyAlignment="1">
      <alignment horizontal="center" vertical="center" wrapText="1"/>
    </xf>
    <xf numFmtId="43" fontId="51" fillId="20" borderId="85" xfId="18" applyFont="1" applyFill="1" applyBorder="1" applyAlignment="1">
      <alignment horizontal="center" vertical="center" wrapText="1"/>
    </xf>
    <xf numFmtId="0" fontId="91" fillId="0" borderId="51" xfId="3" applyFont="1" applyBorder="1" applyAlignment="1">
      <alignment horizontal="left" vertical="center" wrapText="1"/>
    </xf>
    <xf numFmtId="0" fontId="94" fillId="0" borderId="47" xfId="3" applyFont="1" applyBorder="1" applyAlignment="1">
      <alignment horizontal="center" vertical="center" wrapText="1"/>
    </xf>
    <xf numFmtId="9" fontId="38" fillId="0" borderId="33" xfId="3" applyNumberFormat="1" applyFont="1" applyBorder="1" applyAlignment="1">
      <alignment horizontal="center" vertical="center"/>
    </xf>
    <xf numFmtId="0" fontId="24" fillId="0" borderId="44" xfId="3" applyFont="1" applyBorder="1" applyAlignment="1">
      <alignment vertical="top" wrapText="1"/>
    </xf>
    <xf numFmtId="0" fontId="38" fillId="0" borderId="52" xfId="3" applyFont="1" applyBorder="1" applyAlignment="1">
      <alignment horizontal="center" vertical="center"/>
    </xf>
    <xf numFmtId="0" fontId="24" fillId="0" borderId="51" xfId="3" applyFont="1" applyBorder="1" applyAlignment="1">
      <alignment horizontal="center" vertical="center" wrapText="1"/>
    </xf>
    <xf numFmtId="0" fontId="23" fillId="0" borderId="44" xfId="3" applyFont="1" applyBorder="1" applyAlignment="1">
      <alignment horizontal="center" vertical="center" wrapText="1"/>
    </xf>
    <xf numFmtId="0" fontId="23" fillId="0" borderId="51" xfId="3" applyFont="1" applyBorder="1" applyAlignment="1">
      <alignment horizontal="center" vertical="center" wrapText="1"/>
    </xf>
    <xf numFmtId="0" fontId="24" fillId="0" borderId="52" xfId="3" applyFont="1" applyBorder="1" applyAlignment="1">
      <alignment horizontal="center" vertical="center"/>
    </xf>
    <xf numFmtId="0" fontId="35" fillId="0" borderId="51" xfId="3" applyFont="1" applyBorder="1" applyAlignment="1">
      <alignment horizontal="center" vertical="center" wrapText="1"/>
    </xf>
    <xf numFmtId="0" fontId="24" fillId="0" borderId="51" xfId="3" applyFont="1" applyBorder="1" applyAlignment="1">
      <alignment horizontal="center" vertical="center"/>
    </xf>
    <xf numFmtId="0" fontId="24" fillId="0" borderId="44" xfId="0" applyFont="1" applyBorder="1" applyAlignment="1">
      <alignment horizontal="center" vertical="center" wrapText="1"/>
    </xf>
    <xf numFmtId="0" fontId="50" fillId="19" borderId="52" xfId="3" applyFont="1" applyFill="1" applyBorder="1" applyAlignment="1">
      <alignment horizontal="center" vertical="center"/>
    </xf>
    <xf numFmtId="0" fontId="97" fillId="0" borderId="72" xfId="0" applyFont="1" applyBorder="1" applyAlignment="1">
      <alignment vertical="center"/>
    </xf>
    <xf numFmtId="0" fontId="98" fillId="19" borderId="47" xfId="19" applyFont="1" applyFill="1" applyBorder="1" applyAlignment="1">
      <alignment vertical="center" wrapText="1"/>
    </xf>
    <xf numFmtId="0" fontId="99" fillId="31" borderId="81" xfId="0" applyFont="1" applyFill="1" applyBorder="1" applyAlignment="1">
      <alignment horizontal="center" vertical="center" wrapText="1"/>
    </xf>
    <xf numFmtId="0" fontId="100" fillId="19" borderId="47" xfId="19" applyFont="1" applyFill="1" applyBorder="1" applyAlignment="1">
      <alignment vertical="center"/>
    </xf>
    <xf numFmtId="0" fontId="35" fillId="0" borderId="44" xfId="3" applyFont="1" applyBorder="1" applyAlignment="1">
      <alignment horizontal="center" vertical="center" wrapText="1"/>
    </xf>
    <xf numFmtId="0" fontId="24" fillId="0" borderId="51" xfId="3" applyFont="1" applyBorder="1" applyAlignment="1">
      <alignment vertical="top" wrapText="1"/>
    </xf>
    <xf numFmtId="169" fontId="24" fillId="0" borderId="47" xfId="5" applyNumberFormat="1" applyFont="1" applyFill="1" applyBorder="1" applyAlignment="1">
      <alignment vertical="center"/>
    </xf>
    <xf numFmtId="0" fontId="24" fillId="0" borderId="44" xfId="3" applyFont="1" applyBorder="1" applyAlignment="1">
      <alignment horizontal="left" vertical="center" wrapText="1"/>
    </xf>
    <xf numFmtId="0" fontId="24" fillId="0" borderId="44" xfId="3" applyFont="1" applyBorder="1" applyAlignment="1">
      <alignment horizontal="center" vertical="center" wrapText="1"/>
    </xf>
    <xf numFmtId="0" fontId="23" fillId="0" borderId="32" xfId="0" applyFont="1" applyBorder="1" applyAlignment="1">
      <alignment horizontal="center" vertical="center" wrapText="1"/>
    </xf>
    <xf numFmtId="0" fontId="24" fillId="0" borderId="51" xfId="0" applyFont="1" applyBorder="1" applyAlignment="1">
      <alignment horizontal="center" vertical="center" wrapText="1"/>
    </xf>
    <xf numFmtId="14" fontId="26" fillId="0" borderId="47" xfId="0" applyNumberFormat="1" applyFont="1" applyBorder="1" applyAlignment="1">
      <alignment horizontal="center" vertical="center" wrapText="1"/>
    </xf>
    <xf numFmtId="169" fontId="26" fillId="0" borderId="50" xfId="5" applyNumberFormat="1" applyFont="1" applyBorder="1" applyAlignment="1">
      <alignment vertical="center"/>
    </xf>
    <xf numFmtId="169" fontId="26" fillId="0" borderId="74" xfId="5" applyNumberFormat="1" applyFont="1" applyBorder="1" applyAlignment="1">
      <alignment vertical="center"/>
    </xf>
    <xf numFmtId="0" fontId="26" fillId="0" borderId="1" xfId="3" applyFont="1" applyBorder="1" applyAlignment="1">
      <alignment vertical="center"/>
    </xf>
    <xf numFmtId="0" fontId="97" fillId="0" borderId="78" xfId="0" applyFont="1" applyBorder="1" applyAlignment="1">
      <alignment vertical="center"/>
    </xf>
    <xf numFmtId="169" fontId="26" fillId="0" borderId="149" xfId="5" applyNumberFormat="1" applyFont="1" applyBorder="1" applyAlignment="1">
      <alignment vertical="center"/>
    </xf>
    <xf numFmtId="169" fontId="70" fillId="0" borderId="114" xfId="5" applyNumberFormat="1" applyFont="1" applyBorder="1" applyAlignment="1">
      <alignment vertical="center"/>
    </xf>
    <xf numFmtId="169" fontId="70" fillId="0" borderId="81" xfId="5" applyNumberFormat="1" applyFont="1" applyBorder="1" applyAlignment="1">
      <alignment vertical="center"/>
    </xf>
    <xf numFmtId="169" fontId="70" fillId="0" borderId="71" xfId="5" applyNumberFormat="1" applyFont="1" applyBorder="1" applyAlignment="1">
      <alignment vertical="center"/>
    </xf>
    <xf numFmtId="0" fontId="102" fillId="0" borderId="47" xfId="0" applyFont="1" applyBorder="1" applyAlignment="1">
      <alignment horizontal="center" vertical="center"/>
    </xf>
    <xf numFmtId="9" fontId="32" fillId="0" borderId="150" xfId="3" applyNumberFormat="1" applyFont="1" applyBorder="1" applyAlignment="1">
      <alignment horizontal="center" vertical="center"/>
    </xf>
    <xf numFmtId="0" fontId="11" fillId="0" borderId="51" xfId="3" applyFont="1" applyBorder="1" applyAlignment="1">
      <alignment horizontal="left" vertical="center" wrapText="1"/>
    </xf>
    <xf numFmtId="169" fontId="26" fillId="0" borderId="11" xfId="3" applyNumberFormat="1" applyFont="1"/>
    <xf numFmtId="10" fontId="42" fillId="20" borderId="47" xfId="18" applyNumberFormat="1" applyFont="1" applyFill="1" applyBorder="1" applyAlignment="1">
      <alignment horizontal="center" vertical="center"/>
    </xf>
    <xf numFmtId="0" fontId="90" fillId="0" borderId="51" xfId="0" applyFont="1" applyBorder="1" applyAlignment="1">
      <alignment wrapText="1"/>
    </xf>
    <xf numFmtId="0" fontId="26" fillId="0" borderId="32" xfId="3" applyFont="1" applyBorder="1" applyAlignment="1">
      <alignment horizontal="left" vertical="center"/>
    </xf>
    <xf numFmtId="0" fontId="108" fillId="0" borderId="0" xfId="0" applyFont="1"/>
    <xf numFmtId="169" fontId="26" fillId="0" borderId="1" xfId="5" applyNumberFormat="1" applyFont="1" applyBorder="1" applyAlignment="1">
      <alignment horizontal="center" vertical="center"/>
    </xf>
    <xf numFmtId="169" fontId="26" fillId="0" borderId="156" xfId="5" applyNumberFormat="1" applyFont="1" applyBorder="1" applyAlignment="1">
      <alignment vertical="center"/>
    </xf>
    <xf numFmtId="169" fontId="26" fillId="0" borderId="157" xfId="5" applyNumberFormat="1" applyFont="1" applyBorder="1" applyAlignment="1">
      <alignment vertical="center"/>
    </xf>
    <xf numFmtId="0" fontId="97" fillId="0" borderId="158" xfId="0" applyFont="1" applyBorder="1" applyAlignment="1">
      <alignment vertical="center"/>
    </xf>
    <xf numFmtId="0" fontId="97" fillId="0" borderId="159" xfId="0" applyFont="1" applyBorder="1" applyAlignment="1">
      <alignment vertical="center"/>
    </xf>
    <xf numFmtId="169" fontId="26" fillId="0" borderId="106" xfId="5" applyNumberFormat="1" applyFont="1" applyBorder="1" applyAlignment="1">
      <alignment horizontal="center" vertical="center"/>
    </xf>
    <xf numFmtId="169" fontId="26" fillId="0" borderId="106" xfId="5" applyNumberFormat="1" applyFont="1" applyFill="1" applyBorder="1" applyAlignment="1">
      <alignment horizontal="center" vertical="center"/>
    </xf>
    <xf numFmtId="169" fontId="26" fillId="0" borderId="128" xfId="5" applyNumberFormat="1" applyFont="1" applyFill="1" applyBorder="1" applyAlignment="1">
      <alignment vertical="center"/>
    </xf>
    <xf numFmtId="169" fontId="26" fillId="0" borderId="154" xfId="5" applyNumberFormat="1" applyFont="1" applyFill="1" applyBorder="1" applyAlignment="1">
      <alignment vertical="center"/>
    </xf>
    <xf numFmtId="43" fontId="51" fillId="20" borderId="160" xfId="18" applyFont="1" applyFill="1" applyBorder="1" applyAlignment="1">
      <alignment horizontal="center" vertical="center" wrapText="1"/>
    </xf>
    <xf numFmtId="43" fontId="51" fillId="20" borderId="2" xfId="18" applyFont="1" applyFill="1" applyBorder="1" applyAlignment="1">
      <alignment horizontal="center" vertical="center" wrapText="1"/>
    </xf>
    <xf numFmtId="43" fontId="51" fillId="20" borderId="161" xfId="18" applyFont="1" applyFill="1" applyBorder="1" applyAlignment="1">
      <alignment horizontal="center" vertical="center" wrapText="1"/>
    </xf>
    <xf numFmtId="0" fontId="71" fillId="0" borderId="47" xfId="3" applyFont="1" applyBorder="1" applyAlignment="1">
      <alignment horizontal="center" vertical="center" wrapText="1"/>
    </xf>
    <xf numFmtId="0" fontId="60" fillId="0" borderId="1" xfId="3" applyFont="1" applyBorder="1" applyAlignment="1">
      <alignment horizontal="center" vertical="center"/>
    </xf>
    <xf numFmtId="0" fontId="70" fillId="0" borderId="47" xfId="3" applyFont="1" applyBorder="1" applyAlignment="1">
      <alignment horizontal="center" vertical="center"/>
    </xf>
    <xf numFmtId="0" fontId="70" fillId="0" borderId="47" xfId="3" applyFont="1" applyBorder="1" applyAlignment="1">
      <alignment vertical="center"/>
    </xf>
    <xf numFmtId="10" fontId="42" fillId="20" borderId="74" xfId="18" applyNumberFormat="1" applyFont="1" applyFill="1" applyBorder="1" applyAlignment="1">
      <alignment horizontal="center"/>
    </xf>
    <xf numFmtId="0" fontId="109" fillId="0" borderId="44" xfId="16" applyFont="1" applyBorder="1" applyAlignment="1">
      <alignment horizontal="center" vertical="center" wrapText="1"/>
    </xf>
    <xf numFmtId="173" fontId="38" fillId="0" borderId="82" xfId="3" applyNumberFormat="1" applyFont="1" applyBorder="1" applyAlignment="1">
      <alignment horizontal="center" vertical="center" wrapText="1"/>
    </xf>
    <xf numFmtId="0" fontId="113" fillId="0" borderId="32" xfId="3" applyFont="1" applyBorder="1" applyAlignment="1">
      <alignment horizontal="center" vertical="center" wrapText="1"/>
    </xf>
    <xf numFmtId="0" fontId="115" fillId="0" borderId="32" xfId="16" applyFont="1" applyBorder="1" applyAlignment="1">
      <alignment horizontal="center" vertical="center" wrapText="1"/>
    </xf>
    <xf numFmtId="175" fontId="26" fillId="0" borderId="78" xfId="5" applyNumberFormat="1" applyFont="1" applyBorder="1" applyAlignment="1">
      <alignment vertical="center"/>
    </xf>
    <xf numFmtId="0" fontId="35" fillId="0" borderId="44" xfId="3" applyFont="1" applyBorder="1" applyAlignment="1">
      <alignment horizontal="left" vertical="center" wrapText="1"/>
    </xf>
    <xf numFmtId="0" fontId="26" fillId="0" borderId="47" xfId="3" applyFont="1" applyBorder="1" applyAlignment="1">
      <alignment horizontal="center" vertical="center"/>
    </xf>
    <xf numFmtId="9" fontId="26" fillId="0" borderId="11" xfId="1" applyFont="1" applyBorder="1" applyAlignment="1">
      <alignment vertical="center"/>
    </xf>
    <xf numFmtId="6" fontId="26" fillId="0" borderId="11" xfId="3" applyNumberFormat="1" applyFont="1" applyAlignment="1">
      <alignment vertical="center"/>
    </xf>
    <xf numFmtId="1" fontId="12" fillId="19" borderId="30" xfId="3" applyNumberFormat="1" applyFont="1" applyFill="1" applyBorder="1" applyAlignment="1">
      <alignment horizontal="center" vertical="center"/>
    </xf>
    <xf numFmtId="1" fontId="12" fillId="19" borderId="32" xfId="3" applyNumberFormat="1" applyFont="1" applyFill="1" applyBorder="1" applyAlignment="1">
      <alignment horizontal="center" vertical="center"/>
    </xf>
    <xf numFmtId="0" fontId="25" fillId="19" borderId="30" xfId="2" applyFont="1" applyFill="1" applyBorder="1" applyAlignment="1">
      <alignment horizontal="center" vertical="center" wrapText="1"/>
    </xf>
    <xf numFmtId="0" fontId="25" fillId="19" borderId="31" xfId="2" applyFont="1" applyFill="1" applyBorder="1" applyAlignment="1">
      <alignment horizontal="center" vertical="center" wrapText="1"/>
    </xf>
    <xf numFmtId="0" fontId="25" fillId="19" borderId="32" xfId="2" applyFont="1" applyFill="1" applyBorder="1" applyAlignment="1">
      <alignment horizontal="center" vertical="center" wrapText="1"/>
    </xf>
    <xf numFmtId="0" fontId="81" fillId="0" borderId="57" xfId="3" applyFont="1" applyBorder="1" applyAlignment="1">
      <alignment horizontal="center" vertical="center"/>
    </xf>
    <xf numFmtId="0" fontId="16" fillId="20" borderId="51" xfId="3" applyFont="1" applyFill="1" applyBorder="1" applyAlignment="1">
      <alignment horizontal="center" vertical="center"/>
    </xf>
    <xf numFmtId="0" fontId="26" fillId="0" borderId="54"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25" fillId="0" borderId="27" xfId="2" applyFont="1" applyBorder="1" applyAlignment="1">
      <alignment horizontal="center" vertical="center"/>
    </xf>
    <xf numFmtId="0" fontId="25" fillId="0" borderId="43" xfId="2" applyFont="1" applyBorder="1" applyAlignment="1">
      <alignment horizontal="center" vertical="center"/>
    </xf>
    <xf numFmtId="0" fontId="25" fillId="0" borderId="42" xfId="2" applyFont="1" applyBorder="1" applyAlignment="1">
      <alignment horizontal="center" vertical="center"/>
    </xf>
    <xf numFmtId="0" fontId="25" fillId="0" borderId="33" xfId="2" applyFont="1" applyBorder="1" applyAlignment="1">
      <alignment horizontal="center" vertical="center"/>
    </xf>
    <xf numFmtId="0" fontId="25" fillId="0" borderId="11" xfId="2" applyFont="1" applyAlignment="1">
      <alignment horizontal="center" vertical="center"/>
    </xf>
    <xf numFmtId="0" fontId="25" fillId="0" borderId="41" xfId="2" applyFont="1" applyBorder="1" applyAlignment="1">
      <alignment horizontal="center" vertical="center"/>
    </xf>
    <xf numFmtId="0" fontId="25" fillId="0" borderId="36" xfId="2" applyFont="1" applyBorder="1" applyAlignment="1">
      <alignment horizontal="center" vertical="center"/>
    </xf>
    <xf numFmtId="0" fontId="25" fillId="0" borderId="45" xfId="2" applyFont="1" applyBorder="1" applyAlignment="1">
      <alignment horizontal="center" vertical="center"/>
    </xf>
    <xf numFmtId="0" fontId="25" fillId="0" borderId="44" xfId="2" applyFont="1" applyBorder="1" applyAlignment="1">
      <alignment horizontal="center" vertical="center"/>
    </xf>
    <xf numFmtId="0" fontId="25" fillId="20" borderId="51" xfId="2" applyFont="1" applyFill="1" applyBorder="1" applyAlignment="1">
      <alignment horizontal="left" vertical="center" wrapText="1"/>
    </xf>
    <xf numFmtId="0" fontId="25" fillId="20" borderId="51" xfId="2" applyFont="1" applyFill="1" applyBorder="1" applyAlignment="1">
      <alignment horizontal="center" vertical="center" wrapText="1"/>
    </xf>
    <xf numFmtId="0" fontId="25" fillId="0" borderId="51" xfId="0" applyFont="1" applyBorder="1" applyAlignment="1">
      <alignment horizontal="center" vertical="center" wrapText="1"/>
    </xf>
    <xf numFmtId="0" fontId="26" fillId="0" borderId="30" xfId="3" applyFont="1" applyBorder="1" applyAlignment="1">
      <alignment horizontal="center" vertical="center" wrapText="1"/>
    </xf>
    <xf numFmtId="0" fontId="26" fillId="0" borderId="31" xfId="3" applyFont="1" applyBorder="1" applyAlignment="1">
      <alignment horizontal="center" vertical="center" wrapText="1"/>
    </xf>
    <xf numFmtId="0" fontId="26" fillId="0" borderId="32" xfId="3" applyFont="1" applyBorder="1" applyAlignment="1">
      <alignment horizontal="center" vertical="center" wrapText="1"/>
    </xf>
    <xf numFmtId="0" fontId="25" fillId="20" borderId="54" xfId="3"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30" xfId="3" applyFont="1" applyFill="1" applyBorder="1" applyAlignment="1">
      <alignment horizontal="center" vertical="center" wrapText="1"/>
    </xf>
    <xf numFmtId="0" fontId="16" fillId="20" borderId="31" xfId="3" applyFont="1" applyFill="1" applyBorder="1" applyAlignment="1">
      <alignment horizontal="center" vertical="center" wrapText="1"/>
    </xf>
    <xf numFmtId="0" fontId="16" fillId="20" borderId="32" xfId="3" applyFont="1" applyFill="1" applyBorder="1" applyAlignment="1">
      <alignment horizontal="center" vertical="center" wrapText="1"/>
    </xf>
    <xf numFmtId="0" fontId="16" fillId="0" borderId="30" xfId="3" applyFont="1" applyBorder="1" applyAlignment="1">
      <alignment horizontal="center" vertical="center"/>
    </xf>
    <xf numFmtId="0" fontId="16" fillId="0" borderId="31" xfId="3" applyFont="1" applyBorder="1" applyAlignment="1">
      <alignment horizontal="center" vertical="center"/>
    </xf>
    <xf numFmtId="0" fontId="16" fillId="0" borderId="32" xfId="3" applyFont="1" applyBorder="1" applyAlignment="1">
      <alignment horizontal="center" vertical="center"/>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11" fillId="0" borderId="30" xfId="3" applyFont="1" applyBorder="1" applyAlignment="1">
      <alignment horizontal="center" vertical="center" wrapText="1"/>
    </xf>
    <xf numFmtId="0" fontId="11" fillId="0" borderId="32" xfId="3" applyFont="1" applyBorder="1" applyAlignment="1">
      <alignment horizontal="center" vertical="center" wrapText="1"/>
    </xf>
    <xf numFmtId="0" fontId="23" fillId="0" borderId="30" xfId="3" applyFont="1" applyBorder="1" applyAlignment="1">
      <alignment horizontal="center" vertical="center" wrapText="1"/>
    </xf>
    <xf numFmtId="0" fontId="23" fillId="0" borderId="32" xfId="3" applyFont="1" applyBorder="1" applyAlignment="1">
      <alignment horizontal="center" vertical="center" wrapText="1"/>
    </xf>
    <xf numFmtId="0" fontId="15" fillId="0" borderId="30" xfId="3" applyFont="1" applyBorder="1" applyAlignment="1">
      <alignment horizontal="center" vertical="center" wrapText="1"/>
    </xf>
    <xf numFmtId="0" fontId="15" fillId="0" borderId="32" xfId="3" applyFont="1" applyBorder="1" applyAlignment="1">
      <alignment horizontal="center" vertical="center" wrapText="1"/>
    </xf>
    <xf numFmtId="0" fontId="73" fillId="0" borderId="30" xfId="3" applyFont="1" applyBorder="1" applyAlignment="1">
      <alignment horizontal="center" vertical="center" wrapText="1"/>
    </xf>
    <xf numFmtId="0" fontId="26" fillId="0" borderId="30" xfId="3" applyFont="1" applyBorder="1" applyAlignment="1">
      <alignment horizontal="left" vertical="top" wrapText="1"/>
    </xf>
    <xf numFmtId="0" fontId="26" fillId="0" borderId="31" xfId="3" applyFont="1" applyBorder="1" applyAlignment="1">
      <alignment horizontal="left" vertical="top"/>
    </xf>
    <xf numFmtId="0" fontId="70" fillId="0" borderId="30" xfId="3" applyFont="1" applyBorder="1" applyAlignment="1">
      <alignment horizontal="left" vertical="top" wrapText="1"/>
    </xf>
    <xf numFmtId="0" fontId="70" fillId="0" borderId="32" xfId="3" applyFont="1" applyBorder="1" applyAlignment="1">
      <alignment horizontal="left" vertical="top" wrapText="1"/>
    </xf>
    <xf numFmtId="0" fontId="70" fillId="0" borderId="32" xfId="3" applyFont="1" applyBorder="1" applyAlignment="1">
      <alignment horizontal="left" vertical="top"/>
    </xf>
    <xf numFmtId="0" fontId="11" fillId="0" borderId="30" xfId="3" applyFont="1" applyBorder="1" applyAlignment="1">
      <alignment vertical="center" wrapText="1"/>
    </xf>
    <xf numFmtId="0" fontId="11" fillId="0" borderId="32" xfId="3" applyFont="1" applyBorder="1" applyAlignment="1">
      <alignment vertical="center"/>
    </xf>
    <xf numFmtId="0" fontId="11" fillId="0" borderId="30" xfId="3" applyFont="1" applyBorder="1" applyAlignment="1">
      <alignment horizontal="left" vertical="top" wrapText="1"/>
    </xf>
    <xf numFmtId="0" fontId="11" fillId="0" borderId="31" xfId="3" applyFont="1" applyBorder="1" applyAlignment="1">
      <alignment horizontal="left" vertical="top"/>
    </xf>
    <xf numFmtId="0" fontId="11" fillId="0" borderId="30" xfId="3" applyFont="1" applyBorder="1" applyAlignment="1">
      <alignment horizontal="left" vertical="center" wrapText="1"/>
    </xf>
    <xf numFmtId="0" fontId="11" fillId="0" borderId="32" xfId="3" applyFont="1" applyBorder="1" applyAlignment="1">
      <alignment horizontal="left" vertical="center" wrapText="1"/>
    </xf>
    <xf numFmtId="0" fontId="11" fillId="0" borderId="32" xfId="3" applyFont="1" applyBorder="1" applyAlignment="1">
      <alignment horizontal="center" vertical="center"/>
    </xf>
    <xf numFmtId="0" fontId="26" fillId="0" borderId="30" xfId="3" applyFont="1" applyBorder="1" applyAlignment="1">
      <alignment horizontal="center" vertical="center"/>
    </xf>
    <xf numFmtId="0" fontId="26" fillId="0" borderId="32" xfId="3" applyFont="1" applyBorder="1" applyAlignment="1">
      <alignment horizontal="center" vertical="center"/>
    </xf>
    <xf numFmtId="0" fontId="16" fillId="0" borderId="51" xfId="3" applyFont="1" applyBorder="1" applyAlignment="1">
      <alignment horizontal="left" vertical="center" wrapText="1"/>
    </xf>
    <xf numFmtId="0" fontId="26" fillId="0" borderId="51" xfId="3" applyFont="1" applyBorder="1" applyAlignment="1">
      <alignment horizontal="center" vertical="center"/>
    </xf>
    <xf numFmtId="0" fontId="26" fillId="0" borderId="51" xfId="3" applyFont="1" applyBorder="1" applyAlignment="1">
      <alignment horizontal="left" vertical="center"/>
    </xf>
    <xf numFmtId="0" fontId="6" fillId="0" borderId="0" xfId="0" applyFont="1" applyAlignment="1">
      <alignment horizontal="left" vertical="top"/>
    </xf>
    <xf numFmtId="0" fontId="0" fillId="0" borderId="0" xfId="0"/>
    <xf numFmtId="0" fontId="8" fillId="0" borderId="2" xfId="0" applyFont="1" applyBorder="1" applyAlignment="1">
      <alignment horizontal="center" vertical="center"/>
    </xf>
    <xf numFmtId="0" fontId="7" fillId="0" borderId="4" xfId="0" applyFont="1" applyBorder="1"/>
    <xf numFmtId="0" fontId="6" fillId="0" borderId="0" xfId="0" applyFont="1" applyAlignment="1">
      <alignment horizontal="left"/>
    </xf>
    <xf numFmtId="0" fontId="8" fillId="0" borderId="0" xfId="0" applyFont="1" applyAlignment="1">
      <alignment horizontal="center" vertical="center" textRotation="90" wrapText="1"/>
    </xf>
    <xf numFmtId="0" fontId="8" fillId="3" borderId="2" xfId="0" applyFont="1" applyFill="1" applyBorder="1" applyAlignment="1">
      <alignment horizontal="center" vertical="center" wrapText="1"/>
    </xf>
    <xf numFmtId="0" fontId="7" fillId="0" borderId="3" xfId="0" applyFont="1" applyBorder="1"/>
    <xf numFmtId="0" fontId="8" fillId="0" borderId="13" xfId="0" applyFont="1" applyBorder="1" applyAlignment="1">
      <alignment horizontal="center" vertical="center" textRotation="90"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0" fontId="8" fillId="0" borderId="4" xfId="0" applyFont="1" applyBorder="1" applyAlignment="1">
      <alignment horizontal="center" vertical="center"/>
    </xf>
    <xf numFmtId="0" fontId="8" fillId="6"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wrapText="1"/>
    </xf>
    <xf numFmtId="0" fontId="6" fillId="0" borderId="0" xfId="0" applyFont="1" applyAlignment="1">
      <alignment horizontal="right" vertical="center"/>
    </xf>
    <xf numFmtId="0" fontId="6" fillId="0" borderId="22" xfId="0" applyFont="1" applyBorder="1" applyAlignment="1">
      <alignment horizontal="center"/>
    </xf>
    <xf numFmtId="0" fontId="7" fillId="0" borderId="23" xfId="0" applyFont="1" applyBorder="1"/>
    <xf numFmtId="167" fontId="8" fillId="0" borderId="22" xfId="0" applyNumberFormat="1" applyFont="1" applyBorder="1" applyAlignment="1">
      <alignment vertical="center"/>
    </xf>
    <xf numFmtId="0" fontId="8" fillId="17" borderId="2" xfId="0" applyFont="1" applyFill="1" applyBorder="1" applyAlignment="1">
      <alignment horizontal="center" vertical="center" wrapText="1"/>
    </xf>
    <xf numFmtId="0" fontId="7" fillId="17" borderId="3" xfId="0" applyFont="1" applyFill="1" applyBorder="1"/>
    <xf numFmtId="0" fontId="7" fillId="17" borderId="4" xfId="0" applyFont="1" applyFill="1" applyBorder="1"/>
    <xf numFmtId="0" fontId="8" fillId="5" borderId="2" xfId="0" applyFont="1" applyFill="1" applyBorder="1" applyAlignment="1">
      <alignment horizontal="center" vertical="center" wrapText="1"/>
    </xf>
    <xf numFmtId="0" fontId="6" fillId="0" borderId="11" xfId="0" applyFont="1" applyBorder="1" applyAlignment="1">
      <alignment horizontal="left" vertical="top"/>
    </xf>
    <xf numFmtId="0" fontId="11" fillId="8" borderId="11" xfId="0" applyFont="1" applyFill="1" applyBorder="1" applyAlignment="1">
      <alignment horizontal="center" vertical="center"/>
    </xf>
    <xf numFmtId="0" fontId="7" fillId="0" borderId="11" xfId="0" applyFont="1" applyBorder="1"/>
    <xf numFmtId="0" fontId="14" fillId="2" borderId="11" xfId="0" applyFont="1" applyFill="1" applyBorder="1" applyAlignment="1">
      <alignment horizontal="center" vertical="center"/>
    </xf>
    <xf numFmtId="0" fontId="14" fillId="2" borderId="22" xfId="0" applyFont="1" applyFill="1" applyBorder="1" applyAlignment="1">
      <alignment horizontal="center" vertical="center"/>
    </xf>
    <xf numFmtId="0" fontId="11" fillId="8" borderId="22" xfId="0" applyFont="1" applyFill="1" applyBorder="1" applyAlignment="1">
      <alignment horizontal="center" vertical="center"/>
    </xf>
    <xf numFmtId="0" fontId="7" fillId="0" borderId="12" xfId="0" applyFont="1" applyBorder="1"/>
    <xf numFmtId="0" fontId="11" fillId="8" borderId="18" xfId="0" applyFont="1" applyFill="1" applyBorder="1" applyAlignment="1">
      <alignment horizontal="center" vertical="center"/>
    </xf>
    <xf numFmtId="0" fontId="7" fillId="0" borderId="19" xfId="0" applyFont="1" applyBorder="1"/>
    <xf numFmtId="0" fontId="7" fillId="0" borderId="20" xfId="0" applyFont="1" applyBorder="1"/>
    <xf numFmtId="0" fontId="14" fillId="8" borderId="11" xfId="0" applyFont="1" applyFill="1" applyBorder="1" applyAlignment="1">
      <alignment horizontal="right" vertical="center"/>
    </xf>
    <xf numFmtId="0" fontId="11" fillId="2" borderId="22" xfId="0" applyFont="1" applyFill="1" applyBorder="1" applyAlignment="1">
      <alignment horizontal="left" vertical="center" wrapText="1"/>
    </xf>
    <xf numFmtId="0" fontId="11" fillId="2" borderId="22" xfId="0" applyFont="1" applyFill="1" applyBorder="1" applyAlignment="1">
      <alignment horizontal="center" vertical="center"/>
    </xf>
    <xf numFmtId="0" fontId="14" fillId="7" borderId="22" xfId="0" applyFont="1" applyFill="1" applyBorder="1" applyAlignment="1">
      <alignment horizontal="center" vertical="center"/>
    </xf>
    <xf numFmtId="0" fontId="7" fillId="0" borderId="13" xfId="0" applyFont="1" applyBorder="1"/>
    <xf numFmtId="0" fontId="14" fillId="2" borderId="15" xfId="0" applyFont="1" applyFill="1" applyBorder="1" applyAlignment="1">
      <alignment horizontal="center" vertical="center"/>
    </xf>
    <xf numFmtId="0" fontId="7" fillId="0" borderId="16" xfId="0" applyFont="1" applyBorder="1"/>
    <xf numFmtId="0" fontId="13" fillId="2" borderId="11" xfId="0" applyFont="1" applyFill="1" applyBorder="1" applyAlignment="1">
      <alignment horizontal="center" vertical="center"/>
    </xf>
    <xf numFmtId="0" fontId="7" fillId="0" borderId="14" xfId="0" applyFont="1" applyBorder="1"/>
    <xf numFmtId="0" fontId="11" fillId="2" borderId="5" xfId="0" applyFont="1" applyFill="1" applyBorder="1" applyAlignment="1">
      <alignment horizontal="center" vertical="center"/>
    </xf>
    <xf numFmtId="0" fontId="7" fillId="0" borderId="7" xfId="0" applyFont="1" applyBorder="1"/>
    <xf numFmtId="0" fontId="7" fillId="0" borderId="8" xfId="0" applyFont="1" applyBorder="1"/>
    <xf numFmtId="0" fontId="7" fillId="0" borderId="6" xfId="0" applyFont="1" applyBorder="1"/>
    <xf numFmtId="0" fontId="7" fillId="0" borderId="26" xfId="0" applyFont="1" applyBorder="1"/>
    <xf numFmtId="0" fontId="7" fillId="0" borderId="24" xfId="0" applyFont="1" applyBorder="1"/>
    <xf numFmtId="0" fontId="7" fillId="0" borderId="25" xfId="0" applyFont="1" applyBorder="1"/>
    <xf numFmtId="0" fontId="12" fillId="8" borderId="7" xfId="0" applyFont="1" applyFill="1" applyBorder="1" applyAlignment="1">
      <alignment horizontal="center" vertical="center" wrapText="1"/>
    </xf>
    <xf numFmtId="0" fontId="11" fillId="8" borderId="7" xfId="0" applyFont="1" applyFill="1" applyBorder="1" applyAlignment="1">
      <alignment horizontal="center" vertical="center"/>
    </xf>
    <xf numFmtId="0" fontId="15" fillId="8" borderId="22" xfId="0" applyFont="1" applyFill="1" applyBorder="1" applyAlignment="1">
      <alignment horizontal="left" vertical="center" wrapText="1"/>
    </xf>
    <xf numFmtId="0" fontId="11" fillId="8" borderId="22" xfId="0" applyFont="1" applyFill="1" applyBorder="1" applyAlignment="1">
      <alignment horizontal="left" vertical="center"/>
    </xf>
    <xf numFmtId="0" fontId="14" fillId="12" borderId="22" xfId="0" applyFont="1" applyFill="1" applyBorder="1" applyAlignment="1">
      <alignment horizontal="center" vertical="center" wrapText="1"/>
    </xf>
    <xf numFmtId="14" fontId="11" fillId="8" borderId="22" xfId="0" applyNumberFormat="1"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4" fillId="8" borderId="24"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1" fillId="8" borderId="2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10" borderId="22" xfId="0" applyFont="1" applyFill="1" applyBorder="1" applyAlignment="1">
      <alignment horizontal="center" vertical="center"/>
    </xf>
    <xf numFmtId="0" fontId="14" fillId="11" borderId="22" xfId="0" applyFont="1" applyFill="1" applyBorder="1" applyAlignment="1">
      <alignment horizontal="center" vertical="center"/>
    </xf>
    <xf numFmtId="0" fontId="14" fillId="10" borderId="22" xfId="0" applyFont="1" applyFill="1" applyBorder="1" applyAlignment="1">
      <alignment horizontal="center" vertical="center" wrapText="1"/>
    </xf>
    <xf numFmtId="0" fontId="14" fillId="11" borderId="22" xfId="0" applyFont="1" applyFill="1" applyBorder="1" applyAlignment="1">
      <alignment horizontal="center" vertical="center" wrapText="1"/>
    </xf>
    <xf numFmtId="0" fontId="14" fillId="9" borderId="22" xfId="0" applyFont="1" applyFill="1" applyBorder="1" applyAlignment="1">
      <alignment horizontal="center" vertical="center"/>
    </xf>
    <xf numFmtId="0" fontId="14" fillId="9" borderId="22" xfId="0" applyFont="1" applyFill="1" applyBorder="1" applyAlignment="1">
      <alignment horizontal="center" vertical="center" wrapText="1"/>
    </xf>
    <xf numFmtId="9" fontId="64" fillId="0" borderId="48" xfId="3" applyNumberFormat="1" applyFont="1" applyBorder="1" applyAlignment="1">
      <alignment horizontal="center" vertical="center"/>
    </xf>
    <xf numFmtId="0" fontId="64" fillId="0" borderId="50" xfId="3" applyFont="1" applyBorder="1" applyAlignment="1">
      <alignment horizontal="center" vertical="center"/>
    </xf>
    <xf numFmtId="0" fontId="26" fillId="0" borderId="48" xfId="3" applyFont="1" applyBorder="1" applyAlignment="1">
      <alignment horizontal="center" vertical="center"/>
    </xf>
    <xf numFmtId="0" fontId="26" fillId="0" borderId="50" xfId="3" applyFont="1" applyBorder="1" applyAlignment="1">
      <alignment horizontal="center" vertical="center"/>
    </xf>
    <xf numFmtId="0" fontId="40" fillId="16" borderId="74" xfId="2" applyFont="1" applyFill="1" applyBorder="1" applyAlignment="1">
      <alignment horizontal="center" vertical="center" wrapText="1"/>
    </xf>
    <xf numFmtId="0" fontId="40" fillId="16" borderId="71" xfId="2" applyFont="1" applyFill="1" applyBorder="1" applyAlignment="1">
      <alignment horizontal="center" vertical="center" wrapText="1"/>
    </xf>
    <xf numFmtId="0" fontId="67" fillId="0" borderId="30" xfId="3" applyFont="1" applyBorder="1" applyAlignment="1">
      <alignment horizontal="center" vertical="center" wrapText="1"/>
    </xf>
    <xf numFmtId="0" fontId="67" fillId="0" borderId="32" xfId="3" applyFont="1" applyBorder="1" applyAlignment="1">
      <alignment horizontal="center" vertical="center" wrapText="1"/>
    </xf>
    <xf numFmtId="0" fontId="31" fillId="0" borderId="48" xfId="16" applyBorder="1" applyAlignment="1">
      <alignment horizontal="center" vertical="center"/>
    </xf>
    <xf numFmtId="0" fontId="31" fillId="0" borderId="50" xfId="16" applyBorder="1" applyAlignment="1">
      <alignment horizontal="center" vertical="center"/>
    </xf>
    <xf numFmtId="0" fontId="32" fillId="0" borderId="48" xfId="3" applyFont="1" applyBorder="1" applyAlignment="1">
      <alignment horizontal="center" vertical="center"/>
    </xf>
    <xf numFmtId="0" fontId="32" fillId="0" borderId="50" xfId="3" applyFont="1" applyBorder="1" applyAlignment="1">
      <alignment horizontal="center" vertical="center"/>
    </xf>
    <xf numFmtId="0" fontId="70" fillId="0" borderId="48" xfId="3" applyFont="1" applyBorder="1" applyAlignment="1">
      <alignment vertical="center" wrapText="1"/>
    </xf>
    <xf numFmtId="0" fontId="70" fillId="0" borderId="50" xfId="3" applyFont="1" applyBorder="1" applyAlignment="1">
      <alignment vertical="center" wrapText="1"/>
    </xf>
    <xf numFmtId="0" fontId="26" fillId="0" borderId="47" xfId="0" applyFont="1" applyBorder="1" applyAlignment="1">
      <alignment vertical="center" wrapText="1"/>
    </xf>
    <xf numFmtId="0" fontId="26" fillId="0" borderId="47" xfId="0" applyFont="1" applyBorder="1" applyAlignment="1">
      <alignment vertical="center"/>
    </xf>
    <xf numFmtId="0" fontId="26" fillId="0" borderId="48" xfId="0" applyFont="1" applyBorder="1" applyAlignment="1">
      <alignment vertical="center" wrapText="1"/>
    </xf>
    <xf numFmtId="0" fontId="26" fillId="0" borderId="50" xfId="0" applyFont="1" applyBorder="1" applyAlignment="1">
      <alignment vertical="center" wrapText="1"/>
    </xf>
    <xf numFmtId="0" fontId="32" fillId="0" borderId="47" xfId="0" applyFont="1" applyBorder="1" applyAlignment="1">
      <alignment horizontal="center"/>
    </xf>
    <xf numFmtId="0" fontId="31" fillId="0" borderId="48" xfId="16" applyBorder="1" applyAlignment="1">
      <alignment horizontal="center" vertical="center" wrapText="1"/>
    </xf>
    <xf numFmtId="0" fontId="31" fillId="0" borderId="50" xfId="16" applyBorder="1" applyAlignment="1">
      <alignment horizontal="center" vertical="center" wrapText="1"/>
    </xf>
    <xf numFmtId="0" fontId="73" fillId="0" borderId="30" xfId="3" applyFont="1" applyBorder="1" applyAlignment="1">
      <alignment horizontal="left" vertical="center" wrapText="1"/>
    </xf>
    <xf numFmtId="0" fontId="73" fillId="0" borderId="31" xfId="3" applyFont="1" applyBorder="1" applyAlignment="1">
      <alignment horizontal="left" vertical="center" wrapText="1"/>
    </xf>
    <xf numFmtId="0" fontId="70" fillId="0" borderId="30" xfId="3" applyFont="1" applyBorder="1" applyAlignment="1">
      <alignment horizontal="left" vertical="center" wrapText="1"/>
    </xf>
    <xf numFmtId="0" fontId="70" fillId="0" borderId="31" xfId="3" applyFont="1" applyBorder="1" applyAlignment="1">
      <alignment horizontal="left" vertical="center" wrapText="1"/>
    </xf>
    <xf numFmtId="0" fontId="43" fillId="0" borderId="48" xfId="3" applyFont="1" applyBorder="1" applyAlignment="1">
      <alignment horizontal="center" vertical="center" wrapText="1"/>
    </xf>
    <xf numFmtId="0" fontId="43" fillId="0" borderId="50" xfId="3" applyFont="1" applyBorder="1" applyAlignment="1">
      <alignment horizontal="center" vertical="center" wrapText="1"/>
    </xf>
    <xf numFmtId="0" fontId="73" fillId="0" borderId="48" xfId="3" applyFont="1" applyBorder="1" applyAlignment="1">
      <alignment horizontal="left" vertical="center" wrapText="1"/>
    </xf>
    <xf numFmtId="0" fontId="73" fillId="0" borderId="50" xfId="3" applyFont="1" applyBorder="1" applyAlignment="1">
      <alignment horizontal="left" vertical="center" wrapText="1"/>
    </xf>
    <xf numFmtId="0" fontId="25" fillId="20" borderId="30" xfId="2" applyFont="1" applyFill="1" applyBorder="1" applyAlignment="1">
      <alignment horizontal="center" vertical="center" wrapText="1"/>
    </xf>
    <xf numFmtId="0" fontId="25" fillId="20" borderId="31" xfId="2" applyFont="1" applyFill="1" applyBorder="1" applyAlignment="1">
      <alignment horizontal="center" vertical="center" wrapText="1"/>
    </xf>
    <xf numFmtId="0" fontId="25" fillId="20" borderId="32" xfId="2" applyFont="1" applyFill="1" applyBorder="1" applyAlignment="1">
      <alignment horizontal="center" vertical="center" wrapText="1"/>
    </xf>
    <xf numFmtId="0" fontId="42" fillId="20" borderId="47" xfId="2" applyFont="1" applyFill="1" applyBorder="1" applyAlignment="1">
      <alignment horizontal="center" vertical="center" wrapText="1"/>
    </xf>
    <xf numFmtId="171" fontId="42" fillId="20" borderId="48" xfId="3" applyNumberFormat="1" applyFont="1" applyFill="1" applyBorder="1" applyAlignment="1">
      <alignment horizontal="center" vertical="center" wrapText="1"/>
    </xf>
    <xf numFmtId="171" fontId="42" fillId="20" borderId="50" xfId="3" applyNumberFormat="1" applyFont="1" applyFill="1" applyBorder="1" applyAlignment="1">
      <alignment horizontal="center" vertical="center" wrapText="1"/>
    </xf>
    <xf numFmtId="171" fontId="42" fillId="20" borderId="48" xfId="3" applyNumberFormat="1" applyFont="1" applyFill="1" applyBorder="1" applyAlignment="1">
      <alignment horizontal="center" vertical="center"/>
    </xf>
    <xf numFmtId="171" fontId="42" fillId="20" borderId="50" xfId="3" applyNumberFormat="1" applyFont="1" applyFill="1" applyBorder="1" applyAlignment="1">
      <alignment horizontal="center" vertical="center"/>
    </xf>
    <xf numFmtId="0" fontId="86" fillId="0" borderId="48" xfId="0" applyFont="1" applyBorder="1" applyAlignment="1">
      <alignment horizontal="center" vertical="center" wrapText="1"/>
    </xf>
    <xf numFmtId="0" fontId="86" fillId="0" borderId="50" xfId="0" applyFont="1" applyBorder="1" applyAlignment="1">
      <alignment horizontal="center" vertical="center" wrapText="1"/>
    </xf>
    <xf numFmtId="0" fontId="86" fillId="0" borderId="68" xfId="0" applyFont="1" applyBorder="1" applyAlignment="1">
      <alignment horizontal="center" vertical="center" wrapText="1"/>
    </xf>
    <xf numFmtId="0" fontId="86" fillId="0" borderId="142" xfId="0" applyFont="1" applyBorder="1" applyAlignment="1">
      <alignment horizontal="center" vertical="center" wrapText="1"/>
    </xf>
    <xf numFmtId="0" fontId="43" fillId="0" borderId="48" xfId="3" applyFont="1" applyBorder="1" applyAlignment="1">
      <alignment horizontal="left" vertical="center" wrapText="1"/>
    </xf>
    <xf numFmtId="0" fontId="43" fillId="0" borderId="50" xfId="3" applyFont="1" applyBorder="1" applyAlignment="1">
      <alignment horizontal="left" vertical="center" wrapText="1"/>
    </xf>
    <xf numFmtId="0" fontId="46" fillId="0" borderId="30" xfId="0" applyFont="1" applyBorder="1" applyAlignment="1">
      <alignment horizontal="left" vertical="center" wrapText="1"/>
    </xf>
    <xf numFmtId="0" fontId="46" fillId="0" borderId="31" xfId="0" applyFont="1" applyBorder="1" applyAlignment="1">
      <alignment horizontal="left" vertical="center" wrapText="1"/>
    </xf>
    <xf numFmtId="0" fontId="46" fillId="0" borderId="32" xfId="0" applyFont="1" applyBorder="1" applyAlignment="1">
      <alignment horizontal="left" vertical="center" wrapText="1"/>
    </xf>
    <xf numFmtId="0" fontId="25" fillId="0" borderId="27" xfId="2" applyFont="1" applyBorder="1" applyAlignment="1">
      <alignment horizontal="left" vertical="center" wrapText="1"/>
    </xf>
    <xf numFmtId="0" fontId="25" fillId="0" borderId="43" xfId="2" applyFont="1" applyBorder="1" applyAlignment="1">
      <alignment horizontal="left" vertical="center" wrapText="1"/>
    </xf>
    <xf numFmtId="0" fontId="25" fillId="0" borderId="42" xfId="2" applyFont="1" applyBorder="1" applyAlignment="1">
      <alignment horizontal="left" vertical="center" wrapText="1"/>
    </xf>
    <xf numFmtId="0" fontId="25" fillId="0" borderId="33" xfId="2" applyFont="1" applyBorder="1" applyAlignment="1">
      <alignment horizontal="left" vertical="center" wrapText="1"/>
    </xf>
    <xf numFmtId="0" fontId="25" fillId="0" borderId="11" xfId="2" applyFont="1" applyAlignment="1">
      <alignment horizontal="left" vertical="center" wrapText="1"/>
    </xf>
    <xf numFmtId="0" fontId="25" fillId="0" borderId="41" xfId="2" applyFont="1" applyBorder="1" applyAlignment="1">
      <alignment horizontal="left" vertical="center" wrapText="1"/>
    </xf>
    <xf numFmtId="0" fontId="25" fillId="0" borderId="36" xfId="2" applyFont="1" applyBorder="1" applyAlignment="1">
      <alignment horizontal="left" vertical="center" wrapText="1"/>
    </xf>
    <xf numFmtId="0" fontId="25" fillId="0" borderId="45" xfId="2" applyFont="1" applyBorder="1" applyAlignment="1">
      <alignment horizontal="left" vertical="center" wrapText="1"/>
    </xf>
    <xf numFmtId="0" fontId="25" fillId="0" borderId="44" xfId="2" applyFont="1" applyBorder="1" applyAlignment="1">
      <alignment horizontal="left" vertical="center" wrapText="1"/>
    </xf>
    <xf numFmtId="0" fontId="25" fillId="0" borderId="51" xfId="2" applyFont="1" applyBorder="1" applyAlignment="1">
      <alignment horizontal="left" vertical="center" wrapText="1"/>
    </xf>
    <xf numFmtId="0" fontId="25" fillId="19" borderId="51" xfId="2" applyFont="1" applyFill="1" applyBorder="1" applyAlignment="1">
      <alignment horizontal="left" vertical="center" wrapText="1"/>
    </xf>
    <xf numFmtId="0" fontId="25" fillId="0" borderId="51" xfId="2" applyFont="1" applyBorder="1" applyAlignment="1">
      <alignment horizontal="center" vertical="center" wrapText="1"/>
    </xf>
    <xf numFmtId="0" fontId="24" fillId="0" borderId="27" xfId="2" applyFont="1" applyBorder="1" applyAlignment="1">
      <alignment horizontal="center" vertical="center" wrapText="1"/>
    </xf>
    <xf numFmtId="0" fontId="24" fillId="0" borderId="33" xfId="2" applyFont="1" applyBorder="1" applyAlignment="1">
      <alignment horizontal="center" vertical="center" wrapText="1"/>
    </xf>
    <xf numFmtId="0" fontId="24" fillId="0" borderId="36" xfId="2" applyFont="1" applyBorder="1" applyAlignment="1">
      <alignment horizontal="center" vertical="center" wrapText="1"/>
    </xf>
    <xf numFmtId="0" fontId="16" fillId="0" borderId="51" xfId="3" applyFont="1" applyBorder="1" applyAlignment="1">
      <alignment horizontal="center" vertical="center"/>
    </xf>
    <xf numFmtId="0" fontId="25" fillId="0" borderId="94" xfId="2" applyFont="1" applyBorder="1" applyAlignment="1">
      <alignment horizontal="left" vertical="center" wrapText="1"/>
    </xf>
    <xf numFmtId="0" fontId="25" fillId="0" borderId="95" xfId="2" applyFont="1" applyBorder="1" applyAlignment="1">
      <alignment horizontal="left" vertical="center" wrapText="1"/>
    </xf>
    <xf numFmtId="0" fontId="25" fillId="0" borderId="96" xfId="2" applyFont="1" applyBorder="1" applyAlignment="1">
      <alignment horizontal="left" vertical="center" wrapText="1"/>
    </xf>
    <xf numFmtId="0" fontId="25" fillId="19" borderId="11" xfId="2" applyFont="1" applyFill="1" applyAlignment="1">
      <alignment horizontal="left" vertical="center" wrapText="1"/>
    </xf>
    <xf numFmtId="0" fontId="25" fillId="20" borderId="27" xfId="2" applyFont="1" applyFill="1" applyBorder="1" applyAlignment="1">
      <alignment horizontal="left" vertical="center" wrapText="1"/>
    </xf>
    <xf numFmtId="0" fontId="25" fillId="20" borderId="33" xfId="2" applyFont="1" applyFill="1" applyBorder="1" applyAlignment="1">
      <alignment horizontal="left" vertical="center" wrapText="1"/>
    </xf>
    <xf numFmtId="0" fontId="25" fillId="20" borderId="36" xfId="2" applyFont="1" applyFill="1" applyBorder="1" applyAlignment="1">
      <alignment horizontal="left" vertical="center" wrapText="1"/>
    </xf>
    <xf numFmtId="0" fontId="32" fillId="0" borderId="47" xfId="3" applyFont="1" applyBorder="1" applyAlignment="1">
      <alignment horizontal="center" vertical="center"/>
    </xf>
    <xf numFmtId="0" fontId="97" fillId="0" borderId="68" xfId="0" applyFont="1" applyBorder="1" applyAlignment="1">
      <alignment horizontal="center" vertical="center" wrapText="1"/>
    </xf>
    <xf numFmtId="0" fontId="97" fillId="0" borderId="50" xfId="0" applyFont="1" applyBorder="1" applyAlignment="1">
      <alignment horizontal="center" vertical="center" wrapText="1"/>
    </xf>
    <xf numFmtId="0" fontId="43" fillId="8" borderId="48" xfId="0" applyFont="1" applyFill="1" applyBorder="1" applyAlignment="1">
      <alignment horizontal="center" vertical="center" wrapText="1"/>
    </xf>
    <xf numFmtId="0" fontId="43" fillId="8" borderId="50" xfId="0" applyFont="1" applyFill="1" applyBorder="1" applyAlignment="1">
      <alignment horizontal="center" vertical="center" wrapText="1"/>
    </xf>
    <xf numFmtId="0" fontId="97" fillId="0" borderId="48" xfId="0" applyFont="1" applyBorder="1" applyAlignment="1">
      <alignment horizontal="center" vertical="center" wrapText="1"/>
    </xf>
    <xf numFmtId="0" fontId="97" fillId="0" borderId="142" xfId="0" applyFont="1" applyBorder="1" applyAlignment="1">
      <alignment horizontal="center" vertical="center" wrapText="1"/>
    </xf>
    <xf numFmtId="0" fontId="42" fillId="20" borderId="30" xfId="3" applyFont="1" applyFill="1" applyBorder="1" applyAlignment="1">
      <alignment horizontal="center" vertical="center" wrapText="1"/>
    </xf>
    <xf numFmtId="0" fontId="42" fillId="20" borderId="32" xfId="3" applyFont="1" applyFill="1" applyBorder="1" applyAlignment="1">
      <alignment horizontal="center" vertical="center" wrapText="1"/>
    </xf>
    <xf numFmtId="0" fontId="33" fillId="20" borderId="30" xfId="3" applyFont="1" applyFill="1" applyBorder="1" applyAlignment="1">
      <alignment horizontal="center" vertical="center"/>
    </xf>
    <xf numFmtId="0" fontId="33" fillId="20" borderId="31" xfId="3" applyFont="1" applyFill="1" applyBorder="1" applyAlignment="1">
      <alignment horizontal="center" vertical="center"/>
    </xf>
    <xf numFmtId="0" fontId="33" fillId="20" borderId="32" xfId="3" applyFont="1" applyFill="1" applyBorder="1" applyAlignment="1">
      <alignment horizontal="center" vertical="center"/>
    </xf>
    <xf numFmtId="0" fontId="33" fillId="0" borderId="30" xfId="3" applyFont="1" applyBorder="1" applyAlignment="1">
      <alignment horizontal="center" vertical="center" wrapText="1"/>
    </xf>
    <xf numFmtId="0" fontId="33" fillId="0" borderId="31" xfId="3" applyFont="1" applyBorder="1" applyAlignment="1">
      <alignment horizontal="center" vertical="center" wrapText="1"/>
    </xf>
    <xf numFmtId="0" fontId="33" fillId="0" borderId="32" xfId="3" applyFont="1" applyBorder="1" applyAlignment="1">
      <alignment horizontal="center" vertical="center" wrapText="1"/>
    </xf>
    <xf numFmtId="9" fontId="42" fillId="19" borderId="36" xfId="3" applyNumberFormat="1" applyFont="1" applyFill="1" applyBorder="1" applyAlignment="1">
      <alignment horizontal="center" vertical="center"/>
    </xf>
    <xf numFmtId="9" fontId="42" fillId="19" borderId="44" xfId="3" applyNumberFormat="1" applyFont="1" applyFill="1" applyBorder="1" applyAlignment="1">
      <alignment horizontal="center" vertical="center"/>
    </xf>
    <xf numFmtId="0" fontId="24" fillId="0" borderId="30" xfId="3" applyFont="1" applyBorder="1" applyAlignment="1">
      <alignment horizontal="center" vertical="center" wrapText="1"/>
    </xf>
    <xf numFmtId="0" fontId="24" fillId="0" borderId="32" xfId="3" applyFont="1" applyBorder="1" applyAlignment="1">
      <alignment horizontal="center" vertical="center" wrapText="1"/>
    </xf>
    <xf numFmtId="0" fontId="33" fillId="0" borderId="30" xfId="3" applyFont="1" applyBorder="1" applyAlignment="1">
      <alignment horizontal="left" vertical="center"/>
    </xf>
    <xf numFmtId="0" fontId="33" fillId="0" borderId="31" xfId="3" applyFont="1" applyBorder="1" applyAlignment="1">
      <alignment horizontal="left" vertical="center"/>
    </xf>
    <xf numFmtId="0" fontId="33" fillId="0" borderId="32" xfId="3" applyFont="1" applyBorder="1" applyAlignment="1">
      <alignment horizontal="left" vertical="center"/>
    </xf>
    <xf numFmtId="0" fontId="42" fillId="20" borderId="54" xfId="3" applyFont="1" applyFill="1" applyBorder="1" applyAlignment="1">
      <alignment horizontal="center" vertical="center" wrapText="1"/>
    </xf>
    <xf numFmtId="0" fontId="42" fillId="20" borderId="53" xfId="3" applyFont="1" applyFill="1" applyBorder="1" applyAlignment="1">
      <alignment horizontal="center" vertical="center" wrapText="1"/>
    </xf>
    <xf numFmtId="0" fontId="33" fillId="0" borderId="51" xfId="3" applyFont="1" applyBorder="1" applyAlignment="1">
      <alignment horizontal="center" vertical="center"/>
    </xf>
    <xf numFmtId="0" fontId="26" fillId="0" borderId="30" xfId="3" applyFont="1" applyBorder="1" applyAlignment="1">
      <alignment horizontal="left" vertical="center" wrapText="1"/>
    </xf>
    <xf numFmtId="0" fontId="26" fillId="0" borderId="32" xfId="3" applyFont="1" applyBorder="1" applyAlignment="1">
      <alignment horizontal="left" vertical="center" wrapText="1"/>
    </xf>
    <xf numFmtId="0" fontId="83" fillId="0" borderId="30" xfId="3" applyFont="1" applyBorder="1" applyAlignment="1">
      <alignment horizontal="center" vertical="center" wrapText="1"/>
    </xf>
    <xf numFmtId="0" fontId="83" fillId="0" borderId="32" xfId="3" applyFont="1" applyBorder="1" applyAlignment="1">
      <alignment horizontal="center" vertical="center" wrapText="1"/>
    </xf>
    <xf numFmtId="0" fontId="70" fillId="0" borderId="30" xfId="3" applyFont="1" applyBorder="1" applyAlignment="1">
      <alignment horizontal="center" vertical="center" wrapText="1"/>
    </xf>
    <xf numFmtId="0" fontId="70" fillId="0" borderId="32" xfId="3" applyFont="1" applyBorder="1" applyAlignment="1">
      <alignment horizontal="center" vertical="center" wrapText="1"/>
    </xf>
    <xf numFmtId="0" fontId="73" fillId="0" borderId="32" xfId="3" applyFont="1" applyBorder="1" applyAlignment="1">
      <alignment horizontal="center" vertical="center" wrapText="1"/>
    </xf>
    <xf numFmtId="0" fontId="32" fillId="0" borderId="30" xfId="3" applyFont="1" applyBorder="1" applyAlignment="1">
      <alignment horizontal="center" vertical="center"/>
    </xf>
    <xf numFmtId="0" fontId="32" fillId="0" borderId="32" xfId="3" applyFont="1" applyBorder="1" applyAlignment="1">
      <alignment horizontal="center" vertical="center"/>
    </xf>
    <xf numFmtId="0" fontId="86" fillId="0" borderId="30" xfId="3" applyFont="1" applyBorder="1" applyAlignment="1">
      <alignment horizontal="center" vertical="center" wrapText="1"/>
    </xf>
    <xf numFmtId="0" fontId="86" fillId="0" borderId="32" xfId="3" applyFont="1" applyBorder="1" applyAlignment="1">
      <alignment horizontal="center" vertical="center" wrapText="1"/>
    </xf>
    <xf numFmtId="0" fontId="86" fillId="0" borderId="47" xfId="0" applyFont="1" applyBorder="1" applyAlignment="1">
      <alignment horizontal="center" vertical="center" wrapText="1"/>
    </xf>
    <xf numFmtId="43" fontId="32" fillId="0" borderId="47" xfId="18" applyFont="1" applyBorder="1" applyAlignment="1">
      <alignment horizontal="center"/>
    </xf>
    <xf numFmtId="0" fontId="70" fillId="0" borderId="47" xfId="0" applyFont="1" applyBorder="1" applyAlignment="1">
      <alignment horizontal="center" vertical="center" wrapText="1"/>
    </xf>
    <xf numFmtId="0" fontId="71" fillId="0" borderId="47" xfId="0" applyFont="1" applyBorder="1" applyAlignment="1">
      <alignment horizontal="center"/>
    </xf>
    <xf numFmtId="0" fontId="30" fillId="0" borderId="5" xfId="20" applyFont="1" applyBorder="1" applyAlignment="1">
      <alignment horizontal="center" vertical="center" wrapText="1"/>
    </xf>
    <xf numFmtId="0" fontId="30" fillId="0" borderId="7" xfId="20" applyFont="1" applyBorder="1" applyAlignment="1">
      <alignment horizontal="center" vertical="center" wrapText="1"/>
    </xf>
    <xf numFmtId="0" fontId="30" fillId="0" borderId="8" xfId="20" applyFont="1" applyBorder="1" applyAlignment="1">
      <alignment horizontal="center" vertical="center" wrapText="1"/>
    </xf>
    <xf numFmtId="0" fontId="55" fillId="16" borderId="71" xfId="20" applyFont="1" applyFill="1" applyBorder="1" applyAlignment="1">
      <alignment horizontal="center" vertical="center" wrapText="1"/>
    </xf>
    <xf numFmtId="9" fontId="30" fillId="0" borderId="26" xfId="20" applyNumberFormat="1" applyFont="1" applyBorder="1" applyAlignment="1">
      <alignment horizontal="center" vertical="center" wrapText="1"/>
    </xf>
    <xf numFmtId="0" fontId="30" fillId="0" borderId="24" xfId="20" applyFont="1" applyBorder="1" applyAlignment="1">
      <alignment horizontal="center" vertical="center" wrapText="1"/>
    </xf>
    <xf numFmtId="0" fontId="55" fillId="16" borderId="47" xfId="20" applyFont="1" applyFill="1" applyBorder="1" applyAlignment="1">
      <alignment horizontal="center" vertical="center" wrapText="1"/>
    </xf>
    <xf numFmtId="0" fontId="30" fillId="0" borderId="12" xfId="20" applyFont="1" applyBorder="1" applyAlignment="1">
      <alignment horizontal="left" vertical="center" wrapText="1"/>
    </xf>
    <xf numFmtId="0" fontId="55" fillId="16" borderId="22" xfId="20" applyFont="1" applyFill="1" applyBorder="1" applyAlignment="1">
      <alignment horizontal="center" vertical="center" wrapText="1"/>
    </xf>
    <xf numFmtId="0" fontId="55" fillId="16" borderId="12" xfId="20" applyFont="1" applyFill="1" applyBorder="1" applyAlignment="1">
      <alignment horizontal="center" vertical="center" wrapText="1"/>
    </xf>
    <xf numFmtId="0" fontId="55" fillId="16" borderId="23" xfId="20" applyFont="1" applyFill="1" applyBorder="1" applyAlignment="1">
      <alignment horizontal="center" vertical="center" wrapText="1"/>
    </xf>
    <xf numFmtId="0" fontId="30" fillId="0" borderId="22" xfId="20" applyFont="1" applyBorder="1" applyAlignment="1">
      <alignment horizontal="center" vertical="center" wrapText="1"/>
    </xf>
    <xf numFmtId="0" fontId="30" fillId="0" borderId="12" xfId="20" applyFont="1" applyBorder="1" applyAlignment="1">
      <alignment horizontal="center" vertical="center" wrapText="1"/>
    </xf>
    <xf numFmtId="0" fontId="30" fillId="0" borderId="23" xfId="20" applyFont="1" applyBorder="1" applyAlignment="1">
      <alignment horizontal="center" vertical="center" wrapText="1"/>
    </xf>
    <xf numFmtId="0" fontId="30" fillId="0" borderId="22" xfId="20" applyFont="1" applyBorder="1" applyAlignment="1">
      <alignment horizontal="left" vertical="center" wrapText="1"/>
    </xf>
    <xf numFmtId="0" fontId="30" fillId="0" borderId="23" xfId="20" applyFont="1" applyBorder="1" applyAlignment="1">
      <alignment horizontal="left" vertical="center" wrapText="1"/>
    </xf>
    <xf numFmtId="0" fontId="54" fillId="0" borderId="22" xfId="20" applyFont="1" applyBorder="1" applyAlignment="1">
      <alignment horizontal="center" vertical="center" wrapText="1"/>
    </xf>
    <xf numFmtId="0" fontId="54" fillId="0" borderId="12" xfId="20" applyFont="1" applyBorder="1" applyAlignment="1">
      <alignment horizontal="center" vertical="center" wrapText="1"/>
    </xf>
    <xf numFmtId="0" fontId="54" fillId="0" borderId="23" xfId="20" applyFont="1" applyBorder="1" applyAlignment="1">
      <alignment horizontal="center" vertical="center" wrapText="1"/>
    </xf>
    <xf numFmtId="0" fontId="55" fillId="16" borderId="26" xfId="20" applyFont="1" applyFill="1" applyBorder="1" applyAlignment="1">
      <alignment horizontal="center" vertical="center" wrapText="1"/>
    </xf>
    <xf numFmtId="0" fontId="55" fillId="16" borderId="24" xfId="20" applyFont="1" applyFill="1" applyBorder="1" applyAlignment="1">
      <alignment horizontal="center" vertical="center" wrapText="1"/>
    </xf>
    <xf numFmtId="0" fontId="55" fillId="16" borderId="25" xfId="20" applyFont="1" applyFill="1" applyBorder="1" applyAlignment="1">
      <alignment horizontal="center" vertical="center" wrapText="1"/>
    </xf>
    <xf numFmtId="0" fontId="30" fillId="0" borderId="25" xfId="20" applyFont="1" applyBorder="1" applyAlignment="1">
      <alignment horizontal="center" vertical="center" wrapText="1"/>
    </xf>
    <xf numFmtId="0" fontId="30" fillId="0" borderId="117" xfId="20" applyFont="1" applyBorder="1" applyAlignment="1">
      <alignment horizontal="center" vertical="center" wrapText="1"/>
    </xf>
    <xf numFmtId="0" fontId="30" fillId="0" borderId="57" xfId="20" applyFont="1" applyBorder="1" applyAlignment="1">
      <alignment horizontal="center" vertical="center" wrapText="1"/>
    </xf>
    <xf numFmtId="9" fontId="30" fillId="0" borderId="22" xfId="1" applyFont="1" applyBorder="1" applyAlignment="1">
      <alignment horizontal="center" vertical="center" shrinkToFit="1"/>
    </xf>
    <xf numFmtId="9" fontId="30" fillId="0" borderId="12" xfId="1" applyFont="1" applyBorder="1" applyAlignment="1">
      <alignment horizontal="center" vertical="center" shrinkToFit="1"/>
    </xf>
    <xf numFmtId="9" fontId="30" fillId="0" borderId="23" xfId="1" applyFont="1" applyBorder="1" applyAlignment="1">
      <alignment horizontal="center" vertical="center" shrinkToFit="1"/>
    </xf>
    <xf numFmtId="0" fontId="55" fillId="16" borderId="5" xfId="20" applyFont="1" applyFill="1" applyBorder="1" applyAlignment="1">
      <alignment horizontal="center" vertical="center" wrapText="1"/>
    </xf>
    <xf numFmtId="0" fontId="55" fillId="16" borderId="7" xfId="20" applyFont="1" applyFill="1" applyBorder="1" applyAlignment="1">
      <alignment horizontal="center" vertical="center" wrapText="1"/>
    </xf>
    <xf numFmtId="0" fontId="30" fillId="19" borderId="22" xfId="20" applyFont="1" applyFill="1" applyBorder="1" applyAlignment="1">
      <alignment horizontal="left" vertical="center" wrapText="1"/>
    </xf>
    <xf numFmtId="0" fontId="30" fillId="19" borderId="12" xfId="20" applyFont="1" applyFill="1" applyBorder="1" applyAlignment="1">
      <alignment horizontal="left" vertical="center" wrapText="1"/>
    </xf>
    <xf numFmtId="0" fontId="30" fillId="19" borderId="23" xfId="20" applyFont="1" applyFill="1" applyBorder="1" applyAlignment="1">
      <alignment horizontal="left" vertical="center" wrapText="1"/>
    </xf>
    <xf numFmtId="0" fontId="30" fillId="0" borderId="6" xfId="20" applyFont="1" applyBorder="1" applyAlignment="1">
      <alignment horizontal="center" vertical="center" wrapText="1"/>
    </xf>
    <xf numFmtId="0" fontId="30" fillId="0" borderId="11" xfId="20" applyFont="1" applyAlignment="1">
      <alignment horizontal="center" vertical="center" wrapText="1"/>
    </xf>
    <xf numFmtId="0" fontId="30" fillId="0" borderId="13" xfId="20" applyFont="1" applyBorder="1" applyAlignment="1">
      <alignment horizontal="center" vertical="center" wrapText="1"/>
    </xf>
    <xf numFmtId="0" fontId="30" fillId="0" borderId="26" xfId="20" applyFont="1" applyBorder="1" applyAlignment="1">
      <alignment horizontal="center" vertical="center" wrapText="1"/>
    </xf>
    <xf numFmtId="0" fontId="55" fillId="0" borderId="5" xfId="20" applyFont="1" applyBorder="1" applyAlignment="1">
      <alignment horizontal="center" vertical="center" wrapText="1"/>
    </xf>
    <xf numFmtId="0" fontId="55" fillId="0" borderId="7" xfId="20" applyFont="1" applyBorder="1" applyAlignment="1">
      <alignment horizontal="center" vertical="center" wrapText="1"/>
    </xf>
    <xf numFmtId="0" fontId="55" fillId="0" borderId="26" xfId="20" applyFont="1" applyBorder="1" applyAlignment="1">
      <alignment horizontal="center" vertical="center" wrapText="1"/>
    </xf>
    <xf numFmtId="0" fontId="55" fillId="0" borderId="24" xfId="20" applyFont="1" applyBorder="1" applyAlignment="1">
      <alignment horizontal="center" vertical="center" wrapText="1"/>
    </xf>
    <xf numFmtId="0" fontId="26" fillId="0" borderId="47" xfId="0" applyFont="1" applyBorder="1" applyAlignment="1">
      <alignment horizontal="center" vertical="center" wrapText="1"/>
    </xf>
    <xf numFmtId="0" fontId="86" fillId="19" borderId="47" xfId="0" applyFont="1" applyFill="1" applyBorder="1" applyAlignment="1">
      <alignment horizontal="center" vertical="center" wrapText="1"/>
    </xf>
    <xf numFmtId="0" fontId="83" fillId="0" borderId="47" xfId="0" applyFont="1" applyBorder="1" applyAlignment="1">
      <alignment horizontal="center" vertical="center" wrapText="1"/>
    </xf>
    <xf numFmtId="0" fontId="70" fillId="0" borderId="47" xfId="0" applyFont="1" applyBorder="1" applyAlignment="1">
      <alignment horizontal="left" vertical="top" wrapText="1"/>
    </xf>
    <xf numFmtId="0" fontId="26" fillId="0" borderId="48" xfId="0" applyFont="1" applyBorder="1" applyAlignment="1">
      <alignment horizontal="left" vertical="top" wrapText="1"/>
    </xf>
    <xf numFmtId="0" fontId="26" fillId="0" borderId="50" xfId="0" applyFont="1" applyBorder="1" applyAlignment="1">
      <alignment horizontal="left" vertical="top"/>
    </xf>
    <xf numFmtId="0" fontId="32" fillId="0" borderId="47" xfId="0" applyFont="1" applyBorder="1" applyAlignment="1">
      <alignment horizontal="left" vertical="top" wrapText="1"/>
    </xf>
    <xf numFmtId="0" fontId="11" fillId="19" borderId="47" xfId="3" applyFont="1" applyFill="1" applyBorder="1" applyAlignment="1">
      <alignment horizontal="left" vertical="center" wrapText="1"/>
    </xf>
    <xf numFmtId="0" fontId="11" fillId="19" borderId="47" xfId="3" applyFont="1" applyFill="1" applyBorder="1" applyAlignment="1">
      <alignment horizontal="left" vertical="center"/>
    </xf>
    <xf numFmtId="0" fontId="26" fillId="0" borderId="47" xfId="3" applyFont="1" applyBorder="1" applyAlignment="1">
      <alignment horizontal="left" vertical="center" wrapText="1"/>
    </xf>
    <xf numFmtId="0" fontId="26" fillId="0" borderId="47" xfId="3" applyFont="1" applyBorder="1" applyAlignment="1">
      <alignment horizontal="left" vertical="center"/>
    </xf>
    <xf numFmtId="0" fontId="26" fillId="0" borderId="48" xfId="3" applyFont="1" applyBorder="1" applyAlignment="1">
      <alignment horizontal="left" vertical="center" wrapText="1"/>
    </xf>
    <xf numFmtId="0" fontId="26" fillId="0" borderId="50" xfId="3" applyFont="1" applyBorder="1" applyAlignment="1">
      <alignment horizontal="left" vertical="center" wrapText="1"/>
    </xf>
    <xf numFmtId="0" fontId="41" fillId="0" borderId="50" xfId="3" applyFont="1" applyBorder="1" applyAlignment="1">
      <alignment horizontal="left" vertical="center" wrapText="1"/>
    </xf>
    <xf numFmtId="0" fontId="26" fillId="0" borderId="48" xfId="3" applyFont="1" applyBorder="1" applyAlignment="1">
      <alignment vertical="center" wrapText="1"/>
    </xf>
    <xf numFmtId="0" fontId="26" fillId="0" borderId="50" xfId="3" applyFont="1" applyBorder="1" applyAlignment="1">
      <alignment vertical="center" wrapText="1"/>
    </xf>
    <xf numFmtId="0" fontId="24" fillId="0" borderId="48" xfId="3" applyFont="1" applyBorder="1" applyAlignment="1">
      <alignment horizontal="left" vertical="center" wrapText="1"/>
    </xf>
    <xf numFmtId="0" fontId="24" fillId="0" borderId="50" xfId="3" applyFont="1" applyBorder="1" applyAlignment="1">
      <alignment horizontal="left" vertical="center" wrapText="1"/>
    </xf>
    <xf numFmtId="0" fontId="24" fillId="8" borderId="48" xfId="0" applyFont="1" applyFill="1" applyBorder="1" applyAlignment="1">
      <alignment horizontal="left" vertical="center" wrapText="1"/>
    </xf>
    <xf numFmtId="0" fontId="24" fillId="8" borderId="50" xfId="0" applyFont="1" applyFill="1" applyBorder="1" applyAlignment="1">
      <alignment horizontal="left" vertical="center" wrapText="1"/>
    </xf>
    <xf numFmtId="0" fontId="26" fillId="0" borderId="48" xfId="3" applyFont="1" applyBorder="1" applyAlignment="1">
      <alignment horizontal="center" vertical="center" wrapText="1"/>
    </xf>
    <xf numFmtId="0" fontId="26" fillId="0" borderId="50" xfId="3" applyFont="1" applyBorder="1" applyAlignment="1">
      <alignment horizontal="center" vertical="center" wrapText="1"/>
    </xf>
    <xf numFmtId="0" fontId="82" fillId="0" borderId="48" xfId="21" applyBorder="1" applyAlignment="1">
      <alignment horizontal="center" vertical="center" wrapText="1"/>
    </xf>
    <xf numFmtId="171" fontId="42" fillId="19" borderId="48" xfId="3" applyNumberFormat="1" applyFont="1" applyFill="1" applyBorder="1" applyAlignment="1">
      <alignment horizontal="center" vertical="center"/>
    </xf>
    <xf numFmtId="171" fontId="42" fillId="19" borderId="50" xfId="3" applyNumberFormat="1" applyFont="1" applyFill="1" applyBorder="1" applyAlignment="1">
      <alignment horizontal="center" vertical="center"/>
    </xf>
    <xf numFmtId="9" fontId="24" fillId="0" borderId="48" xfId="3" applyNumberFormat="1" applyFont="1" applyBorder="1" applyAlignment="1">
      <alignment horizontal="center" vertical="center"/>
    </xf>
    <xf numFmtId="0" fontId="24" fillId="0" borderId="50" xfId="3" applyFont="1" applyBorder="1" applyAlignment="1">
      <alignment horizontal="center" vertical="center"/>
    </xf>
    <xf numFmtId="0" fontId="11" fillId="0" borderId="31" xfId="3" applyFont="1" applyBorder="1" applyAlignment="1">
      <alignment horizontal="center" vertical="center" wrapText="1"/>
    </xf>
    <xf numFmtId="0" fontId="11" fillId="0" borderId="31" xfId="3" applyFont="1" applyBorder="1" applyAlignment="1">
      <alignment horizontal="center" vertical="center"/>
    </xf>
    <xf numFmtId="0" fontId="70" fillId="0" borderId="31" xfId="3" applyFont="1" applyBorder="1" applyAlignment="1">
      <alignment horizontal="left" vertical="top"/>
    </xf>
    <xf numFmtId="0" fontId="78" fillId="0" borderId="30" xfId="3" applyFont="1" applyBorder="1" applyAlignment="1">
      <alignment horizontal="left" vertical="top" wrapText="1"/>
    </xf>
    <xf numFmtId="0" fontId="78" fillId="0" borderId="31" xfId="3" applyFont="1" applyBorder="1" applyAlignment="1">
      <alignment horizontal="left" vertical="top"/>
    </xf>
    <xf numFmtId="0" fontId="67" fillId="0" borderId="30" xfId="3" applyFont="1" applyBorder="1" applyAlignment="1">
      <alignment horizontal="left" vertical="top" wrapText="1"/>
    </xf>
    <xf numFmtId="0" fontId="67" fillId="0" borderId="31" xfId="3" applyFont="1" applyBorder="1" applyAlignment="1">
      <alignment horizontal="left" vertical="top"/>
    </xf>
    <xf numFmtId="0" fontId="26" fillId="0" borderId="30" xfId="3" applyFont="1" applyBorder="1" applyAlignment="1">
      <alignment vertical="top" wrapText="1"/>
    </xf>
    <xf numFmtId="0" fontId="26" fillId="0" borderId="32" xfId="3" applyFont="1" applyBorder="1" applyAlignment="1">
      <alignment vertical="top"/>
    </xf>
    <xf numFmtId="0" fontId="70" fillId="0" borderId="31" xfId="3" applyFont="1" applyBorder="1" applyAlignment="1">
      <alignment horizontal="left" vertical="center"/>
    </xf>
    <xf numFmtId="0" fontId="70" fillId="0" borderId="32" xfId="3" applyFont="1" applyBorder="1" applyAlignment="1">
      <alignment horizontal="left" vertical="center"/>
    </xf>
    <xf numFmtId="0" fontId="26" fillId="0" borderId="32" xfId="3" applyFont="1" applyBorder="1" applyAlignment="1">
      <alignment vertical="top" wrapText="1"/>
    </xf>
    <xf numFmtId="0" fontId="23" fillId="0" borderId="30" xfId="3" applyFont="1" applyBorder="1" applyAlignment="1">
      <alignment vertical="top" wrapText="1"/>
    </xf>
    <xf numFmtId="0" fontId="23" fillId="0" borderId="32" xfId="3" applyFont="1" applyBorder="1" applyAlignment="1">
      <alignment vertical="top" wrapText="1"/>
    </xf>
    <xf numFmtId="0" fontId="70" fillId="0" borderId="30" xfId="3" applyFont="1" applyBorder="1" applyAlignment="1">
      <alignment vertical="center" wrapText="1"/>
    </xf>
    <xf numFmtId="0" fontId="26" fillId="0" borderId="32" xfId="3" applyFont="1" applyBorder="1" applyAlignment="1">
      <alignment vertical="center" wrapText="1"/>
    </xf>
    <xf numFmtId="0" fontId="23" fillId="0" borderId="30" xfId="3" applyFont="1" applyBorder="1" applyAlignment="1">
      <alignment vertical="center" wrapText="1"/>
    </xf>
    <xf numFmtId="0" fontId="23" fillId="0" borderId="32" xfId="3" applyFont="1" applyBorder="1" applyAlignment="1">
      <alignment vertical="center" wrapText="1"/>
    </xf>
    <xf numFmtId="0" fontId="24" fillId="0" borderId="30" xfId="3" applyFont="1" applyBorder="1" applyAlignment="1">
      <alignment vertical="top" wrapText="1"/>
    </xf>
    <xf numFmtId="0" fontId="24" fillId="0" borderId="32" xfId="3" applyFont="1" applyBorder="1" applyAlignment="1">
      <alignment vertical="top" wrapText="1"/>
    </xf>
    <xf numFmtId="0" fontId="11" fillId="0" borderId="30" xfId="3" applyFont="1" applyBorder="1" applyAlignment="1">
      <alignment vertical="top" wrapText="1"/>
    </xf>
    <xf numFmtId="0" fontId="11" fillId="0" borderId="32" xfId="3" applyFont="1" applyBorder="1" applyAlignment="1">
      <alignment vertical="top" wrapText="1"/>
    </xf>
    <xf numFmtId="0" fontId="54" fillId="0" borderId="5" xfId="20" applyFont="1" applyBorder="1" applyAlignment="1">
      <alignment horizontal="center" vertical="center" wrapText="1"/>
    </xf>
    <xf numFmtId="0" fontId="54" fillId="0" borderId="7" xfId="20" applyFont="1" applyBorder="1" applyAlignment="1">
      <alignment horizontal="center" vertical="center" wrapText="1"/>
    </xf>
    <xf numFmtId="0" fontId="54" fillId="0" borderId="8" xfId="20" applyFont="1" applyBorder="1" applyAlignment="1">
      <alignment horizontal="center" vertical="center" wrapText="1"/>
    </xf>
    <xf numFmtId="0" fontId="54" fillId="0" borderId="6" xfId="20" applyFont="1" applyBorder="1" applyAlignment="1">
      <alignment horizontal="center" vertical="center" wrapText="1"/>
    </xf>
    <xf numFmtId="0" fontId="54" fillId="0" borderId="11" xfId="20" applyFont="1" applyAlignment="1">
      <alignment horizontal="center" vertical="center" wrapText="1"/>
    </xf>
    <xf numFmtId="0" fontId="54" fillId="0" borderId="13" xfId="20" applyFont="1" applyBorder="1" applyAlignment="1">
      <alignment horizontal="center" vertical="center" wrapText="1"/>
    </xf>
    <xf numFmtId="0" fontId="54" fillId="0" borderId="26" xfId="20" applyFont="1" applyBorder="1" applyAlignment="1">
      <alignment horizontal="center" vertical="center" wrapText="1"/>
    </xf>
    <xf numFmtId="0" fontId="54" fillId="0" borderId="24" xfId="20" applyFont="1" applyBorder="1" applyAlignment="1">
      <alignment horizontal="center" vertical="center" wrapText="1"/>
    </xf>
    <xf numFmtId="0" fontId="54" fillId="0" borderId="25" xfId="20" applyFont="1" applyBorder="1" applyAlignment="1">
      <alignment horizontal="center" vertical="center" wrapText="1"/>
    </xf>
    <xf numFmtId="9" fontId="54" fillId="0" borderId="22" xfId="1" applyFont="1" applyBorder="1" applyAlignment="1">
      <alignment horizontal="center" vertical="center" shrinkToFit="1"/>
    </xf>
    <xf numFmtId="9" fontId="54" fillId="0" borderId="12" xfId="1" applyFont="1" applyBorder="1" applyAlignment="1">
      <alignment horizontal="center" vertical="center" shrinkToFit="1"/>
    </xf>
    <xf numFmtId="9" fontId="54" fillId="0" borderId="23" xfId="1" applyFont="1" applyBorder="1" applyAlignment="1">
      <alignment horizontal="center" vertical="center" shrinkToFit="1"/>
    </xf>
    <xf numFmtId="0" fontId="58" fillId="0" borderId="22" xfId="20" applyFont="1" applyBorder="1" applyAlignment="1">
      <alignment horizontal="center" vertical="center" wrapText="1"/>
    </xf>
    <xf numFmtId="0" fontId="58" fillId="0" borderId="23" xfId="20" applyFont="1" applyBorder="1" applyAlignment="1">
      <alignment horizontal="center" vertical="center" wrapText="1"/>
    </xf>
    <xf numFmtId="0" fontId="55" fillId="16" borderId="8" xfId="20" applyFont="1" applyFill="1" applyBorder="1" applyAlignment="1">
      <alignment horizontal="center" vertical="center" wrapText="1"/>
    </xf>
    <xf numFmtId="0" fontId="30" fillId="0" borderId="47" xfId="20" applyFont="1" applyBorder="1" applyAlignment="1">
      <alignment horizontal="center" vertical="center" wrapText="1"/>
    </xf>
    <xf numFmtId="0" fontId="26" fillId="0" borderId="47" xfId="0" applyFont="1" applyBorder="1" applyAlignment="1">
      <alignment horizontal="center" wrapText="1"/>
    </xf>
    <xf numFmtId="0" fontId="26" fillId="0" borderId="47" xfId="0" applyFont="1" applyBorder="1" applyAlignment="1">
      <alignment horizontal="center"/>
    </xf>
    <xf numFmtId="0" fontId="15" fillId="0" borderId="47" xfId="0" applyFont="1" applyBorder="1" applyAlignment="1">
      <alignment horizontal="center" vertical="center" wrapText="1"/>
    </xf>
    <xf numFmtId="0" fontId="70" fillId="0" borderId="47" xfId="0" applyFont="1" applyBorder="1" applyAlignment="1">
      <alignment horizontal="left" vertical="center" wrapText="1"/>
    </xf>
    <xf numFmtId="0" fontId="70" fillId="0" borderId="47" xfId="0" applyFont="1" applyBorder="1" applyAlignment="1">
      <alignment horizontal="left" vertical="top"/>
    </xf>
    <xf numFmtId="0" fontId="26" fillId="0" borderId="47" xfId="0" applyFont="1" applyBorder="1" applyAlignment="1">
      <alignment horizontal="left" vertical="top" wrapText="1"/>
    </xf>
    <xf numFmtId="0" fontId="26" fillId="0" borderId="47" xfId="0" applyFont="1" applyBorder="1" applyAlignment="1">
      <alignment horizontal="left" vertical="top"/>
    </xf>
    <xf numFmtId="0" fontId="11" fillId="0" borderId="47" xfId="3" applyFont="1" applyBorder="1" applyAlignment="1">
      <alignment horizontal="center" vertical="center" wrapText="1"/>
    </xf>
    <xf numFmtId="0" fontId="11" fillId="0" borderId="47" xfId="3" applyFont="1" applyBorder="1" applyAlignment="1">
      <alignment horizontal="center" vertical="center"/>
    </xf>
    <xf numFmtId="0" fontId="11" fillId="19" borderId="47" xfId="3" applyFont="1" applyFill="1" applyBorder="1" applyAlignment="1">
      <alignment horizontal="center" vertical="center" wrapText="1"/>
    </xf>
    <xf numFmtId="0" fontId="11" fillId="19" borderId="47" xfId="3" applyFont="1" applyFill="1" applyBorder="1" applyAlignment="1">
      <alignment horizontal="center" vertical="center"/>
    </xf>
    <xf numFmtId="0" fontId="11" fillId="0" borderId="48" xfId="3" applyFont="1" applyBorder="1" applyAlignment="1">
      <alignment horizontal="left" vertical="center" wrapText="1"/>
    </xf>
    <xf numFmtId="0" fontId="11" fillId="0" borderId="50" xfId="3" applyFont="1" applyBorder="1" applyAlignment="1">
      <alignment horizontal="left" vertical="center" wrapText="1"/>
    </xf>
    <xf numFmtId="0" fontId="71" fillId="0" borderId="48" xfId="3" applyFont="1" applyBorder="1" applyAlignment="1">
      <alignment horizontal="center" vertical="center" wrapText="1"/>
    </xf>
    <xf numFmtId="0" fontId="71" fillId="0" borderId="50" xfId="3" applyFont="1" applyBorder="1" applyAlignment="1">
      <alignment horizontal="center" vertical="center" wrapText="1"/>
    </xf>
    <xf numFmtId="0" fontId="23" fillId="0" borderId="48" xfId="3" applyFont="1" applyBorder="1" applyAlignment="1">
      <alignment horizontal="left" vertical="center" wrapText="1"/>
    </xf>
    <xf numFmtId="0" fontId="23" fillId="0" borderId="50" xfId="3" applyFont="1" applyBorder="1" applyAlignment="1">
      <alignment horizontal="left" vertical="center" wrapText="1"/>
    </xf>
    <xf numFmtId="0" fontId="35" fillId="8" borderId="48" xfId="0" applyFont="1" applyFill="1" applyBorder="1" applyAlignment="1">
      <alignment horizontal="center" vertical="center" wrapText="1"/>
    </xf>
    <xf numFmtId="0" fontId="35" fillId="8" borderId="50" xfId="0" applyFont="1" applyFill="1" applyBorder="1" applyAlignment="1">
      <alignment horizontal="center" vertical="center" wrapText="1"/>
    </xf>
    <xf numFmtId="0" fontId="35" fillId="0" borderId="48" xfId="3" applyFont="1" applyBorder="1" applyAlignment="1">
      <alignment horizontal="center" vertical="center" wrapText="1"/>
    </xf>
    <xf numFmtId="0" fontId="35" fillId="0" borderId="50" xfId="3" applyFont="1" applyBorder="1" applyAlignment="1">
      <alignment horizontal="center" vertical="center"/>
    </xf>
    <xf numFmtId="0" fontId="32" fillId="0" borderId="48" xfId="3" applyFont="1" applyBorder="1" applyAlignment="1">
      <alignment horizontal="left" vertical="center" wrapText="1"/>
    </xf>
    <xf numFmtId="0" fontId="32" fillId="0" borderId="50" xfId="3" applyFont="1" applyBorder="1" applyAlignment="1">
      <alignment horizontal="left" vertical="center" wrapText="1"/>
    </xf>
    <xf numFmtId="171" fontId="24" fillId="0" borderId="48" xfId="3" applyNumberFormat="1" applyFont="1" applyBorder="1" applyAlignment="1">
      <alignment horizontal="center" vertical="center"/>
    </xf>
    <xf numFmtId="171" fontId="24" fillId="0" borderId="50" xfId="3" applyNumberFormat="1" applyFont="1" applyBorder="1" applyAlignment="1">
      <alignment horizontal="center" vertical="center"/>
    </xf>
    <xf numFmtId="0" fontId="78" fillId="0" borderId="31" xfId="3" applyFont="1" applyBorder="1" applyAlignment="1">
      <alignment horizontal="left" vertical="center" wrapText="1"/>
    </xf>
    <xf numFmtId="0" fontId="66" fillId="0" borderId="32" xfId="3" applyFont="1" applyBorder="1" applyAlignment="1">
      <alignment horizontal="left" vertical="center"/>
    </xf>
    <xf numFmtId="0" fontId="66" fillId="0" borderId="30" xfId="3" applyFont="1" applyBorder="1" applyAlignment="1">
      <alignment horizontal="left" vertical="center" wrapText="1"/>
    </xf>
    <xf numFmtId="0" fontId="66" fillId="0" borderId="32" xfId="3" applyFont="1" applyBorder="1" applyAlignment="1">
      <alignment horizontal="left" vertical="center" wrapText="1"/>
    </xf>
    <xf numFmtId="0" fontId="70" fillId="0" borderId="31" xfId="3" applyFont="1" applyBorder="1" applyAlignment="1">
      <alignment horizontal="left" vertical="top" wrapText="1"/>
    </xf>
    <xf numFmtId="0" fontId="70" fillId="0" borderId="30" xfId="3" applyFont="1" applyBorder="1" applyAlignment="1">
      <alignment vertical="top" wrapText="1"/>
    </xf>
    <xf numFmtId="0" fontId="70" fillId="0" borderId="31" xfId="3" applyFont="1" applyBorder="1" applyAlignment="1">
      <alignment vertical="top" wrapText="1"/>
    </xf>
    <xf numFmtId="0" fontId="70" fillId="0" borderId="32" xfId="3" applyFont="1" applyBorder="1" applyAlignment="1">
      <alignment vertical="top" wrapText="1"/>
    </xf>
    <xf numFmtId="0" fontId="26" fillId="0" borderId="27" xfId="0" applyFont="1" applyBorder="1" applyAlignment="1">
      <alignment horizontal="center" vertical="center" wrapText="1"/>
    </xf>
    <xf numFmtId="0" fontId="26" fillId="0" borderId="42" xfId="0" applyFont="1" applyBorder="1" applyAlignment="1">
      <alignment horizontal="center" vertical="center" wrapText="1"/>
    </xf>
    <xf numFmtId="0" fontId="78" fillId="0" borderId="30" xfId="3" applyFont="1" applyBorder="1" applyAlignment="1">
      <alignment horizontal="left" vertical="center" wrapText="1"/>
    </xf>
    <xf numFmtId="0" fontId="11" fillId="0" borderId="27" xfId="0" applyFont="1" applyBorder="1" applyAlignment="1">
      <alignment horizontal="center" vertical="center" wrapText="1"/>
    </xf>
    <xf numFmtId="0" fontId="11" fillId="0" borderId="42" xfId="0" applyFont="1" applyBorder="1" applyAlignment="1">
      <alignment horizontal="center" vertical="center" wrapText="1"/>
    </xf>
    <xf numFmtId="0" fontId="24" fillId="0" borderId="30" xfId="3" applyFont="1" applyBorder="1" applyAlignment="1">
      <alignment horizontal="left" vertical="center" wrapText="1"/>
    </xf>
    <xf numFmtId="0" fontId="24" fillId="0" borderId="32" xfId="3" applyFont="1" applyBorder="1" applyAlignment="1">
      <alignment horizontal="left" vertical="center" wrapText="1"/>
    </xf>
    <xf numFmtId="0" fontId="23" fillId="0" borderId="30" xfId="3" applyFont="1" applyBorder="1" applyAlignment="1">
      <alignment horizontal="left" vertical="center" wrapText="1"/>
    </xf>
    <xf numFmtId="0" fontId="23" fillId="0" borderId="32" xfId="3" applyFont="1" applyBorder="1" applyAlignment="1">
      <alignment horizontal="left" vertical="center" wrapText="1"/>
    </xf>
    <xf numFmtId="0" fontId="67" fillId="0" borderId="30" xfId="3" applyFont="1" applyBorder="1" applyAlignment="1">
      <alignment horizontal="left" vertical="center" wrapText="1"/>
    </xf>
    <xf numFmtId="0" fontId="35" fillId="0" borderId="32" xfId="3" applyFont="1" applyBorder="1" applyAlignment="1">
      <alignment horizontal="left" vertical="center" wrapText="1"/>
    </xf>
    <xf numFmtId="9" fontId="42" fillId="0" borderId="36" xfId="3" applyNumberFormat="1" applyFont="1" applyBorder="1" applyAlignment="1">
      <alignment horizontal="center" vertical="center"/>
    </xf>
    <xf numFmtId="9" fontId="42" fillId="0" borderId="44" xfId="3" applyNumberFormat="1" applyFont="1" applyBorder="1" applyAlignment="1">
      <alignment horizontal="center" vertical="center"/>
    </xf>
    <xf numFmtId="0" fontId="33" fillId="0" borderId="51" xfId="3" applyFont="1" applyBorder="1" applyAlignment="1">
      <alignment horizontal="center" vertical="center" wrapText="1"/>
    </xf>
    <xf numFmtId="0" fontId="32" fillId="0" borderId="51" xfId="3" applyFont="1" applyBorder="1" applyAlignment="1">
      <alignment horizontal="center" vertical="center"/>
    </xf>
    <xf numFmtId="43" fontId="54" fillId="0" borderId="22" xfId="18" applyFont="1" applyBorder="1" applyAlignment="1">
      <alignment horizontal="center" vertical="center" shrinkToFit="1"/>
    </xf>
    <xf numFmtId="43" fontId="54" fillId="0" borderId="12" xfId="18" applyFont="1" applyBorder="1" applyAlignment="1">
      <alignment horizontal="center" vertical="center" shrinkToFit="1"/>
    </xf>
    <xf numFmtId="43" fontId="54" fillId="0" borderId="23" xfId="18" applyFont="1" applyBorder="1" applyAlignment="1">
      <alignment horizontal="center" vertical="center" shrinkToFit="1"/>
    </xf>
    <xf numFmtId="0" fontId="11" fillId="0" borderId="47" xfId="0" applyFont="1" applyBorder="1" applyAlignment="1">
      <alignment horizontal="center" vertical="center" wrapText="1"/>
    </xf>
    <xf numFmtId="0" fontId="26" fillId="0" borderId="47" xfId="0" applyFont="1" applyBorder="1" applyAlignment="1">
      <alignment horizontal="center" vertical="center"/>
    </xf>
    <xf numFmtId="0" fontId="11" fillId="0" borderId="47" xfId="0" applyFont="1" applyBorder="1" applyAlignment="1">
      <alignment horizontal="center" wrapText="1"/>
    </xf>
    <xf numFmtId="0" fontId="11" fillId="0" borderId="47" xfId="0" applyFont="1" applyBorder="1" applyAlignment="1">
      <alignment horizontal="center" vertical="center"/>
    </xf>
    <xf numFmtId="0" fontId="11" fillId="0" borderId="47" xfId="0" applyFont="1" applyBorder="1" applyAlignment="1">
      <alignment horizontal="left" vertical="center" wrapText="1"/>
    </xf>
    <xf numFmtId="0" fontId="73" fillId="0" borderId="47" xfId="0" applyFont="1" applyBorder="1" applyAlignment="1">
      <alignment horizontal="left" vertical="top" wrapText="1"/>
    </xf>
    <xf numFmtId="0" fontId="31" fillId="0" borderId="48" xfId="16" applyBorder="1" applyAlignment="1">
      <alignment vertical="center" wrapText="1"/>
    </xf>
    <xf numFmtId="0" fontId="31" fillId="0" borderId="50" xfId="16" applyBorder="1" applyAlignment="1">
      <alignment vertical="center" wrapText="1"/>
    </xf>
    <xf numFmtId="0" fontId="78" fillId="0" borderId="47" xfId="0" applyFont="1" applyBorder="1" applyAlignment="1">
      <alignment horizontal="center" vertical="center" wrapText="1"/>
    </xf>
    <xf numFmtId="0" fontId="26" fillId="0" borderId="47" xfId="0" applyFont="1" applyBorder="1" applyAlignment="1">
      <alignment vertical="top" wrapText="1"/>
    </xf>
    <xf numFmtId="0" fontId="26" fillId="0" borderId="47" xfId="0" applyFont="1" applyBorder="1" applyAlignment="1">
      <alignment vertical="top"/>
    </xf>
    <xf numFmtId="0" fontId="15" fillId="0" borderId="47" xfId="3" applyFont="1" applyBorder="1" applyAlignment="1">
      <alignment horizontal="center" vertical="center" wrapText="1"/>
    </xf>
    <xf numFmtId="0" fontId="15" fillId="0" borderId="47" xfId="3" applyFont="1" applyBorder="1" applyAlignment="1">
      <alignment horizontal="center" vertical="center"/>
    </xf>
    <xf numFmtId="0" fontId="70" fillId="0" borderId="48" xfId="3" applyFont="1" applyBorder="1" applyAlignment="1">
      <alignment horizontal="left" vertical="center" wrapText="1"/>
    </xf>
    <xf numFmtId="0" fontId="70" fillId="0" borderId="50" xfId="3" applyFont="1" applyBorder="1" applyAlignment="1">
      <alignment horizontal="left" vertical="center" wrapText="1"/>
    </xf>
    <xf numFmtId="0" fontId="66" fillId="0" borderId="30" xfId="3" applyFont="1" applyBorder="1" applyAlignment="1">
      <alignment horizontal="center" vertical="center" wrapText="1"/>
    </xf>
    <xf numFmtId="0" fontId="66" fillId="0" borderId="32" xfId="3" applyFont="1" applyBorder="1" applyAlignment="1">
      <alignment horizontal="center" vertical="center"/>
    </xf>
    <xf numFmtId="0" fontId="66" fillId="0" borderId="30" xfId="3" applyFont="1" applyBorder="1" applyAlignment="1">
      <alignment horizontal="left" vertical="top" wrapText="1"/>
    </xf>
    <xf numFmtId="0" fontId="66" fillId="0" borderId="32" xfId="3" applyFont="1" applyBorder="1" applyAlignment="1">
      <alignment horizontal="left" vertical="top"/>
    </xf>
    <xf numFmtId="0" fontId="15" fillId="0" borderId="30" xfId="3" applyFont="1" applyBorder="1" applyAlignment="1">
      <alignment horizontal="left" vertical="center" wrapText="1"/>
    </xf>
    <xf numFmtId="0" fontId="15" fillId="0" borderId="32" xfId="3" applyFont="1" applyBorder="1" applyAlignment="1">
      <alignment horizontal="left" vertical="center"/>
    </xf>
    <xf numFmtId="0" fontId="15" fillId="0" borderId="30" xfId="3" applyFont="1" applyBorder="1" applyAlignment="1">
      <alignment horizontal="left" vertical="top" wrapText="1"/>
    </xf>
    <xf numFmtId="0" fontId="15" fillId="0" borderId="32" xfId="3" applyFont="1" applyBorder="1" applyAlignment="1">
      <alignment horizontal="left" vertical="top"/>
    </xf>
    <xf numFmtId="0" fontId="26" fillId="0" borderId="32" xfId="3" applyFont="1" applyBorder="1" applyAlignment="1">
      <alignment horizontal="left" vertical="top"/>
    </xf>
    <xf numFmtId="0" fontId="15" fillId="0" borderId="32" xfId="3" applyFont="1" applyBorder="1" applyAlignment="1">
      <alignment horizontal="left" vertical="center" wrapText="1"/>
    </xf>
    <xf numFmtId="0" fontId="26" fillId="0" borderId="32" xfId="3" applyFont="1" applyBorder="1" applyAlignment="1">
      <alignment horizontal="left" vertical="top" wrapText="1"/>
    </xf>
    <xf numFmtId="0" fontId="73" fillId="0" borderId="32" xfId="3" applyFont="1" applyBorder="1" applyAlignment="1">
      <alignment horizontal="left" vertical="center" wrapText="1"/>
    </xf>
    <xf numFmtId="0" fontId="35" fillId="0" borderId="30" xfId="3" applyFont="1" applyBorder="1" applyAlignment="1">
      <alignment horizontal="center" vertical="center" wrapText="1"/>
    </xf>
    <xf numFmtId="0" fontId="35" fillId="0" borderId="32" xfId="3" applyFont="1" applyBorder="1" applyAlignment="1">
      <alignment horizontal="center" vertical="center" wrapText="1"/>
    </xf>
    <xf numFmtId="0" fontId="67" fillId="0" borderId="30" xfId="16" applyFont="1" applyBorder="1" applyAlignment="1">
      <alignment horizontal="center" vertical="center" wrapText="1"/>
    </xf>
    <xf numFmtId="0" fontId="67" fillId="0" borderId="32" xfId="16" applyFont="1" applyBorder="1" applyAlignment="1">
      <alignment horizontal="center" vertical="center" wrapText="1"/>
    </xf>
    <xf numFmtId="0" fontId="11" fillId="0" borderId="47" xfId="0" applyFont="1" applyBorder="1" applyAlignment="1">
      <alignment horizontal="center"/>
    </xf>
    <xf numFmtId="0" fontId="11" fillId="0" borderId="47" xfId="0" applyFont="1" applyBorder="1" applyAlignment="1">
      <alignment horizontal="left" vertical="top" wrapText="1"/>
    </xf>
    <xf numFmtId="0" fontId="31" fillId="0" borderId="48" xfId="16" applyFill="1" applyBorder="1" applyAlignment="1">
      <alignment horizontal="center" vertical="center" wrapText="1"/>
    </xf>
    <xf numFmtId="0" fontId="31" fillId="0" borderId="50" xfId="16" applyFill="1" applyBorder="1" applyAlignment="1">
      <alignment horizontal="center" vertical="center" wrapText="1"/>
    </xf>
    <xf numFmtId="0" fontId="26" fillId="0" borderId="47" xfId="3" applyFont="1" applyBorder="1" applyAlignment="1">
      <alignment horizontal="center" vertical="center" wrapText="1"/>
    </xf>
    <xf numFmtId="0" fontId="26" fillId="0" borderId="47" xfId="3" applyFont="1" applyBorder="1" applyAlignment="1">
      <alignment horizontal="center" vertical="center"/>
    </xf>
    <xf numFmtId="0" fontId="67" fillId="0" borderId="47" xfId="3" applyFont="1" applyBorder="1" applyAlignment="1">
      <alignment horizontal="center" vertical="center" wrapText="1"/>
    </xf>
    <xf numFmtId="0" fontId="73" fillId="19" borderId="48" xfId="3" applyFont="1" applyFill="1" applyBorder="1" applyAlignment="1">
      <alignment horizontal="left" vertical="center" wrapText="1"/>
    </xf>
    <xf numFmtId="0" fontId="73" fillId="19" borderId="50" xfId="3" applyFont="1" applyFill="1" applyBorder="1" applyAlignment="1">
      <alignment horizontal="left" vertical="center" wrapText="1"/>
    </xf>
    <xf numFmtId="0" fontId="26" fillId="0" borderId="131" xfId="3" applyFont="1" applyBorder="1" applyAlignment="1">
      <alignment horizontal="left" vertical="center" wrapText="1"/>
    </xf>
    <xf numFmtId="0" fontId="26" fillId="0" borderId="92" xfId="3" applyFont="1" applyBorder="1" applyAlignment="1">
      <alignment horizontal="left" vertical="center" wrapText="1"/>
    </xf>
    <xf numFmtId="0" fontId="24" fillId="8" borderId="48" xfId="0" applyFont="1" applyFill="1" applyBorder="1" applyAlignment="1">
      <alignment horizontal="center" vertical="center" wrapText="1"/>
    </xf>
    <xf numFmtId="0" fontId="24" fillId="8" borderId="50" xfId="0" applyFont="1" applyFill="1" applyBorder="1" applyAlignment="1">
      <alignment horizontal="center" vertical="center" wrapText="1"/>
    </xf>
    <xf numFmtId="0" fontId="31" fillId="0" borderId="1" xfId="16" applyBorder="1" applyAlignment="1">
      <alignment horizontal="center" vertical="center" wrapText="1"/>
    </xf>
    <xf numFmtId="0" fontId="31" fillId="0" borderId="126" xfId="16" applyBorder="1" applyAlignment="1">
      <alignment horizontal="center" vertical="center" wrapText="1"/>
    </xf>
    <xf numFmtId="0" fontId="24" fillId="0" borderId="48" xfId="3" applyFont="1" applyBorder="1" applyAlignment="1">
      <alignment horizontal="center" vertical="center"/>
    </xf>
    <xf numFmtId="0" fontId="73" fillId="0" borderId="30" xfId="3" applyFont="1" applyBorder="1" applyAlignment="1">
      <alignment horizontal="left" vertical="top" wrapText="1"/>
    </xf>
    <xf numFmtId="0" fontId="11" fillId="0" borderId="32" xfId="3" applyFont="1" applyBorder="1" applyAlignment="1">
      <alignment horizontal="left" vertical="top" wrapText="1"/>
    </xf>
    <xf numFmtId="0" fontId="11" fillId="0" borderId="32" xfId="3" applyFont="1" applyBorder="1" applyAlignment="1">
      <alignment horizontal="left" vertical="center"/>
    </xf>
    <xf numFmtId="0" fontId="53" fillId="0" borderId="32" xfId="3" applyFont="1" applyBorder="1" applyAlignment="1">
      <alignment horizontal="center" vertical="center" wrapText="1"/>
    </xf>
    <xf numFmtId="0" fontId="113" fillId="0" borderId="30" xfId="3" applyFont="1" applyBorder="1" applyAlignment="1">
      <alignment horizontal="center" vertical="center" wrapText="1"/>
    </xf>
    <xf numFmtId="0" fontId="112" fillId="0" borderId="32" xfId="3" applyFont="1" applyBorder="1" applyAlignment="1">
      <alignment horizontal="center" vertical="center" wrapText="1"/>
    </xf>
    <xf numFmtId="0" fontId="65" fillId="19" borderId="30" xfId="2" applyFont="1" applyFill="1" applyBorder="1" applyAlignment="1">
      <alignment horizontal="left" vertical="center" wrapText="1"/>
    </xf>
    <xf numFmtId="0" fontId="65" fillId="19" borderId="31" xfId="2" applyFont="1" applyFill="1" applyBorder="1" applyAlignment="1">
      <alignment horizontal="left" vertical="center" wrapText="1"/>
    </xf>
    <xf numFmtId="0" fontId="65" fillId="19" borderId="32" xfId="2" applyFont="1" applyFill="1" applyBorder="1" applyAlignment="1">
      <alignment horizontal="left" vertical="center" wrapText="1"/>
    </xf>
    <xf numFmtId="0" fontId="57" fillId="0" borderId="51" xfId="2" applyFont="1" applyBorder="1" applyAlignment="1">
      <alignment horizontal="center" vertical="center" wrapText="1"/>
    </xf>
    <xf numFmtId="0" fontId="30" fillId="19" borderId="22" xfId="20" applyFont="1" applyFill="1" applyBorder="1" applyAlignment="1">
      <alignment horizontal="center" vertical="center" wrapText="1"/>
    </xf>
    <xf numFmtId="0" fontId="30" fillId="19" borderId="12" xfId="20" applyFont="1" applyFill="1" applyBorder="1" applyAlignment="1">
      <alignment horizontal="center" vertical="center" wrapText="1"/>
    </xf>
    <xf numFmtId="0" fontId="30" fillId="19" borderId="23" xfId="20" applyFont="1" applyFill="1" applyBorder="1" applyAlignment="1">
      <alignment horizontal="center" vertical="center" wrapText="1"/>
    </xf>
    <xf numFmtId="0" fontId="26" fillId="0" borderId="47" xfId="0" applyFont="1" applyBorder="1" applyAlignment="1">
      <alignment horizontal="left" vertical="center" wrapText="1"/>
    </xf>
    <xf numFmtId="0" fontId="15" fillId="0" borderId="47" xfId="3" applyFont="1" applyBorder="1" applyAlignment="1">
      <alignment horizontal="left" vertical="top" wrapText="1"/>
    </xf>
    <xf numFmtId="0" fontId="77" fillId="0" borderId="48" xfId="16" applyFont="1" applyBorder="1" applyAlignment="1">
      <alignment horizontal="center" vertical="center" wrapText="1"/>
    </xf>
    <xf numFmtId="0" fontId="77" fillId="0" borderId="50" xfId="16" applyFont="1" applyBorder="1" applyAlignment="1">
      <alignment horizontal="center" vertical="center"/>
    </xf>
    <xf numFmtId="0" fontId="73" fillId="0" borderId="48" xfId="3" applyFont="1" applyBorder="1" applyAlignment="1">
      <alignment horizontal="center" vertical="center" wrapText="1"/>
    </xf>
    <xf numFmtId="0" fontId="73" fillId="0" borderId="50" xfId="3" applyFont="1" applyBorder="1" applyAlignment="1">
      <alignment horizontal="center" vertical="center" wrapText="1"/>
    </xf>
    <xf numFmtId="0" fontId="15" fillId="0" borderId="48" xfId="3" applyFont="1" applyBorder="1" applyAlignment="1">
      <alignment horizontal="left" vertical="center" wrapText="1"/>
    </xf>
    <xf numFmtId="0" fontId="15" fillId="0" borderId="50" xfId="3" applyFont="1" applyBorder="1" applyAlignment="1">
      <alignment horizontal="left" vertical="center" wrapText="1"/>
    </xf>
    <xf numFmtId="0" fontId="93" fillId="0" borderId="48" xfId="16" applyFont="1" applyBorder="1" applyAlignment="1">
      <alignment horizontal="center" vertical="center" wrapText="1"/>
    </xf>
    <xf numFmtId="0" fontId="23" fillId="19" borderId="48" xfId="3" applyFont="1" applyFill="1" applyBorder="1" applyAlignment="1">
      <alignment horizontal="left" vertical="center" wrapText="1"/>
    </xf>
    <xf numFmtId="0" fontId="23" fillId="19" borderId="50" xfId="3" applyFont="1" applyFill="1" applyBorder="1" applyAlignment="1">
      <alignment horizontal="left" vertical="center" wrapText="1"/>
    </xf>
    <xf numFmtId="9" fontId="26" fillId="0" borderId="48" xfId="3" applyNumberFormat="1" applyFont="1" applyBorder="1" applyAlignment="1">
      <alignment horizontal="center" vertical="center"/>
    </xf>
    <xf numFmtId="0" fontId="66" fillId="0" borderId="32" xfId="3" applyFont="1" applyBorder="1" applyAlignment="1">
      <alignment horizontal="left" vertical="top" wrapText="1"/>
    </xf>
    <xf numFmtId="0" fontId="15" fillId="0" borderId="32" xfId="3" applyFont="1" applyBorder="1" applyAlignment="1">
      <alignment horizontal="left" vertical="top" wrapText="1"/>
    </xf>
    <xf numFmtId="0" fontId="15" fillId="0" borderId="32" xfId="3" applyFont="1" applyBorder="1" applyAlignment="1">
      <alignment horizontal="center" vertical="center"/>
    </xf>
    <xf numFmtId="9" fontId="30" fillId="0" borderId="22" xfId="20" applyNumberFormat="1" applyFont="1" applyBorder="1" applyAlignment="1">
      <alignment horizontal="center" vertical="center" wrapText="1"/>
    </xf>
    <xf numFmtId="0" fontId="30" fillId="0" borderId="1" xfId="20" applyFont="1" applyBorder="1" applyAlignment="1">
      <alignment horizontal="center" vertical="center" wrapText="1"/>
    </xf>
    <xf numFmtId="43" fontId="54" fillId="0" borderId="22" xfId="1" applyNumberFormat="1" applyFont="1" applyBorder="1" applyAlignment="1">
      <alignment horizontal="center" vertical="center" shrinkToFit="1"/>
    </xf>
    <xf numFmtId="43" fontId="54" fillId="0" borderId="12" xfId="1" applyNumberFormat="1" applyFont="1" applyBorder="1" applyAlignment="1">
      <alignment horizontal="center" vertical="center" shrinkToFit="1"/>
    </xf>
    <xf numFmtId="43" fontId="54" fillId="0" borderId="23" xfId="1" applyNumberFormat="1" applyFont="1" applyBorder="1" applyAlignment="1">
      <alignment horizontal="center" vertical="center" shrinkToFit="1"/>
    </xf>
    <xf numFmtId="0" fontId="84" fillId="0" borderId="48" xfId="16" applyFont="1" applyBorder="1" applyAlignment="1">
      <alignment horizontal="center" vertical="center" wrapText="1"/>
    </xf>
    <xf numFmtId="0" fontId="85" fillId="0" borderId="50" xfId="16" applyFont="1" applyBorder="1" applyAlignment="1">
      <alignment horizontal="center" vertical="center" wrapText="1"/>
    </xf>
    <xf numFmtId="0" fontId="15" fillId="0" borderId="48" xfId="3" applyFont="1" applyBorder="1" applyAlignment="1">
      <alignment horizontal="center" vertical="center" wrapText="1"/>
    </xf>
    <xf numFmtId="0" fontId="15" fillId="0" borderId="50" xfId="3" applyFont="1" applyBorder="1" applyAlignment="1">
      <alignment horizontal="center" vertical="center"/>
    </xf>
    <xf numFmtId="0" fontId="11" fillId="0" borderId="48" xfId="3" applyFont="1" applyBorder="1" applyAlignment="1">
      <alignment horizontal="center" vertical="center" wrapText="1"/>
    </xf>
    <xf numFmtId="0" fontId="11" fillId="0" borderId="50" xfId="3" applyFont="1" applyBorder="1" applyAlignment="1">
      <alignment horizontal="center" vertical="center" wrapText="1"/>
    </xf>
    <xf numFmtId="0" fontId="70" fillId="8" borderId="1" xfId="0" applyFont="1" applyFill="1" applyBorder="1" applyAlignment="1">
      <alignment horizontal="center" vertical="center" wrapText="1"/>
    </xf>
    <xf numFmtId="0" fontId="67" fillId="8" borderId="1" xfId="0" applyFont="1" applyFill="1" applyBorder="1" applyAlignment="1">
      <alignment horizontal="center" vertical="center" wrapText="1"/>
    </xf>
    <xf numFmtId="0" fontId="43" fillId="0" borderId="68" xfId="3" applyFont="1" applyBorder="1" applyAlignment="1">
      <alignment horizontal="left" vertical="center" wrapText="1"/>
    </xf>
    <xf numFmtId="0" fontId="31" fillId="0" borderId="78" xfId="16" applyBorder="1" applyAlignment="1">
      <alignment horizontal="center" vertical="center" wrapText="1"/>
    </xf>
    <xf numFmtId="0" fontId="31" fillId="0" borderId="81" xfId="16" applyBorder="1" applyAlignment="1">
      <alignment horizontal="center" vertical="center" wrapText="1"/>
    </xf>
    <xf numFmtId="0" fontId="15" fillId="0" borderId="78" xfId="3" applyFont="1" applyBorder="1" applyAlignment="1">
      <alignment horizontal="center" vertical="center" wrapText="1"/>
    </xf>
    <xf numFmtId="0" fontId="15" fillId="0" borderId="81" xfId="3" applyFont="1" applyBorder="1" applyAlignment="1">
      <alignment horizontal="center" vertical="center" wrapText="1"/>
    </xf>
    <xf numFmtId="0" fontId="67" fillId="8" borderId="48" xfId="0" applyFont="1" applyFill="1" applyBorder="1" applyAlignment="1">
      <alignment horizontal="center" vertical="center" wrapText="1"/>
    </xf>
    <xf numFmtId="0" fontId="67" fillId="8" borderId="50" xfId="0" applyFont="1" applyFill="1" applyBorder="1" applyAlignment="1">
      <alignment horizontal="center" vertical="center" wrapText="1"/>
    </xf>
    <xf numFmtId="0" fontId="106" fillId="8" borderId="48" xfId="16" applyFont="1" applyFill="1" applyBorder="1" applyAlignment="1">
      <alignment horizontal="center" vertical="center" wrapText="1"/>
    </xf>
    <xf numFmtId="0" fontId="31" fillId="8" borderId="50" xfId="16" applyFill="1" applyBorder="1" applyAlignment="1">
      <alignment horizontal="center" vertical="center" wrapText="1"/>
    </xf>
    <xf numFmtId="0" fontId="23" fillId="0" borderId="48" xfId="0" applyFont="1" applyBorder="1" applyAlignment="1">
      <alignment horizontal="center" vertical="center" wrapText="1"/>
    </xf>
    <xf numFmtId="0" fontId="23" fillId="0" borderId="50" xfId="0" applyFont="1" applyBorder="1" applyAlignment="1">
      <alignment horizontal="center" vertical="center" wrapText="1"/>
    </xf>
    <xf numFmtId="0" fontId="71" fillId="0" borderId="48" xfId="3" applyFont="1" applyBorder="1" applyAlignment="1">
      <alignment horizontal="left" vertical="center" wrapText="1"/>
    </xf>
    <xf numFmtId="0" fontId="71" fillId="0" borderId="50" xfId="3" applyFont="1" applyBorder="1" applyAlignment="1">
      <alignment horizontal="left" vertical="center" wrapText="1"/>
    </xf>
    <xf numFmtId="0" fontId="71" fillId="8" borderId="48" xfId="0" applyFont="1" applyFill="1" applyBorder="1" applyAlignment="1">
      <alignment horizontal="center" vertical="center" wrapText="1"/>
    </xf>
    <xf numFmtId="0" fontId="71" fillId="8" borderId="50" xfId="0" applyFont="1" applyFill="1" applyBorder="1" applyAlignment="1">
      <alignment horizontal="center" vertical="center" wrapText="1"/>
    </xf>
    <xf numFmtId="0" fontId="31" fillId="0" borderId="48" xfId="16" applyBorder="1" applyAlignment="1">
      <alignment horizontal="left" vertical="center" wrapText="1"/>
    </xf>
    <xf numFmtId="0" fontId="31" fillId="0" borderId="50" xfId="16" applyBorder="1" applyAlignment="1">
      <alignment horizontal="left" vertical="center" wrapText="1"/>
    </xf>
    <xf numFmtId="0" fontId="73" fillId="0" borderId="48" xfId="16" applyFont="1" applyBorder="1" applyAlignment="1">
      <alignment horizontal="center" vertical="center" wrapText="1"/>
    </xf>
    <xf numFmtId="0" fontId="73" fillId="0" borderId="50" xfId="16" applyFont="1" applyBorder="1" applyAlignment="1">
      <alignment horizontal="center" vertical="center" wrapText="1"/>
    </xf>
    <xf numFmtId="0" fontId="42" fillId="20" borderId="48" xfId="2" applyFont="1" applyFill="1" applyBorder="1" applyAlignment="1">
      <alignment horizontal="center" vertical="center" wrapText="1"/>
    </xf>
    <xf numFmtId="0" fontId="42" fillId="20" borderId="50" xfId="2" applyFont="1" applyFill="1" applyBorder="1" applyAlignment="1">
      <alignment horizontal="center" vertical="center" wrapText="1"/>
    </xf>
    <xf numFmtId="0" fontId="26" fillId="0" borderId="31" xfId="3" applyFont="1" applyBorder="1" applyAlignment="1">
      <alignment horizontal="left" vertical="top" wrapText="1"/>
    </xf>
    <xf numFmtId="0" fontId="73" fillId="0" borderId="32" xfId="3" applyFont="1" applyBorder="1" applyAlignment="1">
      <alignment horizontal="center" vertical="center"/>
    </xf>
    <xf numFmtId="0" fontId="111" fillId="0" borderId="30" xfId="3" applyFont="1" applyBorder="1" applyAlignment="1">
      <alignment horizontal="center" vertical="center" wrapText="1"/>
    </xf>
    <xf numFmtId="0" fontId="26" fillId="0" borderId="22" xfId="3" applyFont="1" applyBorder="1" applyAlignment="1">
      <alignment horizontal="left" vertical="top" wrapText="1"/>
    </xf>
    <xf numFmtId="0" fontId="26" fillId="0" borderId="23" xfId="3" applyFont="1" applyBorder="1" applyAlignment="1">
      <alignment horizontal="left" vertical="top" wrapText="1"/>
    </xf>
    <xf numFmtId="0" fontId="26" fillId="0" borderId="126" xfId="3" applyFont="1" applyBorder="1" applyAlignment="1">
      <alignment horizontal="left" vertical="top" wrapText="1"/>
    </xf>
    <xf numFmtId="0" fontId="26" fillId="0" borderId="50" xfId="3" applyFont="1" applyBorder="1" applyAlignment="1">
      <alignment horizontal="left" vertical="top" wrapText="1"/>
    </xf>
    <xf numFmtId="0" fontId="11" fillId="0" borderId="47" xfId="0" applyFont="1" applyBorder="1" applyAlignment="1">
      <alignment horizontal="left" wrapText="1"/>
    </xf>
    <xf numFmtId="0" fontId="11" fillId="0" borderId="47" xfId="0" applyFont="1" applyBorder="1" applyAlignment="1">
      <alignment horizontal="left"/>
    </xf>
    <xf numFmtId="0" fontId="26" fillId="0" borderId="50" xfId="0" applyFont="1" applyBorder="1" applyAlignment="1">
      <alignment horizontal="left" vertical="top" wrapText="1"/>
    </xf>
    <xf numFmtId="0" fontId="110" fillId="0" borderId="47" xfId="3" applyFont="1" applyBorder="1" applyAlignment="1">
      <alignment horizontal="center" vertical="center" wrapText="1"/>
    </xf>
    <xf numFmtId="0" fontId="111" fillId="0" borderId="47" xfId="3" applyFont="1" applyBorder="1" applyAlignment="1">
      <alignment horizontal="center" vertical="center" wrapText="1"/>
    </xf>
    <xf numFmtId="0" fontId="15" fillId="0" borderId="47" xfId="0" applyFont="1" applyBorder="1" applyAlignment="1">
      <alignment horizontal="left" vertical="top" wrapText="1"/>
    </xf>
    <xf numFmtId="0" fontId="15" fillId="0" borderId="48" xfId="0" applyFont="1" applyBorder="1" applyAlignment="1">
      <alignment horizontal="left" vertical="top"/>
    </xf>
    <xf numFmtId="0" fontId="66" fillId="0" borderId="47" xfId="0" applyFont="1" applyBorder="1" applyAlignment="1">
      <alignment horizontal="left" vertical="top" wrapText="1"/>
    </xf>
    <xf numFmtId="0" fontId="66" fillId="0" borderId="48" xfId="0" applyFont="1" applyBorder="1" applyAlignment="1">
      <alignment horizontal="left" vertical="top"/>
    </xf>
    <xf numFmtId="0" fontId="11" fillId="0" borderId="48" xfId="0" applyFont="1" applyBorder="1" applyAlignment="1">
      <alignment horizontal="left" vertical="top"/>
    </xf>
    <xf numFmtId="0" fontId="42" fillId="0" borderId="30" xfId="3" applyFont="1" applyBorder="1" applyAlignment="1">
      <alignment horizontal="left" vertical="center"/>
    </xf>
    <xf numFmtId="0" fontId="42" fillId="0" borderId="31" xfId="3" applyFont="1" applyBorder="1" applyAlignment="1">
      <alignment horizontal="left" vertical="center"/>
    </xf>
    <xf numFmtId="0" fontId="42" fillId="0" borderId="32" xfId="3" applyFont="1" applyBorder="1" applyAlignment="1">
      <alignment horizontal="left" vertical="center"/>
    </xf>
    <xf numFmtId="0" fontId="38" fillId="19" borderId="51" xfId="3" applyFont="1" applyFill="1" applyBorder="1" applyAlignment="1">
      <alignment horizontal="center" vertical="center"/>
    </xf>
    <xf numFmtId="0" fontId="55" fillId="16" borderId="13" xfId="20" applyFont="1" applyFill="1" applyBorder="1" applyAlignment="1">
      <alignment horizontal="center" vertical="center" wrapText="1"/>
    </xf>
    <xf numFmtId="0" fontId="30" fillId="0" borderId="47" xfId="20" applyFont="1" applyBorder="1" applyAlignment="1">
      <alignment horizontal="left" vertical="center" wrapText="1"/>
    </xf>
    <xf numFmtId="0" fontId="30" fillId="0" borderId="26" xfId="20" applyFont="1" applyBorder="1" applyAlignment="1">
      <alignment horizontal="left" vertical="center" wrapText="1"/>
    </xf>
    <xf numFmtId="0" fontId="30" fillId="0" borderId="24" xfId="20" applyFont="1" applyBorder="1" applyAlignment="1">
      <alignment horizontal="left" vertical="center" wrapText="1"/>
    </xf>
    <xf numFmtId="0" fontId="30" fillId="0" borderId="25" xfId="20" applyFont="1" applyBorder="1" applyAlignment="1">
      <alignment horizontal="left" vertical="center" wrapText="1"/>
    </xf>
    <xf numFmtId="0" fontId="24" fillId="19" borderId="30" xfId="3" applyFont="1" applyFill="1" applyBorder="1" applyAlignment="1">
      <alignment horizontal="center" vertical="center" wrapText="1"/>
    </xf>
    <xf numFmtId="0" fontId="24" fillId="19" borderId="31" xfId="3" applyFont="1" applyFill="1" applyBorder="1" applyAlignment="1">
      <alignment horizontal="center" vertical="center" wrapText="1"/>
    </xf>
    <xf numFmtId="0" fontId="24" fillId="19" borderId="32" xfId="3" applyFont="1" applyFill="1" applyBorder="1" applyAlignment="1">
      <alignment horizontal="center" vertical="center" wrapText="1"/>
    </xf>
    <xf numFmtId="0" fontId="114" fillId="0" borderId="30" xfId="3" applyFont="1" applyBorder="1" applyAlignment="1">
      <alignment horizontal="center" vertical="center" wrapText="1"/>
    </xf>
    <xf numFmtId="0" fontId="26" fillId="0" borderId="32" xfId="3" applyFont="1" applyBorder="1" applyAlignment="1">
      <alignment horizontal="left" vertical="center"/>
    </xf>
    <xf numFmtId="0" fontId="70" fillId="0" borderId="76" xfId="0" applyFont="1" applyBorder="1" applyAlignment="1">
      <alignment horizontal="right" vertical="center"/>
    </xf>
    <xf numFmtId="0" fontId="70" fillId="0" borderId="87" xfId="0" applyFont="1" applyBorder="1" applyAlignment="1">
      <alignment horizontal="right" vertical="center"/>
    </xf>
    <xf numFmtId="0" fontId="25" fillId="0" borderId="102" xfId="2" applyFont="1" applyBorder="1" applyAlignment="1">
      <alignment horizontal="center" vertical="center" wrapText="1"/>
    </xf>
    <xf numFmtId="0" fontId="25" fillId="0" borderId="103" xfId="2" applyFont="1" applyBorder="1" applyAlignment="1">
      <alignment horizontal="center" vertical="center" wrapText="1"/>
    </xf>
    <xf numFmtId="0" fontId="25" fillId="0" borderId="104"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26" xfId="2" applyFont="1" applyBorder="1" applyAlignment="1">
      <alignment horizontal="center" vertical="center" wrapText="1"/>
    </xf>
    <xf numFmtId="0" fontId="25" fillId="0" borderId="113" xfId="2" applyFont="1" applyBorder="1" applyAlignment="1">
      <alignment horizontal="center" vertical="center" wrapText="1"/>
    </xf>
    <xf numFmtId="0" fontId="25" fillId="0" borderId="99" xfId="2" applyFont="1" applyBorder="1" applyAlignment="1">
      <alignment horizontal="center" vertical="center" wrapText="1"/>
    </xf>
    <xf numFmtId="0" fontId="25" fillId="0" borderId="100" xfId="2" applyFont="1" applyBorder="1" applyAlignment="1">
      <alignment horizontal="center" vertical="center" wrapText="1"/>
    </xf>
    <xf numFmtId="0" fontId="25" fillId="0" borderId="101" xfId="2" applyFont="1" applyBorder="1" applyAlignment="1">
      <alignment horizontal="center" vertical="center" wrapText="1"/>
    </xf>
    <xf numFmtId="0" fontId="25" fillId="20" borderId="79" xfId="2" applyFont="1" applyFill="1" applyBorder="1" applyAlignment="1">
      <alignment horizontal="center" vertical="center" wrapText="1"/>
    </xf>
    <xf numFmtId="0" fontId="25" fillId="20" borderId="37" xfId="2" applyFont="1" applyFill="1" applyBorder="1" applyAlignment="1">
      <alignment horizontal="center" vertical="center" wrapText="1"/>
    </xf>
    <xf numFmtId="0" fontId="25" fillId="20" borderId="34" xfId="2" applyFont="1" applyFill="1" applyBorder="1" applyAlignment="1">
      <alignment horizontal="center" vertical="center" wrapText="1"/>
    </xf>
    <xf numFmtId="0" fontId="25" fillId="20" borderId="38" xfId="2" applyFont="1" applyFill="1" applyBorder="1" applyAlignment="1">
      <alignment horizontal="center" vertical="center" wrapText="1"/>
    </xf>
    <xf numFmtId="0" fontId="25" fillId="20" borderId="86" xfId="2" applyFont="1" applyFill="1" applyBorder="1" applyAlignment="1">
      <alignment horizontal="center" vertical="center" wrapText="1"/>
    </xf>
    <xf numFmtId="0" fontId="25" fillId="20" borderId="87" xfId="2" applyFont="1" applyFill="1" applyBorder="1" applyAlignment="1">
      <alignment horizontal="center" vertical="center" wrapText="1"/>
    </xf>
    <xf numFmtId="0" fontId="25" fillId="20" borderId="62" xfId="2" applyFont="1" applyFill="1" applyBorder="1" applyAlignment="1">
      <alignment horizontal="center" vertical="center" wrapText="1"/>
    </xf>
    <xf numFmtId="0" fontId="25" fillId="20" borderId="63" xfId="2" applyFont="1" applyFill="1" applyBorder="1" applyAlignment="1">
      <alignment horizontal="center" vertical="center" wrapText="1"/>
    </xf>
    <xf numFmtId="0" fontId="25" fillId="20" borderId="64" xfId="2" applyFont="1" applyFill="1" applyBorder="1" applyAlignment="1">
      <alignment horizontal="center" vertical="center" wrapText="1"/>
    </xf>
    <xf numFmtId="0" fontId="25" fillId="20" borderId="134" xfId="2" applyFont="1" applyFill="1" applyBorder="1" applyAlignment="1">
      <alignment horizontal="center" vertical="center" wrapText="1"/>
    </xf>
    <xf numFmtId="0" fontId="25" fillId="20" borderId="85" xfId="2" applyFont="1" applyFill="1" applyBorder="1" applyAlignment="1">
      <alignment horizontal="center" vertical="center" wrapText="1"/>
    </xf>
    <xf numFmtId="0" fontId="25" fillId="20" borderId="83" xfId="2" applyFont="1" applyFill="1" applyBorder="1" applyAlignment="1">
      <alignment horizontal="center" vertical="center" wrapText="1"/>
    </xf>
    <xf numFmtId="0" fontId="25" fillId="0" borderId="30" xfId="2" applyFont="1" applyBorder="1" applyAlignment="1">
      <alignment horizontal="center" vertical="center" wrapText="1"/>
    </xf>
    <xf numFmtId="0" fontId="25" fillId="0" borderId="31" xfId="2" applyFont="1" applyBorder="1" applyAlignment="1">
      <alignment horizontal="center" vertical="center" wrapText="1"/>
    </xf>
    <xf numFmtId="0" fontId="25" fillId="0" borderId="32" xfId="2" applyFont="1" applyBorder="1" applyAlignment="1">
      <alignment horizontal="center" vertical="center" wrapText="1"/>
    </xf>
    <xf numFmtId="1" fontId="12" fillId="0" borderId="30" xfId="3" applyNumberFormat="1" applyFont="1" applyBorder="1" applyAlignment="1">
      <alignment horizontal="center" vertical="center"/>
    </xf>
    <xf numFmtId="1" fontId="12" fillId="0" borderId="32" xfId="3" applyNumberFormat="1" applyFont="1" applyBorder="1" applyAlignment="1">
      <alignment horizontal="center" vertical="center"/>
    </xf>
    <xf numFmtId="0" fontId="25" fillId="16" borderId="30" xfId="2" applyFont="1" applyFill="1" applyBorder="1" applyAlignment="1">
      <alignment horizontal="center" vertical="center"/>
    </xf>
    <xf numFmtId="0" fontId="25" fillId="16" borderId="31" xfId="2" applyFont="1" applyFill="1" applyBorder="1" applyAlignment="1">
      <alignment horizontal="center" vertical="center"/>
    </xf>
    <xf numFmtId="0" fontId="25" fillId="16" borderId="32" xfId="2" applyFont="1" applyFill="1" applyBorder="1" applyAlignment="1">
      <alignment horizontal="center" vertical="center"/>
    </xf>
    <xf numFmtId="0" fontId="25" fillId="16" borderId="43" xfId="2" applyFont="1" applyFill="1" applyBorder="1" applyAlignment="1">
      <alignment horizontal="center" vertical="center"/>
    </xf>
    <xf numFmtId="0" fontId="24" fillId="0" borderId="48" xfId="2" applyFont="1" applyBorder="1" applyAlignment="1">
      <alignment horizontal="center" vertical="center" wrapText="1"/>
    </xf>
    <xf numFmtId="0" fontId="25" fillId="0" borderId="47" xfId="2" applyFont="1" applyBorder="1" applyAlignment="1">
      <alignment horizontal="center" vertical="center" wrapText="1"/>
    </xf>
    <xf numFmtId="0" fontId="25" fillId="16" borderId="30" xfId="2" applyFont="1" applyFill="1" applyBorder="1" applyAlignment="1">
      <alignment horizontal="center" vertical="center" wrapText="1"/>
    </xf>
    <xf numFmtId="0" fontId="25" fillId="16" borderId="31" xfId="2" applyFont="1" applyFill="1" applyBorder="1" applyAlignment="1">
      <alignment horizontal="center" vertical="center" wrapText="1"/>
    </xf>
    <xf numFmtId="0" fontId="25" fillId="16" borderId="43" xfId="2" applyFont="1" applyFill="1" applyBorder="1" applyAlignment="1">
      <alignment horizontal="center" vertical="center" wrapText="1"/>
    </xf>
    <xf numFmtId="0" fontId="25" fillId="16" borderId="32" xfId="2" applyFont="1" applyFill="1" applyBorder="1" applyAlignment="1">
      <alignment horizontal="center" vertical="center" wrapText="1"/>
    </xf>
    <xf numFmtId="0" fontId="70" fillId="0" borderId="72" xfId="0" applyFont="1" applyBorder="1" applyAlignment="1">
      <alignment horizontal="right" vertical="center"/>
    </xf>
    <xf numFmtId="0" fontId="25" fillId="0" borderId="11" xfId="0" applyFont="1" applyBorder="1" applyAlignment="1">
      <alignment horizontal="center" vertical="center" wrapText="1"/>
    </xf>
    <xf numFmtId="0" fontId="25" fillId="16" borderId="51" xfId="2" applyFont="1" applyFill="1" applyBorder="1" applyAlignment="1">
      <alignment horizontal="left" vertical="center" wrapText="1"/>
    </xf>
    <xf numFmtId="0" fontId="25" fillId="20" borderId="144" xfId="2" applyFont="1" applyFill="1" applyBorder="1" applyAlignment="1">
      <alignment horizontal="center" vertical="center" wrapText="1"/>
    </xf>
    <xf numFmtId="0" fontId="25" fillId="20" borderId="145" xfId="2" applyFont="1" applyFill="1" applyBorder="1" applyAlignment="1">
      <alignment horizontal="center" vertical="center" wrapText="1"/>
    </xf>
    <xf numFmtId="0" fontId="25" fillId="20" borderId="146" xfId="2" applyFont="1" applyFill="1" applyBorder="1" applyAlignment="1">
      <alignment horizontal="center" vertical="center" wrapText="1"/>
    </xf>
    <xf numFmtId="0" fontId="25" fillId="16" borderId="51" xfId="2" applyFont="1" applyFill="1" applyBorder="1" applyAlignment="1">
      <alignment horizontal="center" vertical="center" wrapText="1"/>
    </xf>
    <xf numFmtId="0" fontId="25" fillId="20" borderId="75" xfId="2" applyFont="1" applyFill="1" applyBorder="1" applyAlignment="1">
      <alignment horizontal="center" vertical="center" wrapText="1"/>
    </xf>
    <xf numFmtId="0" fontId="25" fillId="20" borderId="74" xfId="2" applyFont="1" applyFill="1" applyBorder="1" applyAlignment="1">
      <alignment horizontal="center" vertical="center" wrapText="1"/>
    </xf>
    <xf numFmtId="0" fontId="25" fillId="20" borderId="61" xfId="2" applyFont="1" applyFill="1" applyBorder="1" applyAlignment="1">
      <alignment horizontal="center" vertical="center" wrapText="1"/>
    </xf>
    <xf numFmtId="0" fontId="25" fillId="20" borderId="151" xfId="2" applyFont="1" applyFill="1" applyBorder="1" applyAlignment="1">
      <alignment horizontal="center" vertical="center" wrapText="1"/>
    </xf>
    <xf numFmtId="0" fontId="25" fillId="20" borderId="152" xfId="2" applyFont="1" applyFill="1" applyBorder="1" applyAlignment="1">
      <alignment horizontal="center" vertical="center" wrapText="1"/>
    </xf>
    <xf numFmtId="0" fontId="25" fillId="20" borderId="153" xfId="2" applyFont="1" applyFill="1" applyBorder="1" applyAlignment="1">
      <alignment horizontal="center" vertical="center" wrapText="1"/>
    </xf>
    <xf numFmtId="0" fontId="97" fillId="0" borderId="159" xfId="0" applyFont="1" applyBorder="1" applyAlignment="1">
      <alignment horizontal="right" vertical="center"/>
    </xf>
    <xf numFmtId="0" fontId="97" fillId="0" borderId="155" xfId="0" applyFont="1" applyBorder="1" applyAlignment="1">
      <alignment horizontal="right" vertical="center"/>
    </xf>
    <xf numFmtId="0" fontId="97" fillId="0" borderId="76" xfId="0" applyFont="1" applyBorder="1" applyAlignment="1">
      <alignment horizontal="right" vertical="center"/>
    </xf>
    <xf numFmtId="0" fontId="97" fillId="0" borderId="72" xfId="0" applyFont="1" applyBorder="1" applyAlignment="1">
      <alignment horizontal="right" vertical="center"/>
    </xf>
    <xf numFmtId="0" fontId="97" fillId="0" borderId="87" xfId="0" applyFont="1" applyBorder="1" applyAlignment="1">
      <alignment horizontal="right" vertical="center"/>
    </xf>
    <xf numFmtId="169" fontId="26" fillId="0" borderId="76" xfId="5" applyNumberFormat="1" applyFont="1" applyBorder="1" applyAlignment="1">
      <alignment horizontal="center" vertical="center"/>
    </xf>
    <xf numFmtId="169" fontId="26" fillId="0" borderId="137" xfId="5" applyNumberFormat="1" applyFont="1" applyBorder="1" applyAlignment="1">
      <alignment horizontal="center" vertical="center"/>
    </xf>
    <xf numFmtId="0" fontId="25" fillId="28" borderId="83" xfId="3" applyFont="1" applyFill="1" applyBorder="1" applyAlignment="1">
      <alignment horizontal="center" vertical="center" wrapText="1"/>
    </xf>
    <xf numFmtId="0" fontId="25" fillId="28" borderId="80" xfId="3" applyFont="1" applyFill="1" applyBorder="1" applyAlignment="1">
      <alignment horizontal="center" vertical="center" wrapText="1"/>
    </xf>
    <xf numFmtId="0" fontId="33" fillId="28" borderId="30" xfId="3" applyFont="1" applyFill="1" applyBorder="1" applyAlignment="1">
      <alignment horizontal="center" vertical="center" wrapText="1"/>
    </xf>
    <xf numFmtId="0" fontId="33" fillId="28" borderId="31" xfId="3" applyFont="1" applyFill="1" applyBorder="1" applyAlignment="1">
      <alignment horizontal="center" vertical="center" wrapText="1"/>
    </xf>
    <xf numFmtId="0" fontId="33" fillId="28" borderId="32" xfId="3" applyFont="1" applyFill="1" applyBorder="1" applyAlignment="1">
      <alignment horizontal="center" vertical="center" wrapText="1"/>
    </xf>
    <xf numFmtId="0" fontId="25" fillId="16" borderId="30" xfId="3" applyFont="1" applyFill="1" applyBorder="1" applyAlignment="1">
      <alignment horizontal="center" vertical="center" wrapText="1"/>
    </xf>
    <xf numFmtId="0" fontId="25" fillId="16" borderId="31" xfId="3" applyFont="1" applyFill="1" applyBorder="1" applyAlignment="1">
      <alignment horizontal="center" vertical="center" wrapText="1"/>
    </xf>
    <xf numFmtId="0" fontId="25" fillId="16" borderId="32" xfId="3" applyFont="1" applyFill="1" applyBorder="1" applyAlignment="1">
      <alignment horizontal="center" vertical="center" wrapText="1"/>
    </xf>
    <xf numFmtId="0" fontId="49" fillId="0" borderId="27" xfId="2" applyFont="1" applyBorder="1" applyAlignment="1">
      <alignment horizontal="center" vertical="center" wrapText="1"/>
    </xf>
    <xf numFmtId="0" fontId="49" fillId="0" borderId="43" xfId="2" applyFont="1" applyBorder="1" applyAlignment="1">
      <alignment horizontal="center" vertical="center" wrapText="1"/>
    </xf>
    <xf numFmtId="0" fontId="49" fillId="0" borderId="42" xfId="2" applyFont="1" applyBorder="1" applyAlignment="1">
      <alignment horizontal="center" vertical="center" wrapText="1"/>
    </xf>
    <xf numFmtId="0" fontId="49" fillId="0" borderId="33" xfId="2" applyFont="1" applyBorder="1" applyAlignment="1">
      <alignment horizontal="center" vertical="center" wrapText="1"/>
    </xf>
    <xf numFmtId="0" fontId="49" fillId="0" borderId="11" xfId="2" applyFont="1" applyAlignment="1">
      <alignment horizontal="center" vertical="center" wrapText="1"/>
    </xf>
    <xf numFmtId="0" fontId="49" fillId="0" borderId="41" xfId="2" applyFont="1" applyBorder="1" applyAlignment="1">
      <alignment horizontal="center" vertical="center" wrapText="1"/>
    </xf>
    <xf numFmtId="0" fontId="49" fillId="0" borderId="36" xfId="2" applyFont="1" applyBorder="1" applyAlignment="1">
      <alignment horizontal="center" vertical="center" wrapText="1"/>
    </xf>
    <xf numFmtId="0" fontId="49" fillId="0" borderId="45" xfId="2" applyFont="1" applyBorder="1" applyAlignment="1">
      <alignment horizontal="center" vertical="center" wrapText="1"/>
    </xf>
    <xf numFmtId="0" fontId="49" fillId="0" borderId="44" xfId="2" applyFont="1" applyBorder="1" applyAlignment="1">
      <alignment horizontal="center" vertical="center" wrapText="1"/>
    </xf>
    <xf numFmtId="0" fontId="46" fillId="0" borderId="30" xfId="0" applyFont="1" applyBorder="1" applyAlignment="1">
      <alignment horizontal="center" vertical="center" wrapText="1"/>
    </xf>
    <xf numFmtId="0" fontId="46" fillId="0" borderId="32" xfId="0" applyFont="1" applyBorder="1" applyAlignment="1">
      <alignment horizontal="center" vertical="center" wrapText="1"/>
    </xf>
    <xf numFmtId="0" fontId="49" fillId="20" borderId="54" xfId="2" applyFont="1" applyFill="1" applyBorder="1" applyAlignment="1">
      <alignment horizontal="center" vertical="center" wrapText="1"/>
    </xf>
    <xf numFmtId="0" fontId="49" fillId="20" borderId="52" xfId="2" applyFont="1" applyFill="1" applyBorder="1" applyAlignment="1">
      <alignment horizontal="center" vertical="center" wrapText="1"/>
    </xf>
    <xf numFmtId="0" fontId="49" fillId="20" borderId="53" xfId="2" applyFont="1" applyFill="1" applyBorder="1" applyAlignment="1">
      <alignment horizontal="center" vertical="center" wrapText="1"/>
    </xf>
    <xf numFmtId="1" fontId="49" fillId="0" borderId="54" xfId="2" applyNumberFormat="1" applyFont="1" applyBorder="1" applyAlignment="1">
      <alignment horizontal="center" vertical="center" wrapText="1"/>
    </xf>
    <xf numFmtId="1" fontId="49" fillId="0" borderId="52" xfId="2" applyNumberFormat="1" applyFont="1" applyBorder="1" applyAlignment="1">
      <alignment horizontal="center" vertical="center" wrapText="1"/>
    </xf>
    <xf numFmtId="1" fontId="49" fillId="0" borderId="53" xfId="2" applyNumberFormat="1" applyFont="1" applyBorder="1" applyAlignment="1">
      <alignment horizontal="center" vertical="center" wrapText="1"/>
    </xf>
    <xf numFmtId="0" fontId="25" fillId="16" borderId="36" xfId="3" applyFont="1" applyFill="1" applyBorder="1" applyAlignment="1">
      <alignment horizontal="center" vertical="center" wrapText="1"/>
    </xf>
    <xf numFmtId="0" fontId="25" fillId="16" borderId="45" xfId="3" applyFont="1" applyFill="1" applyBorder="1" applyAlignment="1">
      <alignment horizontal="center" vertical="center" wrapText="1"/>
    </xf>
    <xf numFmtId="0" fontId="25" fillId="16" borderId="44"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44" xfId="3" applyFont="1" applyFill="1" applyBorder="1" applyAlignment="1">
      <alignment horizontal="center" vertical="center" wrapText="1"/>
    </xf>
    <xf numFmtId="0" fontId="32" fillId="20" borderId="31" xfId="3" applyFont="1" applyFill="1" applyBorder="1" applyAlignment="1">
      <alignment horizontal="center" vertical="center" wrapText="1"/>
    </xf>
    <xf numFmtId="0" fontId="32" fillId="20" borderId="32" xfId="3" applyFont="1" applyFill="1" applyBorder="1" applyAlignment="1">
      <alignment horizontal="center" vertical="center" wrapText="1"/>
    </xf>
    <xf numFmtId="0" fontId="42" fillId="20" borderId="51" xfId="3" applyFont="1" applyFill="1" applyBorder="1" applyAlignment="1">
      <alignment horizontal="center" vertical="center" wrapText="1"/>
    </xf>
    <xf numFmtId="0" fontId="42" fillId="20" borderId="52" xfId="3" applyFont="1" applyFill="1" applyBorder="1" applyAlignment="1">
      <alignment horizontal="center" vertical="center" wrapText="1"/>
    </xf>
    <xf numFmtId="0" fontId="42" fillId="28" borderId="30" xfId="3" applyFont="1" applyFill="1" applyBorder="1" applyAlignment="1">
      <alignment horizontal="center" vertical="center" wrapText="1"/>
    </xf>
    <xf numFmtId="0" fontId="42" fillId="28" borderId="32" xfId="3" applyFont="1" applyFill="1" applyBorder="1" applyAlignment="1">
      <alignment horizontal="center" vertical="center" wrapText="1"/>
    </xf>
    <xf numFmtId="0" fontId="25" fillId="20" borderId="31" xfId="3" applyFont="1" applyFill="1" applyBorder="1" applyAlignment="1">
      <alignment horizontal="center" vertical="center" wrapText="1"/>
    </xf>
    <xf numFmtId="0" fontId="42" fillId="20" borderId="36" xfId="3" applyFont="1" applyFill="1" applyBorder="1" applyAlignment="1">
      <alignment horizontal="center" vertical="center" wrapText="1"/>
    </xf>
    <xf numFmtId="0" fontId="42" fillId="28" borderId="58" xfId="3" applyFont="1" applyFill="1" applyBorder="1" applyAlignment="1">
      <alignment horizontal="center" vertical="center" wrapText="1"/>
    </xf>
    <xf numFmtId="0" fontId="42" fillId="28" borderId="71" xfId="3" applyFont="1" applyFill="1" applyBorder="1" applyAlignment="1">
      <alignment horizontal="center" vertical="center" wrapText="1"/>
    </xf>
    <xf numFmtId="0" fontId="42" fillId="28" borderId="60" xfId="3" applyFont="1" applyFill="1" applyBorder="1" applyAlignment="1">
      <alignment horizontal="center" vertical="center" wrapText="1"/>
    </xf>
    <xf numFmtId="0" fontId="25" fillId="28" borderId="47" xfId="3" applyFont="1" applyFill="1" applyBorder="1" applyAlignment="1">
      <alignment horizontal="center" vertical="center" wrapText="1"/>
    </xf>
    <xf numFmtId="0" fontId="46" fillId="25" borderId="27" xfId="2" applyFont="1" applyFill="1" applyBorder="1" applyAlignment="1">
      <alignment horizontal="center" vertical="center" wrapText="1"/>
    </xf>
    <xf numFmtId="0" fontId="46" fillId="25" borderId="43" xfId="2" applyFont="1" applyFill="1" applyBorder="1" applyAlignment="1">
      <alignment horizontal="center" vertical="center" wrapText="1"/>
    </xf>
    <xf numFmtId="0" fontId="46" fillId="25" borderId="42" xfId="2" applyFont="1" applyFill="1" applyBorder="1" applyAlignment="1">
      <alignment horizontal="center" vertical="center" wrapText="1"/>
    </xf>
    <xf numFmtId="0" fontId="46" fillId="25" borderId="33" xfId="2" applyFont="1" applyFill="1" applyBorder="1" applyAlignment="1">
      <alignment horizontal="center" vertical="center" wrapText="1"/>
    </xf>
    <xf numFmtId="0" fontId="46" fillId="25" borderId="11" xfId="2" applyFont="1" applyFill="1" applyAlignment="1">
      <alignment horizontal="center" vertical="center" wrapText="1"/>
    </xf>
    <xf numFmtId="0" fontId="46" fillId="25" borderId="41" xfId="2" applyFont="1" applyFill="1" applyBorder="1" applyAlignment="1">
      <alignment horizontal="center" vertical="center" wrapText="1"/>
    </xf>
    <xf numFmtId="0" fontId="46" fillId="25" borderId="36" xfId="2" applyFont="1" applyFill="1" applyBorder="1" applyAlignment="1">
      <alignment horizontal="center" vertical="center" wrapText="1"/>
    </xf>
    <xf numFmtId="0" fontId="46" fillId="25" borderId="45" xfId="2" applyFont="1" applyFill="1" applyBorder="1" applyAlignment="1">
      <alignment horizontal="center" vertical="center" wrapText="1"/>
    </xf>
    <xf numFmtId="0" fontId="46" fillId="25" borderId="44" xfId="2" applyFont="1" applyFill="1" applyBorder="1" applyAlignment="1">
      <alignment horizontal="center" vertical="center" wrapText="1"/>
    </xf>
    <xf numFmtId="0" fontId="25" fillId="20" borderId="27" xfId="2" applyFont="1" applyFill="1" applyBorder="1" applyAlignment="1">
      <alignment horizontal="center" vertical="center" wrapText="1"/>
    </xf>
    <xf numFmtId="0" fontId="25" fillId="20" borderId="33" xfId="2" applyFont="1" applyFill="1" applyBorder="1" applyAlignment="1">
      <alignment horizontal="center" vertical="center" wrapText="1"/>
    </xf>
    <xf numFmtId="0" fontId="25" fillId="20" borderId="36" xfId="2" applyFont="1" applyFill="1" applyBorder="1" applyAlignment="1">
      <alignment horizontal="center" vertical="center" wrapText="1"/>
    </xf>
    <xf numFmtId="0" fontId="24" fillId="0" borderId="51" xfId="0" applyFont="1" applyBorder="1" applyAlignment="1">
      <alignment horizontal="left" vertical="center" wrapText="1"/>
    </xf>
    <xf numFmtId="0" fontId="25" fillId="16" borderId="43" xfId="3" applyFont="1" applyFill="1" applyBorder="1" applyAlignment="1">
      <alignment horizontal="center" vertical="center" wrapText="1"/>
    </xf>
    <xf numFmtId="0" fontId="42" fillId="20" borderId="43" xfId="3" applyFont="1" applyFill="1" applyBorder="1" applyAlignment="1">
      <alignment horizontal="center" vertical="center" wrapText="1"/>
    </xf>
    <xf numFmtId="0" fontId="42" fillId="20" borderId="11" xfId="3" applyFont="1" applyFill="1" applyAlignment="1">
      <alignment horizontal="center" vertical="center" wrapText="1"/>
    </xf>
    <xf numFmtId="0" fontId="42" fillId="20" borderId="45" xfId="3" applyFont="1" applyFill="1" applyBorder="1" applyAlignment="1">
      <alignment horizontal="center" vertical="center" wrapText="1"/>
    </xf>
    <xf numFmtId="1" fontId="12" fillId="0" borderId="31" xfId="3" applyNumberFormat="1" applyFont="1" applyBorder="1" applyAlignment="1">
      <alignment horizontal="center" vertical="center"/>
    </xf>
    <xf numFmtId="0" fontId="52" fillId="20" borderId="34" xfId="19" applyFont="1" applyFill="1" applyBorder="1" applyAlignment="1">
      <alignment horizontal="center" vertical="center" wrapText="1"/>
    </xf>
    <xf numFmtId="0" fontId="52" fillId="20" borderId="38" xfId="19" applyFont="1" applyFill="1" applyBorder="1" applyAlignment="1">
      <alignment horizontal="center" vertical="center" wrapText="1"/>
    </xf>
    <xf numFmtId="0" fontId="37" fillId="26" borderId="79" xfId="14" quotePrefix="1" applyNumberFormat="1" applyFill="1" applyBorder="1" applyAlignment="1">
      <alignment horizontal="center" vertical="center" wrapText="1"/>
    </xf>
    <xf numFmtId="0" fontId="37" fillId="26" borderId="37" xfId="14" quotePrefix="1" applyNumberFormat="1" applyFill="1" applyBorder="1" applyAlignment="1">
      <alignment horizontal="center" vertical="center" wrapText="1"/>
    </xf>
    <xf numFmtId="0" fontId="37" fillId="26" borderId="34" xfId="14" quotePrefix="1" applyNumberFormat="1" applyFill="1" applyBorder="1" applyAlignment="1">
      <alignment horizontal="center" vertical="center" wrapText="1"/>
    </xf>
    <xf numFmtId="0" fontId="37" fillId="26" borderId="38" xfId="14" quotePrefix="1" applyNumberFormat="1" applyFill="1" applyBorder="1" applyAlignment="1">
      <alignment horizontal="center" vertical="center" wrapText="1"/>
    </xf>
    <xf numFmtId="0" fontId="37" fillId="26" borderId="34" xfId="14" applyNumberFormat="1" applyFill="1" applyBorder="1" applyAlignment="1">
      <alignment horizontal="center" vertical="center" wrapText="1"/>
    </xf>
    <xf numFmtId="0" fontId="37" fillId="26" borderId="38" xfId="14" applyNumberFormat="1" applyFill="1" applyBorder="1" applyAlignment="1">
      <alignment horizontal="center" vertical="center" wrapText="1"/>
    </xf>
    <xf numFmtId="0" fontId="37" fillId="16" borderId="34" xfId="12" quotePrefix="1" applyNumberFormat="1" applyFont="1" applyFill="1" applyBorder="1" applyAlignment="1">
      <alignment horizontal="center" vertical="center" wrapText="1"/>
    </xf>
    <xf numFmtId="0" fontId="37" fillId="16" borderId="38" xfId="12" quotePrefix="1" applyNumberFormat="1" applyFont="1" applyFill="1" applyBorder="1" applyAlignment="1">
      <alignment horizontal="center" vertical="center" wrapText="1"/>
    </xf>
    <xf numFmtId="0" fontId="52" fillId="20" borderId="62" xfId="19" applyFont="1" applyFill="1" applyBorder="1" applyAlignment="1">
      <alignment horizontal="center" vertical="center"/>
    </xf>
    <xf numFmtId="0" fontId="52" fillId="20" borderId="63" xfId="19" applyFont="1" applyFill="1" applyBorder="1" applyAlignment="1">
      <alignment horizontal="center" vertical="center"/>
    </xf>
    <xf numFmtId="0" fontId="52" fillId="20" borderId="80" xfId="19" applyFont="1" applyFill="1" applyBorder="1" applyAlignment="1">
      <alignment horizontal="center" vertical="center"/>
    </xf>
    <xf numFmtId="0" fontId="52" fillId="20" borderId="83" xfId="19" applyFont="1" applyFill="1" applyBorder="1" applyAlignment="1">
      <alignment horizontal="center" vertical="center"/>
    </xf>
    <xf numFmtId="0" fontId="52" fillId="20" borderId="35" xfId="19" applyFont="1" applyFill="1" applyBorder="1" applyAlignment="1">
      <alignment horizontal="center" vertical="center" wrapText="1"/>
    </xf>
    <xf numFmtId="0" fontId="52" fillId="20" borderId="39" xfId="19" applyFont="1" applyFill="1" applyBorder="1" applyAlignment="1">
      <alignment horizontal="center" vertical="center" wrapText="1"/>
    </xf>
    <xf numFmtId="0" fontId="1" fillId="25" borderId="11" xfId="19" applyFill="1" applyAlignment="1">
      <alignment horizontal="center"/>
    </xf>
    <xf numFmtId="0" fontId="52" fillId="20" borderId="58" xfId="19" applyFont="1" applyFill="1" applyBorder="1" applyAlignment="1">
      <alignment horizontal="center" vertical="center" wrapText="1"/>
    </xf>
    <xf numFmtId="0" fontId="52" fillId="20" borderId="84" xfId="19" applyFont="1" applyFill="1" applyBorder="1" applyAlignment="1">
      <alignment horizontal="center" vertical="center" wrapText="1"/>
    </xf>
    <xf numFmtId="0" fontId="48" fillId="16" borderId="35" xfId="19" applyFont="1" applyFill="1" applyBorder="1" applyAlignment="1">
      <alignment horizontal="center" vertical="center" wrapText="1"/>
    </xf>
    <xf numFmtId="0" fontId="48" fillId="16" borderId="39" xfId="19" applyFont="1" applyFill="1" applyBorder="1" applyAlignment="1">
      <alignment horizontal="center" vertical="center" wrapText="1"/>
    </xf>
    <xf numFmtId="0" fontId="24" fillId="0" borderId="11" xfId="2" applyFont="1" applyAlignment="1">
      <alignment horizontal="center" vertical="center" wrapText="1"/>
    </xf>
    <xf numFmtId="0" fontId="24" fillId="0" borderId="45" xfId="2" applyFont="1" applyBorder="1" applyAlignment="1">
      <alignment horizontal="center" vertical="center" wrapText="1"/>
    </xf>
    <xf numFmtId="0" fontId="25" fillId="25" borderId="36" xfId="2" applyFont="1" applyFill="1" applyBorder="1" applyAlignment="1">
      <alignment horizontal="center" vertical="center"/>
    </xf>
    <xf numFmtId="0" fontId="25" fillId="25" borderId="45" xfId="2" applyFont="1" applyFill="1" applyBorder="1" applyAlignment="1">
      <alignment horizontal="center" vertical="center"/>
    </xf>
    <xf numFmtId="0" fontId="25" fillId="25" borderId="44" xfId="2" applyFont="1" applyFill="1" applyBorder="1" applyAlignment="1">
      <alignment horizontal="center" vertical="center"/>
    </xf>
    <xf numFmtId="0" fontId="25" fillId="25" borderId="54" xfId="2" applyFont="1" applyFill="1" applyBorder="1" applyAlignment="1">
      <alignment horizontal="center" vertical="center"/>
    </xf>
    <xf numFmtId="0" fontId="25" fillId="25" borderId="52" xfId="2" applyFont="1" applyFill="1" applyBorder="1" applyAlignment="1">
      <alignment horizontal="center" vertical="center"/>
    </xf>
    <xf numFmtId="0" fontId="24" fillId="0" borderId="30" xfId="0" applyFont="1" applyBorder="1" applyAlignment="1">
      <alignment horizontal="center" vertical="center"/>
    </xf>
    <xf numFmtId="0" fontId="24" fillId="0" borderId="32" xfId="0" applyFont="1" applyBorder="1" applyAlignment="1">
      <alignment horizontal="center" vertical="center"/>
    </xf>
    <xf numFmtId="0" fontId="25" fillId="0" borderId="30" xfId="0" applyFont="1" applyBorder="1" applyAlignment="1">
      <alignment horizontal="center" vertical="center"/>
    </xf>
    <xf numFmtId="0" fontId="25" fillId="0" borderId="32" xfId="0" applyFont="1" applyBorder="1" applyAlignment="1">
      <alignment horizontal="center" vertical="center"/>
    </xf>
    <xf numFmtId="0" fontId="25" fillId="16" borderId="27" xfId="0" applyFont="1" applyFill="1" applyBorder="1" applyAlignment="1">
      <alignment horizontal="center" vertical="center"/>
    </xf>
    <xf numFmtId="0" fontId="25" fillId="16" borderId="43" xfId="0" applyFont="1" applyFill="1" applyBorder="1" applyAlignment="1">
      <alignment horizontal="center" vertical="center"/>
    </xf>
    <xf numFmtId="0" fontId="25" fillId="16" borderId="42" xfId="0" applyFont="1" applyFill="1" applyBorder="1" applyAlignment="1">
      <alignment horizontal="center" vertical="center"/>
    </xf>
    <xf numFmtId="0" fontId="25" fillId="16" borderId="33" xfId="0" applyFont="1" applyFill="1" applyBorder="1" applyAlignment="1">
      <alignment horizontal="center" vertical="center"/>
    </xf>
    <xf numFmtId="0" fontId="25" fillId="16" borderId="11" xfId="0" applyFont="1" applyFill="1" applyBorder="1" applyAlignment="1">
      <alignment horizontal="center" vertical="center"/>
    </xf>
    <xf numFmtId="0" fontId="25" fillId="16" borderId="41" xfId="0" applyFont="1" applyFill="1" applyBorder="1" applyAlignment="1">
      <alignment horizontal="center" vertical="center"/>
    </xf>
    <xf numFmtId="0" fontId="25" fillId="16" borderId="36" xfId="0" applyFont="1" applyFill="1" applyBorder="1" applyAlignment="1">
      <alignment horizontal="center" vertical="center"/>
    </xf>
    <xf numFmtId="0" fontId="25" fillId="16" borderId="45" xfId="0" applyFont="1" applyFill="1" applyBorder="1" applyAlignment="1">
      <alignment horizontal="center" vertical="center"/>
    </xf>
    <xf numFmtId="0" fontId="25" fillId="16" borderId="44" xfId="0" applyFont="1" applyFill="1" applyBorder="1" applyAlignment="1">
      <alignment horizontal="center" vertical="center"/>
    </xf>
    <xf numFmtId="0" fontId="26" fillId="0" borderId="49" xfId="0" applyFont="1" applyBorder="1" applyAlignment="1">
      <alignment horizontal="center" vertical="center" wrapText="1"/>
    </xf>
    <xf numFmtId="0" fontId="26" fillId="0" borderId="38"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48" xfId="0" applyFont="1" applyBorder="1" applyAlignment="1">
      <alignment horizontal="center" vertical="center" wrapText="1"/>
    </xf>
    <xf numFmtId="0" fontId="26" fillId="0" borderId="69" xfId="0" applyFont="1" applyBorder="1" applyAlignment="1">
      <alignment horizontal="center" vertical="center" wrapText="1"/>
    </xf>
    <xf numFmtId="0" fontId="25" fillId="20" borderId="131" xfId="2" applyFont="1" applyFill="1" applyBorder="1" applyAlignment="1">
      <alignment horizontal="center" vertical="center" wrapText="1"/>
    </xf>
    <xf numFmtId="0" fontId="25" fillId="20" borderId="93" xfId="2" applyFont="1" applyFill="1" applyBorder="1" applyAlignment="1">
      <alignment horizontal="center" vertical="center" wrapText="1"/>
    </xf>
    <xf numFmtId="0" fontId="24" fillId="0" borderId="51" xfId="2" applyFont="1" applyBorder="1" applyAlignment="1">
      <alignment horizontal="center" vertical="center" wrapText="1"/>
    </xf>
    <xf numFmtId="0" fontId="25" fillId="0" borderId="54" xfId="2" applyFont="1" applyBorder="1" applyAlignment="1">
      <alignment horizontal="center" vertical="center"/>
    </xf>
    <xf numFmtId="0" fontId="25" fillId="0" borderId="52" xfId="2" applyFont="1" applyBorder="1" applyAlignment="1">
      <alignment horizontal="center" vertical="center"/>
    </xf>
    <xf numFmtId="0" fontId="25" fillId="0" borderId="33" xfId="2" applyFont="1" applyBorder="1" applyAlignment="1">
      <alignment horizontal="center" vertical="center" wrapText="1"/>
    </xf>
    <xf numFmtId="0" fontId="25" fillId="0" borderId="11" xfId="2" applyFont="1" applyAlignment="1">
      <alignment horizontal="center" vertical="center" wrapText="1"/>
    </xf>
    <xf numFmtId="0" fontId="25" fillId="0" borderId="41" xfId="2" applyFont="1" applyBorder="1" applyAlignment="1">
      <alignment horizontal="center" vertical="center" wrapText="1"/>
    </xf>
    <xf numFmtId="0" fontId="25" fillId="0" borderId="36" xfId="2" applyFont="1" applyBorder="1" applyAlignment="1">
      <alignment horizontal="center" vertical="center" wrapText="1"/>
    </xf>
    <xf numFmtId="0" fontId="25" fillId="0" borderId="45" xfId="2" applyFont="1" applyBorder="1" applyAlignment="1">
      <alignment horizontal="center" vertical="center" wrapText="1"/>
    </xf>
    <xf numFmtId="0" fontId="25" fillId="0" borderId="44" xfId="2" applyFont="1" applyBorder="1" applyAlignment="1">
      <alignment horizontal="center" vertical="center" wrapText="1"/>
    </xf>
    <xf numFmtId="0" fontId="11" fillId="7" borderId="22"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6" fillId="8" borderId="11" xfId="0" applyFont="1" applyFill="1" applyBorder="1" applyAlignment="1">
      <alignment horizontal="center" vertical="center"/>
    </xf>
    <xf numFmtId="0" fontId="11" fillId="2" borderId="5" xfId="0" applyFont="1" applyFill="1" applyBorder="1" applyAlignment="1">
      <alignment horizontal="left" vertical="center" wrapText="1"/>
    </xf>
    <xf numFmtId="0" fontId="11" fillId="2" borderId="5" xfId="0" applyFont="1" applyFill="1" applyBorder="1" applyAlignment="1">
      <alignment horizontal="center" vertical="center" wrapText="1"/>
    </xf>
    <xf numFmtId="0" fontId="11" fillId="0" borderId="22" xfId="0" applyFont="1" applyBorder="1" applyAlignment="1">
      <alignment horizontal="center" vertical="center" wrapText="1"/>
    </xf>
    <xf numFmtId="0" fontId="14" fillId="2" borderId="22" xfId="0" applyFont="1" applyFill="1" applyBorder="1" applyAlignment="1">
      <alignment horizontal="left" vertical="center" wrapText="1"/>
    </xf>
  </cellXfs>
  <cellStyles count="22">
    <cellStyle name="Hipervínculo" xfId="21"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microsoft.com/office/2022/10/relationships/richValueRel" Target="richData/richValueRel.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customschemas.google.com/relationships/workbookmetadata" Target="metadata"/><Relationship Id="rId53" Type="http://schemas.microsoft.com/office/2017/06/relationships/rdRichValueTypes" Target="richData/rdRichValueTyp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52"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56" Type="http://schemas.openxmlformats.org/officeDocument/2006/relationships/customXml" Target="../customXml/item2.xml"/><Relationship Id="rId8" Type="http://schemas.openxmlformats.org/officeDocument/2006/relationships/worksheet" Target="worksheets/sheet8.xml"/><Relationship Id="rId51" Type="http://schemas.microsoft.com/office/2017/06/relationships/rdRichValue" Target="richData/rdrichvalue.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eetMetadata" Target="metadata.xml"/><Relationship Id="rId5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emf"/></Relationships>
</file>

<file path=xl/drawings/_rels/drawing12.xml.rels><?xml version="1.0" encoding="UTF-8" standalone="yes"?>
<Relationships xmlns="http://schemas.openxmlformats.org/package/2006/relationships"><Relationship Id="rId1" Type="http://schemas.openxmlformats.org/officeDocument/2006/relationships/image" Target="../media/image4.emf"/></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emf"/></Relationships>
</file>

<file path=xl/drawings/_rels/drawing15.xml.rels><?xml version="1.0" encoding="UTF-8" standalone="yes"?>
<Relationships xmlns="http://schemas.openxmlformats.org/package/2006/relationships"><Relationship Id="rId1" Type="http://schemas.openxmlformats.org/officeDocument/2006/relationships/image" Target="../media/image4.emf"/></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emf"/></Relationships>
</file>

<file path=xl/drawings/_rels/drawing21.xml.rels><?xml version="1.0" encoding="UTF-8" standalone="yes"?>
<Relationships xmlns="http://schemas.openxmlformats.org/package/2006/relationships"><Relationship Id="rId1" Type="http://schemas.openxmlformats.org/officeDocument/2006/relationships/image" Target="../media/image4.emf"/></Relationships>
</file>

<file path=xl/drawings/_rels/drawing2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39.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4.emf"/></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2A13062C-3808-4465-A407-37962816C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6875C155-AD95-4AF9-81BF-C7222E7079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34772884-EA76-4BB6-A800-B4FA52E655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BB8AA99-3619-4282-B147-CF9F2235F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555625</xdr:colOff>
      <xdr:row>4</xdr:row>
      <xdr:rowOff>111126</xdr:rowOff>
    </xdr:to>
    <xdr:pic>
      <xdr:nvPicPr>
        <xdr:cNvPr id="2" name="Imagen 1">
          <a:extLst>
            <a:ext uri="{FF2B5EF4-FFF2-40B4-BE49-F238E27FC236}">
              <a16:creationId xmlns:a16="http://schemas.microsoft.com/office/drawing/2014/main" id="{944ADDBF-E0D4-46E0-9383-4A074EBE66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30275" cy="828675"/>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2</xdr:col>
      <xdr:colOff>174625</xdr:colOff>
      <xdr:row>3</xdr:row>
      <xdr:rowOff>0</xdr:rowOff>
    </xdr:to>
    <xdr:pic>
      <xdr:nvPicPr>
        <xdr:cNvPr id="2" name="Imagen 1">
          <a:extLst>
            <a:ext uri="{FF2B5EF4-FFF2-40B4-BE49-F238E27FC236}">
              <a16:creationId xmlns:a16="http://schemas.microsoft.com/office/drawing/2014/main" id="{58301D3E-B82A-42CC-A092-9C8C8B91D8B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138" y="44451"/>
          <a:ext cx="550862" cy="527049"/>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353836E-C9E6-49FD-AAB0-5C57D4822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BFFE520-A0AB-4B7B-BEC5-03F4F0CEA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A15E90E0-DBAE-4C8A-BB81-4F2BE5E6A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13606</xdr:colOff>
      <xdr:row>56</xdr:row>
      <xdr:rowOff>174556</xdr:rowOff>
    </xdr:from>
    <xdr:to>
      <xdr:col>2</xdr:col>
      <xdr:colOff>1115785</xdr:colOff>
      <xdr:row>56</xdr:row>
      <xdr:rowOff>870857</xdr:rowOff>
    </xdr:to>
    <xdr:pic>
      <xdr:nvPicPr>
        <xdr:cNvPr id="3" name="Imagen 2">
          <a:extLst>
            <a:ext uri="{FF2B5EF4-FFF2-40B4-BE49-F238E27FC236}">
              <a16:creationId xmlns:a16="http://schemas.microsoft.com/office/drawing/2014/main" id="{17170176-3447-4D26-ACB0-20CC50F883F0}"/>
            </a:ext>
          </a:extLst>
        </xdr:cNvPr>
        <xdr:cNvPicPr>
          <a:picLocks noChangeAspect="1"/>
        </xdr:cNvPicPr>
      </xdr:nvPicPr>
      <xdr:blipFill>
        <a:blip xmlns:r="http://schemas.openxmlformats.org/officeDocument/2006/relationships" r:embed="rId2"/>
        <a:stretch>
          <a:fillRect/>
        </a:stretch>
      </xdr:blipFill>
      <xdr:spPr>
        <a:xfrm>
          <a:off x="5225142" y="59801056"/>
          <a:ext cx="1102179" cy="696301"/>
        </a:xfrm>
        <a:prstGeom prst="rect">
          <a:avLst/>
        </a:prstGeom>
      </xdr:spPr>
    </xdr:pic>
    <xdr:clientData/>
  </xdr:twoCellAnchor>
  <xdr:twoCellAnchor editAs="oneCell">
    <xdr:from>
      <xdr:col>2</xdr:col>
      <xdr:colOff>1251857</xdr:colOff>
      <xdr:row>56</xdr:row>
      <xdr:rowOff>204107</xdr:rowOff>
    </xdr:from>
    <xdr:to>
      <xdr:col>2</xdr:col>
      <xdr:colOff>2227382</xdr:colOff>
      <xdr:row>56</xdr:row>
      <xdr:rowOff>794506</xdr:rowOff>
    </xdr:to>
    <xdr:pic>
      <xdr:nvPicPr>
        <xdr:cNvPr id="4" name="Imagen 3">
          <a:extLst>
            <a:ext uri="{FF2B5EF4-FFF2-40B4-BE49-F238E27FC236}">
              <a16:creationId xmlns:a16="http://schemas.microsoft.com/office/drawing/2014/main" id="{865F45D7-CF3C-4ECF-8810-5CA4C26D9406}"/>
            </a:ext>
          </a:extLst>
        </xdr:cNvPr>
        <xdr:cNvPicPr>
          <a:picLocks noChangeAspect="1"/>
        </xdr:cNvPicPr>
      </xdr:nvPicPr>
      <xdr:blipFill>
        <a:blip xmlns:r="http://schemas.openxmlformats.org/officeDocument/2006/relationships" r:embed="rId3"/>
        <a:stretch>
          <a:fillRect/>
        </a:stretch>
      </xdr:blipFill>
      <xdr:spPr>
        <a:xfrm>
          <a:off x="6463393" y="59830607"/>
          <a:ext cx="975525" cy="59039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6837752-A595-4DA0-BF9E-F2D818E14A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F6EB8619-DE4E-40F9-83B8-A1BEAA5BF97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40822</xdr:colOff>
      <xdr:row>55</xdr:row>
      <xdr:rowOff>136071</xdr:rowOff>
    </xdr:from>
    <xdr:to>
      <xdr:col>2</xdr:col>
      <xdr:colOff>1143001</xdr:colOff>
      <xdr:row>55</xdr:row>
      <xdr:rowOff>832372</xdr:rowOff>
    </xdr:to>
    <xdr:pic>
      <xdr:nvPicPr>
        <xdr:cNvPr id="3" name="Imagen 2">
          <a:extLst>
            <a:ext uri="{FF2B5EF4-FFF2-40B4-BE49-F238E27FC236}">
              <a16:creationId xmlns:a16="http://schemas.microsoft.com/office/drawing/2014/main" id="{BDF802EB-1D19-4ADC-A6DB-55373F93BE9A}"/>
            </a:ext>
          </a:extLst>
        </xdr:cNvPr>
        <xdr:cNvPicPr>
          <a:picLocks noChangeAspect="1"/>
        </xdr:cNvPicPr>
      </xdr:nvPicPr>
      <xdr:blipFill>
        <a:blip xmlns:r="http://schemas.openxmlformats.org/officeDocument/2006/relationships" r:embed="rId2"/>
        <a:stretch>
          <a:fillRect/>
        </a:stretch>
      </xdr:blipFill>
      <xdr:spPr>
        <a:xfrm>
          <a:off x="5252358" y="49393928"/>
          <a:ext cx="1102179" cy="696301"/>
        </a:xfrm>
        <a:prstGeom prst="rect">
          <a:avLst/>
        </a:prstGeom>
      </xdr:spPr>
    </xdr:pic>
    <xdr:clientData/>
  </xdr:twoCellAnchor>
  <xdr:twoCellAnchor editAs="oneCell">
    <xdr:from>
      <xdr:col>2</xdr:col>
      <xdr:colOff>1279073</xdr:colOff>
      <xdr:row>55</xdr:row>
      <xdr:rowOff>165622</xdr:rowOff>
    </xdr:from>
    <xdr:to>
      <xdr:col>2</xdr:col>
      <xdr:colOff>2254598</xdr:colOff>
      <xdr:row>55</xdr:row>
      <xdr:rowOff>756021</xdr:rowOff>
    </xdr:to>
    <xdr:pic>
      <xdr:nvPicPr>
        <xdr:cNvPr id="4" name="Imagen 3">
          <a:extLst>
            <a:ext uri="{FF2B5EF4-FFF2-40B4-BE49-F238E27FC236}">
              <a16:creationId xmlns:a16="http://schemas.microsoft.com/office/drawing/2014/main" id="{037FDCFD-1BA3-4242-9A66-67452E4D3146}"/>
            </a:ext>
          </a:extLst>
        </xdr:cNvPr>
        <xdr:cNvPicPr>
          <a:picLocks noChangeAspect="1"/>
        </xdr:cNvPicPr>
      </xdr:nvPicPr>
      <xdr:blipFill>
        <a:blip xmlns:r="http://schemas.openxmlformats.org/officeDocument/2006/relationships" r:embed="rId3"/>
        <a:stretch>
          <a:fillRect/>
        </a:stretch>
      </xdr:blipFill>
      <xdr:spPr>
        <a:xfrm>
          <a:off x="6490609" y="49423479"/>
          <a:ext cx="975525" cy="59039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F0471782-AAA5-47A1-A73F-4DF65FCED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54</xdr:row>
      <xdr:rowOff>209550</xdr:rowOff>
    </xdr:from>
    <xdr:to>
      <xdr:col>2</xdr:col>
      <xdr:colOff>1140279</xdr:colOff>
      <xdr:row>54</xdr:row>
      <xdr:rowOff>905851</xdr:rowOff>
    </xdr:to>
    <xdr:pic>
      <xdr:nvPicPr>
        <xdr:cNvPr id="3" name="Imagen 2">
          <a:extLst>
            <a:ext uri="{FF2B5EF4-FFF2-40B4-BE49-F238E27FC236}">
              <a16:creationId xmlns:a16="http://schemas.microsoft.com/office/drawing/2014/main" id="{DB9BA33F-D9C5-4FA0-8122-E3CD3537A12A}"/>
            </a:ext>
          </a:extLst>
        </xdr:cNvPr>
        <xdr:cNvPicPr>
          <a:picLocks noChangeAspect="1"/>
        </xdr:cNvPicPr>
      </xdr:nvPicPr>
      <xdr:blipFill>
        <a:blip xmlns:r="http://schemas.openxmlformats.org/officeDocument/2006/relationships" r:embed="rId2"/>
        <a:stretch>
          <a:fillRect/>
        </a:stretch>
      </xdr:blipFill>
      <xdr:spPr>
        <a:xfrm>
          <a:off x="5257800" y="54635400"/>
          <a:ext cx="1102179" cy="696301"/>
        </a:xfrm>
        <a:prstGeom prst="rect">
          <a:avLst/>
        </a:prstGeom>
      </xdr:spPr>
    </xdr:pic>
    <xdr:clientData/>
  </xdr:twoCellAnchor>
  <xdr:twoCellAnchor editAs="oneCell">
    <xdr:from>
      <xdr:col>2</xdr:col>
      <xdr:colOff>1162051</xdr:colOff>
      <xdr:row>54</xdr:row>
      <xdr:rowOff>181951</xdr:rowOff>
    </xdr:from>
    <xdr:to>
      <xdr:col>2</xdr:col>
      <xdr:colOff>2137576</xdr:colOff>
      <xdr:row>54</xdr:row>
      <xdr:rowOff>772350</xdr:rowOff>
    </xdr:to>
    <xdr:pic>
      <xdr:nvPicPr>
        <xdr:cNvPr id="4" name="Imagen 3">
          <a:extLst>
            <a:ext uri="{FF2B5EF4-FFF2-40B4-BE49-F238E27FC236}">
              <a16:creationId xmlns:a16="http://schemas.microsoft.com/office/drawing/2014/main" id="{CFADCA84-D86B-43BF-9A6A-5D3496A273D9}"/>
            </a:ext>
          </a:extLst>
        </xdr:cNvPr>
        <xdr:cNvPicPr>
          <a:picLocks noChangeAspect="1"/>
        </xdr:cNvPicPr>
      </xdr:nvPicPr>
      <xdr:blipFill>
        <a:blip xmlns:r="http://schemas.openxmlformats.org/officeDocument/2006/relationships" r:embed="rId3"/>
        <a:stretch>
          <a:fillRect/>
        </a:stretch>
      </xdr:blipFill>
      <xdr:spPr>
        <a:xfrm>
          <a:off x="6381751" y="54607801"/>
          <a:ext cx="975525" cy="59039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780143</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1188356" cy="1036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98A70C0-E8A5-4323-A2C0-A1765C935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AF6435C-88FC-4607-9BD2-0FB7940D524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CDF5CB5-930B-48E1-A8C5-EBEB17415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029058B6-53D8-48CB-877A-351E049887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5C46C61-A91F-47D9-AD1C-7D24BB95D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E54B02D0-3E46-4647-B9D3-691CA9E147C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w:/g/personal/territorializacion2021_sdmujer_gov_co/IQA4vO80LG2WR7o3iCz6M1MpAbQX4HvHN8UYhjvdyAgwNlA%3fe=wFnnzm" TargetMode="External"/><Relationship Id="rId13" Type="http://schemas.openxmlformats.org/officeDocument/2006/relationships/hyperlink" Target="../../../:w:/g/personal/territorializacion2021_sdmujer_gov_co/IQDzImw5Os57QZqctCCf7y0RAfLOOgmVtcYOurke0Ia9LC0%3fe=R1dhRy" TargetMode="External"/><Relationship Id="rId3" Type="http://schemas.openxmlformats.org/officeDocument/2006/relationships/hyperlink" Target="../../../:w:/g/personal/territorializacion2021_sdmujer_gov_co/IQCii9vyHinxR52K_dh437u3AUidO2s5cXXPJ0SQuN_-46I%3fe=ppE1n8" TargetMode="External"/><Relationship Id="rId7" Type="http://schemas.openxmlformats.org/officeDocument/2006/relationships/hyperlink" Target="../../../:w:/g/personal/territorializacion2021_sdmujer_gov_co/IQB5fUBEpnCGQpOT5zpBr5RPAWVr4b9EbqLwS2RPxSX1GKE%3fe=PYUouZ" TargetMode="External"/><Relationship Id="rId12" Type="http://schemas.openxmlformats.org/officeDocument/2006/relationships/hyperlink" Target="../../../:w:/g/personal/territorializacion2021_sdmujer_gov_co/IQCxYqMBXG9RTrJ9R3L_a7uDAfKdGUyVmze_rayCc3Zd5Xk%3fe=4kInHN" TargetMode="External"/><Relationship Id="rId17" Type="http://schemas.openxmlformats.org/officeDocument/2006/relationships/drawing" Target="../drawings/drawing8.xml"/><Relationship Id="rId2" Type="http://schemas.openxmlformats.org/officeDocument/2006/relationships/hyperlink" Target="../../../:w:/g/personal/territorializacion2021_sdmujer_gov_co/IQAFCvtqXz9MTLM8R5EVFSZwAaWGWOenmRbqFcHPIlj7p5Y%3fe=Boktgm" TargetMode="External"/><Relationship Id="rId16" Type="http://schemas.openxmlformats.org/officeDocument/2006/relationships/printerSettings" Target="../printerSettings/printerSettings5.bin"/><Relationship Id="rId1" Type="http://schemas.openxmlformats.org/officeDocument/2006/relationships/hyperlink" Target="../../../:w:/g/personal/territorializacion2021_sdmujer_gov_co/IQCvm6hM7UNjTq4yJNm6Y9VhAXOHIDZIbKdTeQTNxB6Msm4%3fe=4lq6lV" TargetMode="External"/><Relationship Id="rId6" Type="http://schemas.openxmlformats.org/officeDocument/2006/relationships/hyperlink" Target="../../../:w:/g/personal/territorializacion2021_sdmujer_gov_co/IQAtQgrMRVl_RLSLiefAt5dhAYRLIwA3TBqqKo0KyF4TomA%3fe=8r8sQM" TargetMode="External"/><Relationship Id="rId11" Type="http://schemas.openxmlformats.org/officeDocument/2006/relationships/hyperlink" Target="../../../:w:/g/personal/territorializacion2021_sdmujer_gov_co/IQBG4p-e1aD2T7-FVcdmcOQdAaH4fbbksZI6gtqrBYpfif0%3fe=9FTjX3" TargetMode="External"/><Relationship Id="rId5" Type="http://schemas.openxmlformats.org/officeDocument/2006/relationships/hyperlink" Target="../../../:w:/g/personal/territorializacion2021_sdmujer_gov_co/IQArXdztRlcYQpZ8VJg9DNXqAfprTPFw8X04kvomN5qv4zc%3fe=nB6AYq" TargetMode="External"/><Relationship Id="rId15" Type="http://schemas.openxmlformats.org/officeDocument/2006/relationships/hyperlink" Target="../../../:w:/g/personal/territorializacion2021_sdmujer_gov_co/IQBY4FJJOPUkSo98yCg0swfxAUUM-OsmNiFfiPsGvyzvzW0%3fe=oQjGBP" TargetMode="External"/><Relationship Id="rId10" Type="http://schemas.openxmlformats.org/officeDocument/2006/relationships/hyperlink" Target="../../../:w:/g/personal/territorializacion2021_sdmujer_gov_co/IQCR--j_783BTKT2W71kdy0oAf4ytFgCdSQRR1ZAYTe5N78%3fe=iClgBg" TargetMode="External"/><Relationship Id="rId4" Type="http://schemas.openxmlformats.org/officeDocument/2006/relationships/hyperlink" Target="../../../:w:/g/personal/territorializacion2021_sdmujer_gov_co/IQC5Mm48JRdUSY_zUXDwqFtUAaLD9YVuVozSvInD0RMkDzY%3fe=h2K6WL" TargetMode="External"/><Relationship Id="rId9" Type="http://schemas.openxmlformats.org/officeDocument/2006/relationships/hyperlink" Target="../../../:w:/g/personal/territorializacion2021_sdmujer_gov_co/IQBxHR2I9-6PTKYCj3tLZI_ZAYA7y7ZcuK7FEKCI90lxcDs%3fe=HdRtn1" TargetMode="External"/><Relationship Id="rId14" Type="http://schemas.openxmlformats.org/officeDocument/2006/relationships/hyperlink" Target="../../../:w:/g/personal/territorializacion2021_sdmujer_gov_co/IQBgQfhilD8OSYH0BBWL0gJGAdBOdninXX_0Mab-KdMjk0I%3fe=Iopvyo"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8" Type="http://schemas.openxmlformats.org/officeDocument/2006/relationships/hyperlink" Target="../../../:b:/g/personal/territorializacion2021_sdmujer_gov_co/IQAhgb64yzG8SLJYJqvE0uJyAZ134YdiQhDS9vH5hlzok-I%3fe=mHuHaW" TargetMode="External"/><Relationship Id="rId13" Type="http://schemas.openxmlformats.org/officeDocument/2006/relationships/vmlDrawing" Target="../drawings/vmlDrawing1.vml"/><Relationship Id="rId3" Type="http://schemas.openxmlformats.org/officeDocument/2006/relationships/hyperlink" Target="../../../:w:/g/personal/territorializacion2021_sdmujer_gov_co/IQBl65-FFoYuQ4ecQ3XWy79PAbIl9poxuOGuJFXJX3HvKww%3fe=Wl8e6H" TargetMode="External"/><Relationship Id="rId7" Type="http://schemas.openxmlformats.org/officeDocument/2006/relationships/hyperlink" Target="../../../:b:/g/personal/territorializacion2021_sdmujer_gov_co/IQAhgb64yzG8SLJYJqvE0uJyAZ134YdiQhDS9vH5hlzok-I%3fe=mHuHaW" TargetMode="External"/><Relationship Id="rId12" Type="http://schemas.openxmlformats.org/officeDocument/2006/relationships/drawing" Target="../drawings/drawing10.xml"/><Relationship Id="rId2" Type="http://schemas.openxmlformats.org/officeDocument/2006/relationships/hyperlink" Target="../../../:b:/g/personal/territorializacion2021_sdmujer_gov_co/IQBDF1V1VvihSKYAqBMoYeKTAYC76tc1sxI-zAlprfmWAlA%3fe=iVkVtw" TargetMode="External"/><Relationship Id="rId1" Type="http://schemas.openxmlformats.org/officeDocument/2006/relationships/hyperlink" Target="../../../:b:/g/personal/territorializacion2021_sdmujer_gov_co/IQBDF1V1VvihSKYAqBMoYeKTAYC76tc1sxI-zAlprfmWAlA%3fe=iVkVtw" TargetMode="External"/><Relationship Id="rId6" Type="http://schemas.openxmlformats.org/officeDocument/2006/relationships/hyperlink" Target="../../../:b:/g/personal/territorializacion2021_sdmujer_gov_co/IQCYP_43_HGdSphR9Jql7wvbAWxZ7O1yasrd5uMCmCHxw6g%3fe=pZSLZP" TargetMode="External"/><Relationship Id="rId11" Type="http://schemas.openxmlformats.org/officeDocument/2006/relationships/printerSettings" Target="../printerSettings/printerSettings6.bin"/><Relationship Id="rId5" Type="http://schemas.openxmlformats.org/officeDocument/2006/relationships/hyperlink" Target="../../../:b:/g/personal/territorializacion2021_sdmujer_gov_co/IQCYP_43_HGdSphR9Jql7wvbAWxZ7O1yasrd5uMCmCHxw6g%3fe=pZSLZP" TargetMode="External"/><Relationship Id="rId10" Type="http://schemas.openxmlformats.org/officeDocument/2006/relationships/hyperlink" Target="../../../:w:/g/personal/territorializacion2021_sdmujer_gov_co/IQBJg708B6XITZtAy9YD8XuXAfObeVkLcESbACIBdE2NRtk%3fe=eQm67t" TargetMode="External"/><Relationship Id="rId4" Type="http://schemas.openxmlformats.org/officeDocument/2006/relationships/hyperlink" Target="../../../:w:/g/personal/territorializacion2021_sdmujer_gov_co/IQBl65-FFoYuQ4ecQ3XWy79PAbIl9poxuOGuJFXJX3HvKww%3fe=Wl8e6H" TargetMode="External"/><Relationship Id="rId9" Type="http://schemas.openxmlformats.org/officeDocument/2006/relationships/hyperlink" Target="../../../:w:/g/personal/territorializacion2021_sdmujer_gov_co/IQBJg708B6XITZtAy9YD8XuXAfObeVkLcESbACIBdE2NRtk%3fe=eQm67t" TargetMode="External"/><Relationship Id="rId1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w:/g/personal/territorializacion2021_sdmujer_gov_co/IQARKzmYsLZYTLg2ACzMN9JOAa-RGIolZebpCWEg4tC2_9s%3fe=xeCaj6" TargetMode="External"/><Relationship Id="rId7" Type="http://schemas.openxmlformats.org/officeDocument/2006/relationships/hyperlink" Target="../../../:w:/g/personal/territorializacion2021_sdmujer_gov_co/IQB6COamDnJYSZxcJ5F-_uPeARma-oXHg_Qi3SANMQjtViI%3fe=XCKqN0" TargetMode="External"/><Relationship Id="rId2" Type="http://schemas.openxmlformats.org/officeDocument/2006/relationships/hyperlink" Target="../../../:w:/g/personal/territorializacion2021_sdmujer_gov_co/IQBMF8nhbhXJQ74r_vCD8y_lAahX5XEHLQQXYCORMvdw1Jc%3fe=XZUAkk" TargetMode="External"/><Relationship Id="rId1" Type="http://schemas.openxmlformats.org/officeDocument/2006/relationships/hyperlink" Target="../../../:w:/g/personal/territorializacion2021_sdmujer_gov_co/IQAElMwsagDURLUAIQcfJ5qjAUQMv71O0OJ7_at5mUQ5xos%3fe=TavZB6" TargetMode="External"/><Relationship Id="rId6" Type="http://schemas.openxmlformats.org/officeDocument/2006/relationships/hyperlink" Target="../../../:w:/g/personal/territorializacion2021_sdmujer_gov_co/IQDMsiBNsdGtQawVjy5RfNzvAUILRfRAoUx0XNhLO9Lo0P0%3fe=ia3W2R" TargetMode="External"/><Relationship Id="rId5" Type="http://schemas.openxmlformats.org/officeDocument/2006/relationships/hyperlink" Target="../../../:w:/g/personal/territorializacion2021_sdmujer_gov_co/IQCF5gbDuxmGQJZxpddY9UrsAY6w83u3orIYMnNh8nVvfFE%3fe=jXyrDI" TargetMode="External"/><Relationship Id="rId4" Type="http://schemas.openxmlformats.org/officeDocument/2006/relationships/hyperlink" Target="../../../:w:/g/personal/territorializacion2021_sdmujer_gov_co/IQCcMs4rblwpT51i29SG50_QAak8ZzevXWuNCQTzD7H0ax4%3fe=2HvIEd" TargetMode="External"/><Relationship Id="rId9"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8" Type="http://schemas.openxmlformats.org/officeDocument/2006/relationships/hyperlink" Target="../../../:b:/g/personal/territorializacion2021_sdmujer_gov_co/IQAXvUYDKOKfQaLSM7E2qFJuAZkW4aEhWJ52__Mr6qvPtuQ%3fe=9gJ7pL" TargetMode="External"/><Relationship Id="rId3" Type="http://schemas.openxmlformats.org/officeDocument/2006/relationships/hyperlink" Target="../../../:b:/g/personal/territorializacion2021_sdmujer_gov_co/IQCa6sVm_NbBRJDG_1E18N8xASx5hrQo5_iOl95Ef1J89AA%3fe=nUcIAg" TargetMode="External"/><Relationship Id="rId7" Type="http://schemas.openxmlformats.org/officeDocument/2006/relationships/hyperlink" Target="../../../:b:/g/personal/territorializacion2021_sdmujer_gov_co/IQAh4SIz4oABSpwA46z26YA_AcQEHUiGUjakC_SxA30RyUA%3fe=kVC5Ab" TargetMode="External"/><Relationship Id="rId2" Type="http://schemas.openxmlformats.org/officeDocument/2006/relationships/hyperlink" Target="../../../:b:/g/personal/territorializacion2021_sdmujer_gov_co/IQCa6sVm_NbBRJDG_1E18N8xASx5hrQo5_iOl95Ef1J89AA%3fe=nUcIAg" TargetMode="External"/><Relationship Id="rId1" Type="http://schemas.openxmlformats.org/officeDocument/2006/relationships/hyperlink" Target="../../../:w:/g/personal/territorializacion2021_sdmujer_gov_co/IQCcGbtjdsuCS4rTgbWbar-lATMAbTEBoFgLIybP-miFtfM%3fe=ZGrT0i" TargetMode="External"/><Relationship Id="rId6" Type="http://schemas.openxmlformats.org/officeDocument/2006/relationships/hyperlink" Target="../../../:w:/g/personal/territorializacion2021_sdmujer_gov_co/IQDXPD6nBFcmSpoLgemHjHZ7AVKhWyTyvrpWfMFtCrGrw0s%3fe=ckj6qm" TargetMode="External"/><Relationship Id="rId11" Type="http://schemas.openxmlformats.org/officeDocument/2006/relationships/drawing" Target="../drawings/drawing16.xml"/><Relationship Id="rId5" Type="http://schemas.openxmlformats.org/officeDocument/2006/relationships/hyperlink" Target="../../../:w:/g/personal/territorializacion2021_sdmujer_gov_co/IQBYQ7tbCuHIQLR9nPwbJl30ASIGii8jLHG5p_8ZIK-V8UA%3fe=Um28iz" TargetMode="External"/><Relationship Id="rId10" Type="http://schemas.openxmlformats.org/officeDocument/2006/relationships/printerSettings" Target="../printerSettings/printerSettings8.bin"/><Relationship Id="rId4" Type="http://schemas.openxmlformats.org/officeDocument/2006/relationships/hyperlink" Target="../../../:b:/g/personal/territorializacion2021_sdmujer_gov_co/IQAFuDqOyr9qRoJ8-bzUbTxUAc5sbTjJAhoHzUD5TWWTd40%3fe=QLFkzu" TargetMode="External"/><Relationship Id="rId9" Type="http://schemas.openxmlformats.org/officeDocument/2006/relationships/hyperlink" Target="../../../:b:/g/personal/territorializacion2021_sdmujer_gov_co/IQD91fl79vr0Spp0DDBOJEDZAfXQC-asxpfw0tZeTF2HPtY%3fe=PCxZCZ"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w:/g/personal/territorializacion2021_sdmujer_gov_co/IQDO_bDq4Ap5Q6ocauqf09NzAbDjtjOaK2OqkyTPb9xvn-o%3fe=3SxjnB" TargetMode="External"/><Relationship Id="rId3" Type="http://schemas.openxmlformats.org/officeDocument/2006/relationships/hyperlink" Target="../../../:w:/g/personal/territorializacion2021_sdmujer_gov_co/IQCT9NgPPB23RKi_OSgN-6OLAQcbJLE1CCf4Xnw-Cfm8K8c%3fe=exmWYf" TargetMode="External"/><Relationship Id="rId7" Type="http://schemas.openxmlformats.org/officeDocument/2006/relationships/hyperlink" Target="../../../:w:/g/personal/territorializacion2021_sdmujer_gov_co/IQDO_bDq4Ap5Q6ocauqf09NzAbDjtjOaK2OqkyTPb9xvn-o%3fe=3SxjnB" TargetMode="External"/><Relationship Id="rId12" Type="http://schemas.openxmlformats.org/officeDocument/2006/relationships/drawing" Target="../drawings/drawing17.xml"/><Relationship Id="rId2" Type="http://schemas.openxmlformats.org/officeDocument/2006/relationships/hyperlink" Target="../../../:w:/g/personal/territorializacion2021_sdmujer_gov_co/IQD3glA4fHgfTYHACFdk0-1xAeTN9VL8ADD20i2vIK_ufDA%3fe=S8cxBr" TargetMode="External"/><Relationship Id="rId1" Type="http://schemas.openxmlformats.org/officeDocument/2006/relationships/hyperlink" Target="../../../:w:/g/personal/territorializacion2021_sdmujer_gov_co/IQD3glA4fHgfTYHACFdk0-1xAeTN9VL8ADD20i2vIK_ufDA%3fe=S8cxBr" TargetMode="External"/><Relationship Id="rId6" Type="http://schemas.openxmlformats.org/officeDocument/2006/relationships/hyperlink" Target="../../../:w:/g/personal/territorializacion2021_sdmujer_gov_co/IQAQeV0-B_2vT4-Td9RDRmjlAf3_oUQHLUHRNtLtUfSFvZg%3fe=zbRo9w" TargetMode="External"/><Relationship Id="rId11" Type="http://schemas.openxmlformats.org/officeDocument/2006/relationships/printerSettings" Target="../printerSettings/printerSettings9.bin"/><Relationship Id="rId5" Type="http://schemas.openxmlformats.org/officeDocument/2006/relationships/hyperlink" Target="../../../:w:/g/personal/territorializacion2021_sdmujer_gov_co/IQAQeV0-B_2vT4-Td9RDRmjlAf3_oUQHLUHRNtLtUfSFvZg%3fe=zbRo9w" TargetMode="External"/><Relationship Id="rId10" Type="http://schemas.openxmlformats.org/officeDocument/2006/relationships/hyperlink" Target="../../../:w:/g/personal/territorializacion2021_sdmujer_gov_co/IQBJjL4FKFoAQqoDIsObrrUIAdsuHV6Vi3BIg_Ac3PBEA6Q%3fe=yx18Cx" TargetMode="External"/><Relationship Id="rId4" Type="http://schemas.openxmlformats.org/officeDocument/2006/relationships/hyperlink" Target="../../../:w:/g/personal/territorializacion2021_sdmujer_gov_co/IQCT9NgPPB23RKi_OSgN-6OLAQcbJLE1CCf4Xnw-Cfm8K8c%3fe=exmWYf" TargetMode="External"/><Relationship Id="rId9" Type="http://schemas.openxmlformats.org/officeDocument/2006/relationships/hyperlink" Target="../../../:w:/g/personal/territorializacion2021_sdmujer_gov_co/IQBJjL4FKFoAQqoDIsObrrUIAdsuHV6Vi3BIg_Ac3PBEA6Q%3fe=yx18Cx"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2.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13.bin"/><Relationship Id="rId1" Type="http://schemas.openxmlformats.org/officeDocument/2006/relationships/hyperlink" Target="../../../:w:/g/personal/territorializacion2021_sdmujer_gov_co/IQAFCvtqXz9MTLM8R5EVFSZwAaWGWOenmRbqFcHPIlj7p5Y%3fe=Boktgm"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8" Type="http://schemas.openxmlformats.org/officeDocument/2006/relationships/hyperlink" Target="../../../:x:/g/personal/territorializacion2021_sdmujer_gov_co/IQCaNUNeHU5WQIwm0-R85YK6AT7g27EURoCPrRPVY43c5po%3fe=8MDmb6" TargetMode="External"/><Relationship Id="rId13" Type="http://schemas.openxmlformats.org/officeDocument/2006/relationships/hyperlink" Target="../../../:x:/g/personal/territorializacion2021_sdmujer_gov_co/IQAjecvdkULITY3kfTNKoV2hAd8ZwfLFqAsCV8b4PZh_wrs%3fe=cbxOUl" TargetMode="External"/><Relationship Id="rId18" Type="http://schemas.openxmlformats.org/officeDocument/2006/relationships/drawing" Target="../drawings/drawing2.xml"/><Relationship Id="rId3" Type="http://schemas.openxmlformats.org/officeDocument/2006/relationships/hyperlink" Target="../../../:x:/g/personal/territorializacion2021_sdmujer_gov_co/IQCmTprAwI-tSLF_16vL1_0fAYUEDSKJQHtSs3zr9oCadus%3fe=Qni8HQ" TargetMode="External"/><Relationship Id="rId7" Type="http://schemas.openxmlformats.org/officeDocument/2006/relationships/hyperlink" Target="../../../:x:/g/personal/territorializacion2021_sdmujer_gov_co/IQCsUR0Zf1dZQbOAVMGulP6tAfTiCgYcejvH33DOIqywwAk%3fe=CC2TdI" TargetMode="External"/><Relationship Id="rId12" Type="http://schemas.openxmlformats.org/officeDocument/2006/relationships/hyperlink" Target="../../../:x:/g/personal/territorializacion2021_sdmujer_gov_co/IQAjecvdkULITY3kfTNKoV2hAd8ZwfLFqAsCV8b4PZh_wrs%3fe=cbxOUl" TargetMode="External"/><Relationship Id="rId17" Type="http://schemas.openxmlformats.org/officeDocument/2006/relationships/printerSettings" Target="../printerSettings/printerSettings1.bin"/><Relationship Id="rId2" Type="http://schemas.openxmlformats.org/officeDocument/2006/relationships/hyperlink" Target="../../../:x:/g/personal/territorializacion2021_sdmujer_gov_co/IQCmTprAwI-tSLF_16vL1_0fAYUEDSKJQHtSs3zr9oCadus%3fe=Qni8HQ" TargetMode="External"/><Relationship Id="rId16" Type="http://schemas.openxmlformats.org/officeDocument/2006/relationships/hyperlink" Target="../../../:x:/g/personal/territorializacion2021_sdmujer_gov_co/IQAn4psjPJLPQamZ3qIYA2P1AWrV_NPIPjjHVS7nmx9vp1U%3fe=HuGTJW" TargetMode="External"/><Relationship Id="rId1" Type="http://schemas.openxmlformats.org/officeDocument/2006/relationships/hyperlink" Target="../../../:x:/g/personal/territorializacion2021_sdmujer_gov_co/IQCmTprAwI-tSLF_16vL1_0fAYUEDSKJQHtSs3zr9oCadus%3fe=Qni8HQ" TargetMode="External"/><Relationship Id="rId6" Type="http://schemas.openxmlformats.org/officeDocument/2006/relationships/hyperlink" Target="../../../:x:/g/personal/territorializacion2021_sdmujer_gov_co/IQCsUR0Zf1dZQbOAVMGulP6tAfTiCgYcejvH33DOIqywwAk%3fe=CC2TdI" TargetMode="External"/><Relationship Id="rId11" Type="http://schemas.openxmlformats.org/officeDocument/2006/relationships/hyperlink" Target="../../../:x:/g/personal/territorializacion2021_sdmujer_gov_co/IQAjecvdkULITY3kfTNKoV2hAd8ZwfLFqAsCV8b4PZh_wrs%3fe=cbxOUl" TargetMode="External"/><Relationship Id="rId5" Type="http://schemas.openxmlformats.org/officeDocument/2006/relationships/hyperlink" Target="../../../:x:/g/personal/territorializacion2021_sdmujer_gov_co/IQCsUR0Zf1dZQbOAVMGulP6tAfTiCgYcejvH33DOIqywwAk%3fe=CC2TdI" TargetMode="External"/><Relationship Id="rId15" Type="http://schemas.openxmlformats.org/officeDocument/2006/relationships/hyperlink" Target="../../../:x:/g/personal/territorializacion2021_sdmujer_gov_co/IQAn4psjPJLPQamZ3qIYA2P1AWrV_NPIPjjHVS7nmx9vp1U%3fe=HuGTJW" TargetMode="External"/><Relationship Id="rId10" Type="http://schemas.openxmlformats.org/officeDocument/2006/relationships/hyperlink" Target="../../../:x:/g/personal/territorializacion2021_sdmujer_gov_co/IQCaNUNeHU5WQIwm0-R85YK6AT7g27EURoCPrRPVY43c5po%3fe=8MDmb6" TargetMode="External"/><Relationship Id="rId4" Type="http://schemas.openxmlformats.org/officeDocument/2006/relationships/hyperlink" Target="../../../:x:/g/personal/territorializacion2021_sdmujer_gov_co/IQCmTprAwI-tSLF_16vL1_0fAYUEDSKJQHtSs3zr9oCadus%3fe=Qni8HQ" TargetMode="External"/><Relationship Id="rId9" Type="http://schemas.openxmlformats.org/officeDocument/2006/relationships/hyperlink" Target="../../../:x:/g/personal/territorializacion2021_sdmujer_gov_co/IQCaNUNeHU5WQIwm0-R85YK6AT7g27EURoCPrRPVY43c5po%3fe=8MDmb6" TargetMode="External"/><Relationship Id="rId14" Type="http://schemas.openxmlformats.org/officeDocument/2006/relationships/hyperlink" Target="../../../:x:/g/personal/territorializacion2021_sdmujer_gov_co/IQAn4psjPJLPQamZ3qIYA2P1AWrV_NPIPjjHVS7nmx9vp1U%3fe=HuGTJW" TargetMode="Externa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8" Type="http://schemas.openxmlformats.org/officeDocument/2006/relationships/hyperlink" Target="../../../:w:/g/personal/territorializacion2021_sdmujer_gov_co/IQAv1UMFjHcWT56ObumYgTWoARF7t3cwGfV2TNPRZkY05B0%3fe=I06zIP" TargetMode="External"/><Relationship Id="rId13" Type="http://schemas.openxmlformats.org/officeDocument/2006/relationships/drawing" Target="../drawings/drawing4.xml"/><Relationship Id="rId3" Type="http://schemas.openxmlformats.org/officeDocument/2006/relationships/hyperlink" Target="../../../:w:/g/personal/territorializacion2021_sdmujer_gov_co/IQDYJTT7C5yPR7eWbryv6zCnAa-UFSBG5Uxc-rNht2P48TY%3fe=gIVwH7" TargetMode="External"/><Relationship Id="rId7" Type="http://schemas.openxmlformats.org/officeDocument/2006/relationships/hyperlink" Target="../../../:w:/g/personal/territorializacion2021_sdmujer_gov_co/IQCcHBke5k5dSb8spY_4PgpRAUT4yHywtV9GDkLKRO_ovyw%3fe=QP2n0o" TargetMode="External"/><Relationship Id="rId12" Type="http://schemas.openxmlformats.org/officeDocument/2006/relationships/printerSettings" Target="../printerSettings/printerSettings3.bin"/><Relationship Id="rId2" Type="http://schemas.openxmlformats.org/officeDocument/2006/relationships/hyperlink" Target="../../../:w:/g/personal/territorializacion2021_sdmujer_gov_co/IQDYJTT7C5yPR7eWbryv6zCnAa-UFSBG5Uxc-rNht2P48TY%3fe=gIVwH7" TargetMode="External"/><Relationship Id="rId1" Type="http://schemas.openxmlformats.org/officeDocument/2006/relationships/hyperlink" Target="../../../:w:/g/personal/territorializacion2021_sdmujer_gov_co/IQDYJTT7C5yPR7eWbryv6zCnAa-UFSBG5Uxc-rNht2P48TY%3fe=gIVwH7" TargetMode="External"/><Relationship Id="rId6" Type="http://schemas.openxmlformats.org/officeDocument/2006/relationships/hyperlink" Target="../../../:w:/g/personal/territorializacion2021_sdmujer_gov_co/IQCcHBke5k5dSb8spY_4PgpRAUT4yHywtV9GDkLKRO_ovyw%3fe=QP2n0o" TargetMode="External"/><Relationship Id="rId11" Type="http://schemas.openxmlformats.org/officeDocument/2006/relationships/hyperlink" Target="../../../:w:/g/personal/territorializacion2021_sdmujer_gov_co/IQB-l9PaGGMiTZs67QprrgIcAbVLsrjWUNO40T1aV7l1-Q0%3fe=Qw1g90" TargetMode="External"/><Relationship Id="rId5" Type="http://schemas.openxmlformats.org/officeDocument/2006/relationships/hyperlink" Target="../../../:w:/g/personal/territorializacion2021_sdmujer_gov_co/IQBKkwm3fYp7Qr2ORaibx-qFAbNC4bfIoIgxPFTu4edfJQs%3fe=Y63tmp" TargetMode="External"/><Relationship Id="rId10" Type="http://schemas.openxmlformats.org/officeDocument/2006/relationships/hyperlink" Target="../../../:w:/g/personal/territorializacion2021_sdmujer_gov_co/IQB-l9PaGGMiTZs67QprrgIcAbVLsrjWUNO40T1aV7l1-Q0%3fe=Qw1g90" TargetMode="External"/><Relationship Id="rId4" Type="http://schemas.openxmlformats.org/officeDocument/2006/relationships/hyperlink" Target="../../../:w:/g/personal/territorializacion2021_sdmujer_gov_co/IQBKkwm3fYp7Qr2ORaibx-qFAbNC4bfIoIgxPFTu4edfJQs%3fe=Y63tmp" TargetMode="External"/><Relationship Id="rId9" Type="http://schemas.openxmlformats.org/officeDocument/2006/relationships/hyperlink" Target="../../../:w:/g/personal/territorializacion2021_sdmujer_gov_co/IQAv1UMFjHcWT56ObumYgTWoARF7t3cwGfV2TNPRZkY05B0%3fe=I06zIP"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8" Type="http://schemas.openxmlformats.org/officeDocument/2006/relationships/hyperlink" Target="../../../:w:/g/personal/territorializacion2021_sdmujer_gov_co/IQDJYvGYhGAjTaEvOlU4Fm6zAfscGVg0v7hbOLoPNdoSiWw%3fe=OwgCuL" TargetMode="External"/><Relationship Id="rId13" Type="http://schemas.openxmlformats.org/officeDocument/2006/relationships/hyperlink" Target="../../../:w:/g/personal/territorializacion2021_sdmujer_gov_co/IQDozN4i4hssRKXwkdJcCfBYAbyL96fXSpQhcOfD9jiNN2I%3fe=CenoA3" TargetMode="External"/><Relationship Id="rId18" Type="http://schemas.openxmlformats.org/officeDocument/2006/relationships/hyperlink" Target="../../../:w:/g/personal/territorializacion2021_sdmujer_gov_co/IQAhtjwTWY2KT6g-BlAKLz_uAR6uoKrT5I_Q9D04-R8urZw%3fe=JkaGv4" TargetMode="External"/><Relationship Id="rId3" Type="http://schemas.openxmlformats.org/officeDocument/2006/relationships/hyperlink" Target="../../../:w:/g/personal/territorializacion2021_sdmujer_gov_co/IQAJ6jULzSt-RIqOmF9vPdSTASDjzDfS-VF3QU-UUq98LrI%3fe=F8wAAz" TargetMode="External"/><Relationship Id="rId21" Type="http://schemas.openxmlformats.org/officeDocument/2006/relationships/hyperlink" Target="../../../:w:/g/personal/territorializacion2021_sdmujer_gov_co/IQAhtjwTWY2KT6g-BlAKLz_uAR6uoKrT5I_Q9D04-R8urZw%3fe=JkaGv4" TargetMode="External"/><Relationship Id="rId7" Type="http://schemas.openxmlformats.org/officeDocument/2006/relationships/hyperlink" Target="../../../:w:/g/personal/territorializacion2021_sdmujer_gov_co/IQDJYvGYhGAjTaEvOlU4Fm6zAfscGVg0v7hbOLoPNdoSiWw%3fe=OwgCuL" TargetMode="External"/><Relationship Id="rId12" Type="http://schemas.openxmlformats.org/officeDocument/2006/relationships/hyperlink" Target="../../../:w:/g/personal/territorializacion2021_sdmujer_gov_co/IQDozN4i4hssRKXwkdJcCfBYAbyL96fXSpQhcOfD9jiNN2I%3fe=CenoA3" TargetMode="External"/><Relationship Id="rId17" Type="http://schemas.openxmlformats.org/officeDocument/2006/relationships/hyperlink" Target="../../../:w:/g/personal/territorializacion2021_sdmujer_gov_co/IQDCC6NjQ_67SJfuv0cLAbDeATJTGFhM6jBPw07BojWN3CE%3fe=WGt1cW" TargetMode="External"/><Relationship Id="rId2" Type="http://schemas.openxmlformats.org/officeDocument/2006/relationships/hyperlink" Target="../../../:w:/g/personal/territorializacion2021_sdmujer_gov_co/IQAJ6jULzSt-RIqOmF9vPdSTASDjzDfS-VF3QU-UUq98LrI%3fe=F8wAAz" TargetMode="External"/><Relationship Id="rId16" Type="http://schemas.openxmlformats.org/officeDocument/2006/relationships/hyperlink" Target="../../../:w:/g/personal/territorializacion2021_sdmujer_gov_co/IQDCC6NjQ_67SJfuv0cLAbDeATJTGFhM6jBPw07BojWN3CE%3fe=WGt1cW" TargetMode="External"/><Relationship Id="rId20" Type="http://schemas.openxmlformats.org/officeDocument/2006/relationships/hyperlink" Target="../../../:w:/g/personal/territorializacion2021_sdmujer_gov_co/IQAhtjwTWY2KT6g-BlAKLz_uAR6uoKrT5I_Q9D04-R8urZw%3fe=JkaGv4" TargetMode="External"/><Relationship Id="rId1" Type="http://schemas.openxmlformats.org/officeDocument/2006/relationships/hyperlink" Target="../../../:w:/g/personal/territorializacion2021_sdmujer_gov_co/IQAJ6jULzSt-RIqOmF9vPdSTASDjzDfS-VF3QU-UUq98LrI%3fe=F8wAAz" TargetMode="External"/><Relationship Id="rId6" Type="http://schemas.openxmlformats.org/officeDocument/2006/relationships/hyperlink" Target="../../../:w:/g/personal/territorializacion2021_sdmujer_gov_co/IQDJYvGYhGAjTaEvOlU4Fm6zAfscGVg0v7hbOLoPNdoSiWw%3fe=OwgCuL" TargetMode="External"/><Relationship Id="rId11" Type="http://schemas.openxmlformats.org/officeDocument/2006/relationships/hyperlink" Target="../../../:w:/g/personal/territorializacion2021_sdmujer_gov_co/IQDozN4i4hssRKXwkdJcCfBYAbyL96fXSpQhcOfD9jiNN2I%3fe=CenoA3" TargetMode="External"/><Relationship Id="rId5" Type="http://schemas.openxmlformats.org/officeDocument/2006/relationships/hyperlink" Target="../../../:w:/g/personal/territorializacion2021_sdmujer_gov_co/IQAJ6jULzSt-RIqOmF9vPdSTASDjzDfS-VF3QU-UUq98LrI%3fe=F8wAAz" TargetMode="External"/><Relationship Id="rId15" Type="http://schemas.openxmlformats.org/officeDocument/2006/relationships/hyperlink" Target="../../../:w:/g/personal/territorializacion2021_sdmujer_gov_co/IQDCC6NjQ_67SJfuv0cLAbDeATJTGFhM6jBPw07BojWN3CE%3fe=WGt1cW" TargetMode="External"/><Relationship Id="rId23" Type="http://schemas.openxmlformats.org/officeDocument/2006/relationships/drawing" Target="../drawings/drawing6.xml"/><Relationship Id="rId10" Type="http://schemas.openxmlformats.org/officeDocument/2006/relationships/hyperlink" Target="../../../:w:/g/personal/territorializacion2021_sdmujer_gov_co/IQDozN4i4hssRKXwkdJcCfBYAbyL96fXSpQhcOfD9jiNN2I%3fe=CenoA3" TargetMode="External"/><Relationship Id="rId19" Type="http://schemas.openxmlformats.org/officeDocument/2006/relationships/hyperlink" Target="../../../:w:/g/personal/territorializacion2021_sdmujer_gov_co/IQAhtjwTWY2KT6g-BlAKLz_uAR6uoKrT5I_Q9D04-R8urZw%3fe=JkaGv4" TargetMode="External"/><Relationship Id="rId4" Type="http://schemas.openxmlformats.org/officeDocument/2006/relationships/hyperlink" Target="../../../:w:/g/personal/territorializacion2021_sdmujer_gov_co/IQAJ6jULzSt-RIqOmF9vPdSTASDjzDfS-VF3QU-UUq98LrI%3fe=F8wAAz" TargetMode="External"/><Relationship Id="rId9" Type="http://schemas.openxmlformats.org/officeDocument/2006/relationships/hyperlink" Target="../../../:w:/g/personal/territorializacion2021_sdmujer_gov_co/IQDJYvGYhGAjTaEvOlU4Fm6zAfscGVg0v7hbOLoPNdoSiWw%3fe=OwgCuL" TargetMode="External"/><Relationship Id="rId14" Type="http://schemas.openxmlformats.org/officeDocument/2006/relationships/hyperlink" Target="../../../:w:/g/personal/territorializacion2021_sdmujer_gov_co/IQDCC6NjQ_67SJfuv0cLAbDeATJTGFhM6jBPw07BojWN3CE%3fe=WGt1cW" TargetMode="External"/><Relationship Id="rId22"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268" customWidth="1"/>
    <col min="5" max="5" width="34.28515625" style="263" customWidth="1"/>
    <col min="6" max="6" width="31" style="263" customWidth="1"/>
    <col min="7" max="7" width="20.140625" style="263" customWidth="1"/>
    <col min="8" max="8" width="19.140625" style="263" customWidth="1"/>
    <col min="9" max="9" width="24" style="263" customWidth="1"/>
    <col min="10" max="10" width="18.7109375" style="263" customWidth="1"/>
    <col min="11" max="11" width="21.7109375" style="263" customWidth="1"/>
    <col min="12" max="16384" width="12" style="263"/>
  </cols>
  <sheetData>
    <row r="1" spans="1:12" x14ac:dyDescent="0.25">
      <c r="A1" s="266" t="s">
        <v>0</v>
      </c>
      <c r="B1" s="266" t="s">
        <v>1</v>
      </c>
      <c r="C1" s="266" t="s">
        <v>2</v>
      </c>
      <c r="D1" s="266" t="s">
        <v>3</v>
      </c>
      <c r="E1" s="267" t="s">
        <v>4</v>
      </c>
      <c r="F1" s="267" t="s">
        <v>5</v>
      </c>
      <c r="G1" s="267" t="s">
        <v>6</v>
      </c>
      <c r="H1" s="267" t="s">
        <v>7</v>
      </c>
      <c r="I1" s="267" t="s">
        <v>8</v>
      </c>
      <c r="J1" s="267" t="s">
        <v>9</v>
      </c>
      <c r="K1" s="267" t="s">
        <v>10</v>
      </c>
      <c r="L1" s="267" t="s">
        <v>11</v>
      </c>
    </row>
    <row r="2" spans="1:12" ht="25.5" x14ac:dyDescent="0.25">
      <c r="A2" s="268" t="s">
        <v>12</v>
      </c>
      <c r="B2" s="268" t="s">
        <v>13</v>
      </c>
      <c r="C2" s="268" t="s">
        <v>14</v>
      </c>
      <c r="D2" s="268" t="s">
        <v>15</v>
      </c>
      <c r="E2" s="263" t="s">
        <v>16</v>
      </c>
      <c r="F2" s="263" t="s">
        <v>17</v>
      </c>
      <c r="G2" s="268" t="s">
        <v>18</v>
      </c>
      <c r="H2" s="263" t="s">
        <v>19</v>
      </c>
      <c r="I2" s="263" t="s">
        <v>20</v>
      </c>
      <c r="J2" s="263" t="s">
        <v>21</v>
      </c>
      <c r="K2" s="263" t="s">
        <v>22</v>
      </c>
      <c r="L2" s="263" t="s">
        <v>23</v>
      </c>
    </row>
    <row r="3" spans="1:12" ht="25.5" x14ac:dyDescent="0.25">
      <c r="A3" s="268" t="s">
        <v>24</v>
      </c>
      <c r="B3" s="268" t="s">
        <v>25</v>
      </c>
      <c r="C3" s="268" t="s">
        <v>26</v>
      </c>
      <c r="D3" s="268" t="s">
        <v>27</v>
      </c>
      <c r="E3" s="263" t="s">
        <v>28</v>
      </c>
      <c r="F3" s="263" t="s">
        <v>29</v>
      </c>
      <c r="G3" s="268" t="s">
        <v>30</v>
      </c>
      <c r="H3" s="263" t="s">
        <v>31</v>
      </c>
      <c r="I3" s="263" t="s">
        <v>32</v>
      </c>
      <c r="J3" s="263" t="s">
        <v>33</v>
      </c>
      <c r="K3" s="263" t="s">
        <v>34</v>
      </c>
      <c r="L3" s="263" t="s">
        <v>35</v>
      </c>
    </row>
    <row r="4" spans="1:12" ht="25.5" x14ac:dyDescent="0.25">
      <c r="A4" s="268" t="s">
        <v>36</v>
      </c>
      <c r="B4" s="268" t="s">
        <v>37</v>
      </c>
      <c r="D4" s="268" t="s">
        <v>38</v>
      </c>
      <c r="E4" s="263" t="s">
        <v>39</v>
      </c>
      <c r="F4" s="263" t="s">
        <v>40</v>
      </c>
      <c r="G4" s="268" t="s">
        <v>41</v>
      </c>
      <c r="I4" s="263" t="s">
        <v>42</v>
      </c>
      <c r="J4" s="263" t="s">
        <v>23</v>
      </c>
      <c r="K4" s="263" t="s">
        <v>43</v>
      </c>
      <c r="L4" s="263" t="s">
        <v>26</v>
      </c>
    </row>
    <row r="5" spans="1:12" ht="25.5" x14ac:dyDescent="0.25">
      <c r="A5" s="268" t="s">
        <v>44</v>
      </c>
      <c r="B5" s="268" t="s">
        <v>45</v>
      </c>
      <c r="D5" s="268" t="s">
        <v>46</v>
      </c>
      <c r="E5" s="263" t="s">
        <v>47</v>
      </c>
      <c r="F5" s="263" t="s">
        <v>48</v>
      </c>
      <c r="G5" s="268" t="s">
        <v>49</v>
      </c>
      <c r="I5" s="263" t="s">
        <v>50</v>
      </c>
      <c r="J5" s="263" t="s">
        <v>51</v>
      </c>
    </row>
    <row r="6" spans="1:12" ht="25.5" x14ac:dyDescent="0.25">
      <c r="B6" s="268" t="s">
        <v>52</v>
      </c>
      <c r="D6" s="268" t="s">
        <v>53</v>
      </c>
      <c r="E6" s="263" t="s">
        <v>54</v>
      </c>
      <c r="F6" s="263" t="s">
        <v>55</v>
      </c>
      <c r="G6" s="268" t="s">
        <v>56</v>
      </c>
      <c r="I6" s="263" t="s">
        <v>57</v>
      </c>
    </row>
    <row r="7" spans="1:12" ht="25.5" x14ac:dyDescent="0.25">
      <c r="D7" s="268" t="s">
        <v>58</v>
      </c>
      <c r="E7" s="263" t="s">
        <v>59</v>
      </c>
      <c r="F7" s="263" t="s">
        <v>60</v>
      </c>
      <c r="G7" s="268" t="s">
        <v>61</v>
      </c>
      <c r="I7" s="263" t="s">
        <v>62</v>
      </c>
    </row>
    <row r="8" spans="1:12" x14ac:dyDescent="0.25">
      <c r="E8" s="263" t="s">
        <v>63</v>
      </c>
      <c r="F8" s="263" t="s">
        <v>64</v>
      </c>
      <c r="G8" s="263" t="s">
        <v>65</v>
      </c>
    </row>
    <row r="9" spans="1:12" x14ac:dyDescent="0.25">
      <c r="E9" s="263" t="s">
        <v>66</v>
      </c>
      <c r="F9" s="263" t="s">
        <v>67</v>
      </c>
    </row>
    <row r="10" spans="1:12" x14ac:dyDescent="0.25">
      <c r="E10" s="263" t="s">
        <v>68</v>
      </c>
      <c r="F10" s="263" t="s">
        <v>69</v>
      </c>
    </row>
    <row r="11" spans="1:12" x14ac:dyDescent="0.25">
      <c r="E11" s="263" t="s">
        <v>70</v>
      </c>
      <c r="F11" s="263" t="s">
        <v>71</v>
      </c>
    </row>
    <row r="12" spans="1:12" x14ac:dyDescent="0.25">
      <c r="E12" s="263" t="s">
        <v>72</v>
      </c>
      <c r="F12" s="263" t="s">
        <v>73</v>
      </c>
    </row>
    <row r="13" spans="1:12" x14ac:dyDescent="0.25">
      <c r="E13" s="263" t="s">
        <v>74</v>
      </c>
      <c r="F13" s="263" t="s">
        <v>75</v>
      </c>
    </row>
    <row r="14" spans="1:12" x14ac:dyDescent="0.25">
      <c r="E14" s="263" t="s">
        <v>76</v>
      </c>
      <c r="F14" s="263" t="s">
        <v>77</v>
      </c>
    </row>
    <row r="15" spans="1:12" x14ac:dyDescent="0.25">
      <c r="E15" s="263" t="s">
        <v>78</v>
      </c>
      <c r="F15" s="263" t="s">
        <v>79</v>
      </c>
    </row>
    <row r="16" spans="1:12" x14ac:dyDescent="0.25">
      <c r="E16" s="263" t="s">
        <v>80</v>
      </c>
      <c r="F16" s="263" t="s">
        <v>81</v>
      </c>
    </row>
    <row r="17" spans="5:6" x14ac:dyDescent="0.25">
      <c r="E17" s="263" t="s">
        <v>82</v>
      </c>
      <c r="F17" s="263" t="s">
        <v>83</v>
      </c>
    </row>
    <row r="18" spans="5:6" x14ac:dyDescent="0.25">
      <c r="E18" s="263" t="s">
        <v>84</v>
      </c>
      <c r="F18" s="263" t="s">
        <v>85</v>
      </c>
    </row>
    <row r="19" spans="5:6" x14ac:dyDescent="0.25">
      <c r="E19" s="263" t="s">
        <v>86</v>
      </c>
    </row>
    <row r="20" spans="5:6" x14ac:dyDescent="0.25">
      <c r="E20" s="263" t="s">
        <v>87</v>
      </c>
    </row>
    <row r="21" spans="5:6" x14ac:dyDescent="0.25">
      <c r="E21" s="263" t="s">
        <v>88</v>
      </c>
    </row>
    <row r="22" spans="5:6" x14ac:dyDescent="0.25">
      <c r="E22" s="263" t="s">
        <v>89</v>
      </c>
    </row>
    <row r="23" spans="5:6" x14ac:dyDescent="0.25">
      <c r="E23" s="263"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B3064-3B72-42F0-B5FF-75749E8D7ECC}">
  <sheetPr>
    <tabColor theme="5" tint="0.59999389629810485"/>
    <pageSetUpPr fitToPage="1"/>
  </sheetPr>
  <dimension ref="A1:O121"/>
  <sheetViews>
    <sheetView showGridLines="0" topLeftCell="B49" zoomScale="50" zoomScaleNormal="50" workbookViewId="0">
      <selection activeCell="F31" sqref="F31"/>
    </sheetView>
  </sheetViews>
  <sheetFormatPr baseColWidth="10" defaultColWidth="10.85546875" defaultRowHeight="14.25" x14ac:dyDescent="0.25"/>
  <cols>
    <col min="1" max="1" width="49.7109375" style="66" customWidth="1"/>
    <col min="2" max="2" width="42.140625" style="66" customWidth="1"/>
    <col min="3" max="3" width="35.7109375" style="66" customWidth="1"/>
    <col min="4" max="4" width="38" style="66" customWidth="1"/>
    <col min="5" max="5" width="58.7109375" style="66" customWidth="1"/>
    <col min="6" max="6" width="50.42578125" style="66" customWidth="1"/>
    <col min="7" max="7" width="72.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925"/>
      <c r="B1" s="748" t="s">
        <v>182</v>
      </c>
      <c r="C1" s="749"/>
      <c r="D1" s="749"/>
      <c r="E1" s="749"/>
      <c r="F1" s="749"/>
      <c r="G1" s="749"/>
      <c r="H1" s="749"/>
      <c r="I1" s="749"/>
      <c r="J1" s="749"/>
      <c r="K1" s="749"/>
      <c r="L1" s="750"/>
      <c r="M1" s="910" t="s">
        <v>183</v>
      </c>
      <c r="N1" s="911"/>
      <c r="O1" s="912"/>
    </row>
    <row r="2" spans="1:15" s="140" customFormat="1" ht="30.75" customHeight="1" thickBot="1" x14ac:dyDescent="0.3">
      <c r="A2" s="926"/>
      <c r="B2" s="751" t="s">
        <v>184</v>
      </c>
      <c r="C2" s="752"/>
      <c r="D2" s="752"/>
      <c r="E2" s="752"/>
      <c r="F2" s="752"/>
      <c r="G2" s="752"/>
      <c r="H2" s="752"/>
      <c r="I2" s="752"/>
      <c r="J2" s="752"/>
      <c r="K2" s="752"/>
      <c r="L2" s="753"/>
      <c r="M2" s="910" t="s">
        <v>185</v>
      </c>
      <c r="N2" s="911"/>
      <c r="O2" s="912"/>
    </row>
    <row r="3" spans="1:15" s="140" customFormat="1" ht="24" customHeight="1" thickBot="1" x14ac:dyDescent="0.3">
      <c r="A3" s="926"/>
      <c r="B3" s="751" t="s">
        <v>186</v>
      </c>
      <c r="C3" s="752"/>
      <c r="D3" s="752"/>
      <c r="E3" s="752"/>
      <c r="F3" s="752"/>
      <c r="G3" s="752"/>
      <c r="H3" s="752"/>
      <c r="I3" s="752"/>
      <c r="J3" s="752"/>
      <c r="K3" s="752"/>
      <c r="L3" s="753"/>
      <c r="M3" s="910" t="s">
        <v>187</v>
      </c>
      <c r="N3" s="911"/>
      <c r="O3" s="912"/>
    </row>
    <row r="4" spans="1:15" s="140" customFormat="1" ht="21.75" customHeight="1" thickBot="1" x14ac:dyDescent="0.3">
      <c r="A4" s="927"/>
      <c r="B4" s="754" t="s">
        <v>188</v>
      </c>
      <c r="C4" s="755"/>
      <c r="D4" s="755"/>
      <c r="E4" s="755"/>
      <c r="F4" s="755"/>
      <c r="G4" s="755"/>
      <c r="H4" s="755"/>
      <c r="I4" s="755"/>
      <c r="J4" s="755"/>
      <c r="K4" s="755"/>
      <c r="L4" s="756"/>
      <c r="M4" s="910" t="s">
        <v>189</v>
      </c>
      <c r="N4" s="911"/>
      <c r="O4" s="912"/>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1.25" customHeight="1" thickBot="1" x14ac:dyDescent="0.3">
      <c r="A6" s="116" t="s">
        <v>190</v>
      </c>
      <c r="B6" s="740" t="s">
        <v>191</v>
      </c>
      <c r="C6" s="741"/>
      <c r="D6" s="741"/>
      <c r="E6" s="741"/>
      <c r="F6" s="741"/>
      <c r="G6" s="741"/>
      <c r="H6" s="741"/>
      <c r="I6" s="741"/>
      <c r="J6" s="741"/>
      <c r="K6" s="742"/>
      <c r="L6" s="243" t="s">
        <v>192</v>
      </c>
      <c r="M6" s="448">
        <v>2024110010310</v>
      </c>
      <c r="N6" s="449"/>
      <c r="O6" s="450"/>
    </row>
    <row r="7" spans="1:15" s="140" customFormat="1" ht="11.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757" t="s">
        <v>193</v>
      </c>
      <c r="B8" s="243" t="s">
        <v>194</v>
      </c>
      <c r="C8" s="200"/>
      <c r="D8" s="243" t="s">
        <v>195</v>
      </c>
      <c r="E8" s="201"/>
      <c r="F8" s="243" t="s">
        <v>196</v>
      </c>
      <c r="G8" s="201"/>
      <c r="H8" s="243" t="s">
        <v>197</v>
      </c>
      <c r="I8" s="495"/>
      <c r="J8" s="898" t="s">
        <v>198</v>
      </c>
      <c r="K8" s="758"/>
      <c r="L8" s="242" t="s">
        <v>199</v>
      </c>
      <c r="M8" s="759"/>
      <c r="N8" s="759"/>
      <c r="O8" s="759"/>
    </row>
    <row r="9" spans="1:15" s="140" customFormat="1" ht="21.75" customHeight="1" thickBot="1" x14ac:dyDescent="0.3">
      <c r="A9" s="757"/>
      <c r="B9" s="244" t="s">
        <v>200</v>
      </c>
      <c r="C9" s="203" t="s">
        <v>201</v>
      </c>
      <c r="D9" s="243" t="s">
        <v>202</v>
      </c>
      <c r="E9" s="204"/>
      <c r="F9" s="243" t="s">
        <v>203</v>
      </c>
      <c r="G9" s="204"/>
      <c r="H9" s="243" t="s">
        <v>204</v>
      </c>
      <c r="I9" s="495"/>
      <c r="J9" s="898"/>
      <c r="K9" s="758"/>
      <c r="L9" s="242" t="s">
        <v>205</v>
      </c>
      <c r="M9" s="759"/>
      <c r="N9" s="759"/>
      <c r="O9" s="759"/>
    </row>
    <row r="10" spans="1:15" s="140" customFormat="1" ht="21.75" customHeight="1" thickBot="1" x14ac:dyDescent="0.3">
      <c r="A10" s="757"/>
      <c r="B10" s="243" t="s">
        <v>206</v>
      </c>
      <c r="C10" s="200"/>
      <c r="D10" s="243" t="s">
        <v>207</v>
      </c>
      <c r="E10" s="203"/>
      <c r="F10" s="243" t="s">
        <v>208</v>
      </c>
      <c r="G10" s="204"/>
      <c r="H10" s="243" t="s">
        <v>209</v>
      </c>
      <c r="I10" s="202"/>
      <c r="J10" s="898"/>
      <c r="K10" s="758"/>
      <c r="L10" s="242" t="s">
        <v>210</v>
      </c>
      <c r="M10" s="759" t="s">
        <v>201</v>
      </c>
      <c r="N10" s="759"/>
      <c r="O10" s="759"/>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933" t="s">
        <v>211</v>
      </c>
      <c r="B13" s="913" t="s">
        <v>438</v>
      </c>
      <c r="C13" s="914"/>
      <c r="D13" s="914"/>
      <c r="E13" s="914"/>
      <c r="F13" s="914"/>
      <c r="G13" s="914"/>
      <c r="H13" s="914"/>
      <c r="I13" s="914"/>
      <c r="J13" s="914"/>
      <c r="K13" s="914"/>
      <c r="L13" s="914"/>
      <c r="M13" s="914"/>
      <c r="N13" s="914"/>
      <c r="O13" s="915"/>
    </row>
    <row r="14" spans="1:15" ht="15" customHeight="1" x14ac:dyDescent="0.25">
      <c r="A14" s="934"/>
      <c r="B14" s="916"/>
      <c r="C14" s="917"/>
      <c r="D14" s="917"/>
      <c r="E14" s="917"/>
      <c r="F14" s="917"/>
      <c r="G14" s="917"/>
      <c r="H14" s="917"/>
      <c r="I14" s="917"/>
      <c r="J14" s="917"/>
      <c r="K14" s="917"/>
      <c r="L14" s="917"/>
      <c r="M14" s="917"/>
      <c r="N14" s="917"/>
      <c r="O14" s="918"/>
    </row>
    <row r="15" spans="1:15" ht="15" customHeight="1" thickBot="1" x14ac:dyDescent="0.3">
      <c r="A15" s="935"/>
      <c r="B15" s="919"/>
      <c r="C15" s="920"/>
      <c r="D15" s="920"/>
      <c r="E15" s="920"/>
      <c r="F15" s="920"/>
      <c r="G15" s="920"/>
      <c r="H15" s="920"/>
      <c r="I15" s="920"/>
      <c r="J15" s="920"/>
      <c r="K15" s="920"/>
      <c r="L15" s="920"/>
      <c r="M15" s="920"/>
      <c r="N15" s="920"/>
      <c r="O15" s="921"/>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924" t="s">
        <v>439</v>
      </c>
      <c r="C17" s="924"/>
      <c r="D17" s="924"/>
      <c r="E17" s="924"/>
      <c r="F17" s="924"/>
      <c r="G17" s="757" t="s">
        <v>215</v>
      </c>
      <c r="H17" s="757"/>
      <c r="I17" s="922" t="s">
        <v>440</v>
      </c>
      <c r="J17" s="922"/>
      <c r="K17" s="922"/>
      <c r="L17" s="922"/>
      <c r="M17" s="922"/>
      <c r="N17" s="922"/>
      <c r="O17" s="922"/>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929" t="s">
        <v>218</v>
      </c>
      <c r="C19" s="930"/>
      <c r="D19" s="930"/>
      <c r="E19" s="931"/>
      <c r="F19" s="116" t="s">
        <v>219</v>
      </c>
      <c r="G19" s="795" t="s">
        <v>394</v>
      </c>
      <c r="H19" s="795"/>
      <c r="I19" s="795"/>
      <c r="J19" s="116" t="s">
        <v>221</v>
      </c>
      <c r="K19" s="924" t="s">
        <v>441</v>
      </c>
      <c r="L19" s="924"/>
      <c r="M19" s="924"/>
      <c r="N19" s="924"/>
      <c r="O19" s="924"/>
    </row>
    <row r="20" spans="1:15" ht="9" customHeight="1" x14ac:dyDescent="0.25">
      <c r="A20" s="70"/>
      <c r="B20" s="67"/>
      <c r="C20" s="932"/>
      <c r="D20" s="932"/>
      <c r="E20" s="932"/>
      <c r="F20" s="932"/>
      <c r="G20" s="932"/>
      <c r="H20" s="932"/>
      <c r="I20" s="932"/>
      <c r="J20" s="932"/>
      <c r="K20" s="932"/>
      <c r="L20" s="932"/>
      <c r="M20" s="932"/>
      <c r="N20" s="932"/>
      <c r="O20" s="932"/>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96" t="s">
        <v>223</v>
      </c>
      <c r="B23" s="897"/>
      <c r="C23" s="897"/>
      <c r="D23" s="897"/>
      <c r="E23" s="897"/>
      <c r="F23" s="897"/>
      <c r="G23" s="897"/>
      <c r="H23" s="897"/>
      <c r="I23" s="897"/>
      <c r="J23" s="897"/>
      <c r="K23" s="897"/>
      <c r="L23" s="897"/>
      <c r="M23" s="897"/>
      <c r="N23" s="897"/>
      <c r="O23" s="898"/>
    </row>
    <row r="24" spans="1:15" ht="32.1" customHeight="1" thickBot="1" x14ac:dyDescent="0.3">
      <c r="A24" s="896" t="s">
        <v>224</v>
      </c>
      <c r="B24" s="897"/>
      <c r="C24" s="897"/>
      <c r="D24" s="897"/>
      <c r="E24" s="897"/>
      <c r="F24" s="897"/>
      <c r="G24" s="897"/>
      <c r="H24" s="897"/>
      <c r="I24" s="897"/>
      <c r="J24" s="897"/>
      <c r="K24" s="897"/>
      <c r="L24" s="897"/>
      <c r="M24" s="897"/>
      <c r="N24" s="897"/>
      <c r="O24" s="898"/>
    </row>
    <row r="25" spans="1:15" ht="32.1" customHeight="1" thickBot="1" x14ac:dyDescent="0.3">
      <c r="A25" s="91"/>
      <c r="B25" s="81" t="s">
        <v>194</v>
      </c>
      <c r="C25" s="81" t="s">
        <v>195</v>
      </c>
      <c r="D25" s="81" t="s">
        <v>196</v>
      </c>
      <c r="E25" s="81" t="s">
        <v>197</v>
      </c>
      <c r="F25" s="81" t="s">
        <v>200</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975915000</v>
      </c>
      <c r="C26" s="86"/>
      <c r="D26" s="86"/>
      <c r="E26" s="86"/>
      <c r="F26" s="86"/>
      <c r="G26" s="86"/>
      <c r="H26" s="83"/>
      <c r="I26" s="86"/>
      <c r="J26" s="86"/>
      <c r="K26" s="83"/>
      <c r="L26" s="83"/>
      <c r="M26" s="83"/>
      <c r="N26" s="525">
        <f>SUM(B26:M26)</f>
        <v>975915000</v>
      </c>
      <c r="O26" s="84"/>
    </row>
    <row r="27" spans="1:15" ht="32.1" customHeight="1" x14ac:dyDescent="0.25">
      <c r="A27" s="85" t="s">
        <v>228</v>
      </c>
      <c r="B27" s="86">
        <v>947715000</v>
      </c>
      <c r="C27" s="86"/>
      <c r="D27" s="86"/>
      <c r="E27" s="86"/>
      <c r="F27" s="438">
        <v>0</v>
      </c>
      <c r="G27" s="86"/>
      <c r="H27" s="86"/>
      <c r="I27" s="86"/>
      <c r="J27" s="86"/>
      <c r="K27" s="86"/>
      <c r="L27" s="86"/>
      <c r="M27" s="86"/>
      <c r="N27" s="86">
        <f t="shared" ref="N27:N31" si="0">SUM(B27:M27)</f>
        <v>947715000</v>
      </c>
      <c r="O27" s="115">
        <f>+(B27+C27+D27+E27+F27+G27+H27+I27+J27+K27+L27+M27)/N26</f>
        <v>0.97110404082322743</v>
      </c>
    </row>
    <row r="28" spans="1:15" ht="32.1" customHeight="1" x14ac:dyDescent="0.25">
      <c r="A28" s="85" t="s">
        <v>229</v>
      </c>
      <c r="B28" s="86"/>
      <c r="C28" s="86">
        <v>35755000</v>
      </c>
      <c r="D28" s="86">
        <v>95730000</v>
      </c>
      <c r="E28" s="438">
        <v>87270000</v>
      </c>
      <c r="F28" s="438">
        <v>84260000</v>
      </c>
      <c r="G28" s="86"/>
      <c r="H28" s="86"/>
      <c r="I28" s="86"/>
      <c r="J28" s="86"/>
      <c r="K28" s="86"/>
      <c r="L28" s="86"/>
      <c r="M28" s="86"/>
      <c r="N28" s="438">
        <f t="shared" si="0"/>
        <v>303015000</v>
      </c>
      <c r="O28" s="115"/>
    </row>
    <row r="29" spans="1:15" ht="32.1" customHeight="1" x14ac:dyDescent="0.25">
      <c r="A29" s="85" t="s">
        <v>230</v>
      </c>
      <c r="B29" s="86">
        <v>52983000</v>
      </c>
      <c r="C29" s="86">
        <v>13980000</v>
      </c>
      <c r="D29" s="86">
        <v>13980000</v>
      </c>
      <c r="E29" s="86">
        <v>13980000</v>
      </c>
      <c r="F29" s="86">
        <v>13980000</v>
      </c>
      <c r="G29" s="86">
        <v>13980000</v>
      </c>
      <c r="H29" s="86">
        <v>6989513</v>
      </c>
      <c r="I29" s="86"/>
      <c r="J29" s="86"/>
      <c r="K29" s="86"/>
      <c r="L29" s="86"/>
      <c r="M29" s="86"/>
      <c r="N29" s="86">
        <f t="shared" si="0"/>
        <v>129872513</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c r="C31" s="89">
        <v>54380495</v>
      </c>
      <c r="D31" s="89">
        <v>13980000</v>
      </c>
      <c r="E31" s="89">
        <v>13980000</v>
      </c>
      <c r="F31" s="445">
        <v>13980000</v>
      </c>
      <c r="G31" s="89"/>
      <c r="H31" s="89"/>
      <c r="I31" s="89"/>
      <c r="J31" s="89"/>
      <c r="K31" s="89"/>
      <c r="L31" s="89"/>
      <c r="M31" s="89"/>
      <c r="N31" s="89">
        <f t="shared" si="0"/>
        <v>96320495</v>
      </c>
      <c r="O31" s="498">
        <f>+N31/(N29-N30)</f>
        <v>0.74165420207122656</v>
      </c>
    </row>
    <row r="32" spans="1:15" s="90" customFormat="1" ht="16.5" customHeight="1" x14ac:dyDescent="0.2">
      <c r="F32" s="707"/>
    </row>
    <row r="33" spans="1:10" s="90" customFormat="1" ht="17.25" customHeight="1" x14ac:dyDescent="0.2"/>
    <row r="34" spans="1:10" ht="5.25" customHeight="1" thickBot="1" x14ac:dyDescent="0.3"/>
    <row r="35" spans="1:10" ht="48" customHeight="1" thickBot="1" x14ac:dyDescent="0.3">
      <c r="A35" s="945" t="s">
        <v>233</v>
      </c>
      <c r="B35" s="946"/>
      <c r="C35" s="946"/>
      <c r="D35" s="946"/>
      <c r="E35" s="946"/>
      <c r="F35" s="946"/>
      <c r="G35" s="946"/>
      <c r="H35" s="946"/>
      <c r="I35" s="947"/>
      <c r="J35" s="95"/>
    </row>
    <row r="36" spans="1:10" ht="50.25" customHeight="1" thickBot="1" x14ac:dyDescent="0.3">
      <c r="A36" s="101" t="s">
        <v>234</v>
      </c>
      <c r="B36" s="948" t="str">
        <f>+B13</f>
        <v>Brindar en las 20 localidades el servicio de asistencia técnica a las instancias de participación territorial y Fondos de Desarrollo Local en clave de transversalización de los enfoques</v>
      </c>
      <c r="C36" s="949"/>
      <c r="D36" s="949"/>
      <c r="E36" s="949"/>
      <c r="F36" s="949"/>
      <c r="G36" s="949"/>
      <c r="H36" s="949"/>
      <c r="I36" s="950"/>
      <c r="J36" s="93"/>
    </row>
    <row r="37" spans="1:10" ht="18.75" customHeight="1" thickBot="1" x14ac:dyDescent="0.3">
      <c r="A37" s="958" t="s">
        <v>235</v>
      </c>
      <c r="B37" s="145">
        <v>2024</v>
      </c>
      <c r="C37" s="145">
        <v>2025</v>
      </c>
      <c r="D37" s="145">
        <v>2026</v>
      </c>
      <c r="E37" s="145">
        <v>2027</v>
      </c>
      <c r="F37" s="145" t="s">
        <v>236</v>
      </c>
      <c r="G37" s="960" t="s">
        <v>237</v>
      </c>
      <c r="H37" s="960" t="s">
        <v>23</v>
      </c>
      <c r="I37" s="960"/>
      <c r="J37" s="93"/>
    </row>
    <row r="38" spans="1:10" ht="50.25" customHeight="1" thickBot="1" x14ac:dyDescent="0.3">
      <c r="A38" s="959"/>
      <c r="B38" s="385">
        <v>20</v>
      </c>
      <c r="C38" s="385">
        <v>20</v>
      </c>
      <c r="D38" s="385">
        <v>20</v>
      </c>
      <c r="E38" s="385">
        <v>20</v>
      </c>
      <c r="F38" s="636">
        <v>20</v>
      </c>
      <c r="G38" s="960"/>
      <c r="H38" s="960"/>
      <c r="I38" s="960"/>
      <c r="J38" s="93"/>
    </row>
    <row r="39" spans="1:10" ht="52.5" customHeight="1" thickBot="1" x14ac:dyDescent="0.3">
      <c r="A39" s="102" t="s">
        <v>238</v>
      </c>
      <c r="B39" s="951">
        <v>0.11</v>
      </c>
      <c r="C39" s="952"/>
      <c r="D39" s="955" t="s">
        <v>239</v>
      </c>
      <c r="E39" s="956"/>
      <c r="F39" s="956"/>
      <c r="G39" s="956"/>
      <c r="H39" s="956"/>
      <c r="I39" s="957"/>
    </row>
    <row r="40" spans="1:10" s="94" customFormat="1" ht="48" customHeight="1" thickBot="1" x14ac:dyDescent="0.3">
      <c r="A40" s="958" t="s">
        <v>240</v>
      </c>
      <c r="B40" s="102" t="s">
        <v>241</v>
      </c>
      <c r="C40" s="101" t="s">
        <v>242</v>
      </c>
      <c r="D40" s="943" t="s">
        <v>243</v>
      </c>
      <c r="E40" s="944"/>
      <c r="F40" s="943" t="s">
        <v>244</v>
      </c>
      <c r="G40" s="944"/>
      <c r="H40" s="103" t="s">
        <v>245</v>
      </c>
      <c r="I40" s="105" t="s">
        <v>246</v>
      </c>
    </row>
    <row r="41" spans="1:10" ht="324.75" customHeight="1" thickBot="1" x14ac:dyDescent="0.3">
      <c r="A41" s="959"/>
      <c r="B41" s="97">
        <v>20</v>
      </c>
      <c r="C41" s="98">
        <v>20</v>
      </c>
      <c r="D41" s="1162" t="s">
        <v>442</v>
      </c>
      <c r="E41" s="1163"/>
      <c r="F41" s="777" t="s">
        <v>443</v>
      </c>
      <c r="G41" s="778"/>
      <c r="H41" s="532"/>
      <c r="I41" s="396" t="s">
        <v>444</v>
      </c>
    </row>
    <row r="42" spans="1:10" s="94" customFormat="1" ht="54" customHeight="1" x14ac:dyDescent="0.25">
      <c r="A42" s="958" t="s">
        <v>250</v>
      </c>
      <c r="B42" s="104" t="s">
        <v>241</v>
      </c>
      <c r="C42" s="103" t="s">
        <v>242</v>
      </c>
      <c r="D42" s="943" t="s">
        <v>243</v>
      </c>
      <c r="E42" s="944"/>
      <c r="F42" s="943" t="s">
        <v>244</v>
      </c>
      <c r="G42" s="944"/>
      <c r="H42" s="103" t="s">
        <v>245</v>
      </c>
      <c r="I42" s="105" t="s">
        <v>246</v>
      </c>
    </row>
    <row r="43" spans="1:10" ht="372.75" customHeight="1" x14ac:dyDescent="0.25">
      <c r="A43" s="959"/>
      <c r="B43" s="97">
        <v>20</v>
      </c>
      <c r="C43" s="675">
        <v>20</v>
      </c>
      <c r="D43" s="775" t="s">
        <v>445</v>
      </c>
      <c r="E43" s="776"/>
      <c r="F43" s="1160" t="s">
        <v>446</v>
      </c>
      <c r="G43" s="1161"/>
      <c r="H43" s="676"/>
      <c r="I43" s="692" t="s">
        <v>447</v>
      </c>
    </row>
    <row r="44" spans="1:10" s="94" customFormat="1" ht="35.1" customHeight="1" x14ac:dyDescent="0.25">
      <c r="A44" s="958" t="s">
        <v>254</v>
      </c>
      <c r="B44" s="104" t="s">
        <v>241</v>
      </c>
      <c r="C44" s="103" t="s">
        <v>242</v>
      </c>
      <c r="D44" s="943" t="s">
        <v>243</v>
      </c>
      <c r="E44" s="944"/>
      <c r="F44" s="943" t="s">
        <v>244</v>
      </c>
      <c r="G44" s="944"/>
      <c r="H44" s="103" t="s">
        <v>245</v>
      </c>
      <c r="I44" s="105" t="s">
        <v>246</v>
      </c>
    </row>
    <row r="45" spans="1:10" ht="385.5" customHeight="1" x14ac:dyDescent="0.25">
      <c r="A45" s="959"/>
      <c r="B45" s="97">
        <v>20</v>
      </c>
      <c r="C45" s="98">
        <v>20</v>
      </c>
      <c r="D45" s="779" t="s">
        <v>448</v>
      </c>
      <c r="E45" s="967"/>
      <c r="F45" s="873" t="s">
        <v>449</v>
      </c>
      <c r="G45" s="1161"/>
      <c r="H45" s="399"/>
      <c r="I45" s="396" t="s">
        <v>444</v>
      </c>
    </row>
    <row r="46" spans="1:10" s="94" customFormat="1" ht="35.1" customHeight="1" x14ac:dyDescent="0.25">
      <c r="A46" s="958" t="s">
        <v>257</v>
      </c>
      <c r="B46" s="104" t="s">
        <v>241</v>
      </c>
      <c r="C46" s="104" t="s">
        <v>242</v>
      </c>
      <c r="D46" s="943" t="s">
        <v>243</v>
      </c>
      <c r="E46" s="944"/>
      <c r="F46" s="943" t="s">
        <v>244</v>
      </c>
      <c r="G46" s="944"/>
      <c r="H46" s="103" t="s">
        <v>245</v>
      </c>
      <c r="I46" s="103" t="s">
        <v>246</v>
      </c>
    </row>
    <row r="47" spans="1:10" ht="404.25" customHeight="1" thickBot="1" x14ac:dyDescent="0.3">
      <c r="A47" s="959"/>
      <c r="B47" s="97">
        <v>20</v>
      </c>
      <c r="C47" s="98">
        <v>20</v>
      </c>
      <c r="D47" s="779" t="s">
        <v>450</v>
      </c>
      <c r="E47" s="967"/>
      <c r="F47" s="779" t="s">
        <v>451</v>
      </c>
      <c r="G47" s="967"/>
      <c r="H47" s="113"/>
      <c r="I47" s="397" t="s">
        <v>444</v>
      </c>
    </row>
    <row r="48" spans="1:10" s="94" customFormat="1" ht="35.1" customHeight="1" x14ac:dyDescent="0.25">
      <c r="A48" s="958" t="s">
        <v>260</v>
      </c>
      <c r="B48" s="104" t="s">
        <v>241</v>
      </c>
      <c r="C48" s="103" t="s">
        <v>242</v>
      </c>
      <c r="D48" s="943" t="s">
        <v>243</v>
      </c>
      <c r="E48" s="944"/>
      <c r="F48" s="943" t="s">
        <v>244</v>
      </c>
      <c r="G48" s="944"/>
      <c r="H48" s="103" t="s">
        <v>245</v>
      </c>
      <c r="I48" s="105" t="s">
        <v>246</v>
      </c>
    </row>
    <row r="49" spans="1:9" ht="409.5" customHeight="1" x14ac:dyDescent="0.25">
      <c r="A49" s="959"/>
      <c r="B49" s="97">
        <v>20</v>
      </c>
      <c r="C49" s="98">
        <v>20</v>
      </c>
      <c r="D49" s="773" t="s">
        <v>452</v>
      </c>
      <c r="E49" s="791"/>
      <c r="F49" s="888" t="s">
        <v>453</v>
      </c>
      <c r="G49" s="1159"/>
      <c r="H49" s="113"/>
      <c r="I49" s="397" t="s">
        <v>444</v>
      </c>
    </row>
    <row r="50" spans="1:9" s="94" customFormat="1" ht="35.1" customHeight="1" x14ac:dyDescent="0.25">
      <c r="A50" s="958" t="s">
        <v>262</v>
      </c>
      <c r="B50" s="104" t="s">
        <v>241</v>
      </c>
      <c r="C50" s="103" t="s">
        <v>242</v>
      </c>
      <c r="D50" s="943" t="s">
        <v>243</v>
      </c>
      <c r="E50" s="944"/>
      <c r="F50" s="943" t="s">
        <v>244</v>
      </c>
      <c r="G50" s="944"/>
      <c r="H50" s="103" t="s">
        <v>245</v>
      </c>
      <c r="I50" s="105" t="s">
        <v>246</v>
      </c>
    </row>
    <row r="51" spans="1:9" ht="182.25" customHeight="1" thickBot="1" x14ac:dyDescent="0.3">
      <c r="A51" s="959"/>
      <c r="B51" s="99">
        <v>20</v>
      </c>
      <c r="C51" s="100"/>
      <c r="D51" s="780"/>
      <c r="E51" s="1156"/>
      <c r="F51" s="780"/>
      <c r="G51" s="1158"/>
      <c r="H51" s="518"/>
      <c r="I51" s="505"/>
    </row>
    <row r="52" spans="1:9" ht="35.1" customHeight="1" thickBot="1" x14ac:dyDescent="0.3">
      <c r="A52" s="958" t="s">
        <v>263</v>
      </c>
      <c r="B52" s="102" t="s">
        <v>241</v>
      </c>
      <c r="C52" s="101" t="s">
        <v>242</v>
      </c>
      <c r="D52" s="943" t="s">
        <v>243</v>
      </c>
      <c r="E52" s="944"/>
      <c r="F52" s="943" t="s">
        <v>244</v>
      </c>
      <c r="G52" s="944"/>
      <c r="H52" s="103" t="s">
        <v>245</v>
      </c>
      <c r="I52" s="105" t="s">
        <v>246</v>
      </c>
    </row>
    <row r="53" spans="1:9" ht="160.5" customHeight="1" thickBot="1" x14ac:dyDescent="0.3">
      <c r="A53" s="959"/>
      <c r="B53" s="99">
        <v>20</v>
      </c>
      <c r="C53" s="100"/>
      <c r="D53" s="780"/>
      <c r="E53" s="1156"/>
      <c r="F53" s="780"/>
      <c r="G53" s="1156"/>
      <c r="H53" s="518"/>
      <c r="I53" s="505"/>
    </row>
    <row r="54" spans="1:9" ht="35.1" customHeight="1" thickBot="1" x14ac:dyDescent="0.3">
      <c r="A54" s="958" t="s">
        <v>264</v>
      </c>
      <c r="B54" s="102" t="s">
        <v>241</v>
      </c>
      <c r="C54" s="101" t="s">
        <v>242</v>
      </c>
      <c r="D54" s="943" t="s">
        <v>243</v>
      </c>
      <c r="E54" s="944"/>
      <c r="F54" s="943" t="s">
        <v>244</v>
      </c>
      <c r="G54" s="944"/>
      <c r="H54" s="103" t="s">
        <v>245</v>
      </c>
      <c r="I54" s="520" t="s">
        <v>246</v>
      </c>
    </row>
    <row r="55" spans="1:9" ht="164.25" customHeight="1" thickBot="1" x14ac:dyDescent="0.3">
      <c r="A55" s="959"/>
      <c r="B55" s="99">
        <v>20</v>
      </c>
      <c r="C55" s="100"/>
      <c r="D55" s="1154"/>
      <c r="E55" s="1155"/>
      <c r="F55" s="780"/>
      <c r="G55" s="1156"/>
      <c r="H55" s="504"/>
      <c r="I55" s="523"/>
    </row>
    <row r="56" spans="1:9" ht="47.25" customHeight="1" thickBot="1" x14ac:dyDescent="0.3">
      <c r="A56" s="958" t="s">
        <v>265</v>
      </c>
      <c r="B56" s="102" t="s">
        <v>241</v>
      </c>
      <c r="C56" s="101" t="s">
        <v>242</v>
      </c>
      <c r="D56" s="943" t="s">
        <v>243</v>
      </c>
      <c r="E56" s="944"/>
      <c r="F56" s="943" t="s">
        <v>244</v>
      </c>
      <c r="G56" s="944"/>
      <c r="H56" s="103" t="s">
        <v>245</v>
      </c>
      <c r="I56" s="521" t="s">
        <v>246</v>
      </c>
    </row>
    <row r="57" spans="1:9" ht="156" customHeight="1" thickBot="1" x14ac:dyDescent="0.3">
      <c r="A57" s="959"/>
      <c r="B57" s="99">
        <v>20</v>
      </c>
      <c r="C57" s="100"/>
      <c r="D57" s="1152"/>
      <c r="E57" s="1157"/>
      <c r="F57" s="1154"/>
      <c r="G57" s="1155"/>
      <c r="H57" s="406"/>
      <c r="I57" s="530"/>
    </row>
    <row r="58" spans="1:9" ht="35.1" customHeight="1" x14ac:dyDescent="0.25">
      <c r="A58" s="958" t="s">
        <v>266</v>
      </c>
      <c r="B58" s="102" t="s">
        <v>241</v>
      </c>
      <c r="C58" s="101" t="s">
        <v>242</v>
      </c>
      <c r="D58" s="943" t="s">
        <v>243</v>
      </c>
      <c r="E58" s="944"/>
      <c r="F58" s="943" t="s">
        <v>244</v>
      </c>
      <c r="G58" s="944"/>
      <c r="H58" s="103" t="s">
        <v>245</v>
      </c>
      <c r="I58" s="105" t="s">
        <v>246</v>
      </c>
    </row>
    <row r="59" spans="1:9" ht="169.5" customHeight="1" x14ac:dyDescent="0.25">
      <c r="A59" s="959"/>
      <c r="B59" s="99">
        <v>20</v>
      </c>
      <c r="C59" s="100"/>
      <c r="D59" s="1148"/>
      <c r="E59" s="1149"/>
      <c r="F59" s="1150"/>
      <c r="G59" s="1151"/>
      <c r="H59" s="96"/>
      <c r="I59" s="530"/>
    </row>
    <row r="60" spans="1:9" ht="35.1" customHeight="1" x14ac:dyDescent="0.25">
      <c r="A60" s="958" t="s">
        <v>267</v>
      </c>
      <c r="B60" s="102" t="s">
        <v>241</v>
      </c>
      <c r="C60" s="101" t="s">
        <v>242</v>
      </c>
      <c r="D60" s="943" t="s">
        <v>243</v>
      </c>
      <c r="E60" s="944"/>
      <c r="F60" s="943" t="s">
        <v>244</v>
      </c>
      <c r="G60" s="944"/>
      <c r="H60" s="103" t="s">
        <v>245</v>
      </c>
      <c r="I60" s="105" t="s">
        <v>246</v>
      </c>
    </row>
    <row r="61" spans="1:9" ht="175.5" customHeight="1" x14ac:dyDescent="0.25">
      <c r="A61" s="959"/>
      <c r="B61" s="99">
        <v>20</v>
      </c>
      <c r="C61" s="100"/>
      <c r="D61" s="1152"/>
      <c r="E61" s="1153"/>
      <c r="F61" s="1150"/>
      <c r="G61" s="1151"/>
      <c r="H61" s="96"/>
      <c r="I61" s="530"/>
    </row>
    <row r="62" spans="1:9" ht="35.1" customHeight="1" x14ac:dyDescent="0.25">
      <c r="A62" s="958" t="s">
        <v>268</v>
      </c>
      <c r="B62" s="102" t="s">
        <v>241</v>
      </c>
      <c r="C62" s="101" t="s">
        <v>242</v>
      </c>
      <c r="D62" s="943" t="s">
        <v>243</v>
      </c>
      <c r="E62" s="944"/>
      <c r="F62" s="943" t="s">
        <v>244</v>
      </c>
      <c r="G62" s="944"/>
      <c r="H62" s="103" t="s">
        <v>245</v>
      </c>
      <c r="I62" s="105" t="s">
        <v>246</v>
      </c>
    </row>
    <row r="63" spans="1:9" ht="120.75" customHeight="1" thickBot="1" x14ac:dyDescent="0.3">
      <c r="A63" s="959"/>
      <c r="B63" s="99">
        <v>20</v>
      </c>
      <c r="C63" s="100"/>
      <c r="D63" s="968"/>
      <c r="E63" s="969"/>
      <c r="F63" s="968"/>
      <c r="G63" s="969"/>
      <c r="H63" s="96"/>
      <c r="I63" s="96"/>
    </row>
    <row r="66" spans="1:9" s="93" customFormat="1" ht="30" customHeight="1" x14ac:dyDescent="0.25">
      <c r="A66" s="66"/>
      <c r="B66" s="66"/>
      <c r="C66" s="66"/>
      <c r="D66" s="66"/>
      <c r="E66" s="66"/>
      <c r="F66" s="66"/>
      <c r="G66" s="66"/>
      <c r="H66" s="66"/>
      <c r="I66" s="66"/>
    </row>
    <row r="67" spans="1:9" ht="34.5" customHeight="1" x14ac:dyDescent="0.25">
      <c r="A67" s="899" t="s">
        <v>269</v>
      </c>
      <c r="B67" s="899"/>
      <c r="C67" s="899"/>
      <c r="D67" s="899"/>
      <c r="E67" s="899"/>
      <c r="F67" s="899"/>
      <c r="G67" s="899"/>
      <c r="H67" s="899"/>
      <c r="I67" s="899"/>
    </row>
    <row r="68" spans="1:9" ht="55.5" customHeight="1" x14ac:dyDescent="0.25">
      <c r="A68" s="106" t="s">
        <v>270</v>
      </c>
      <c r="B68" s="900" t="s">
        <v>454</v>
      </c>
      <c r="C68" s="901"/>
      <c r="D68" s="900" t="s">
        <v>455</v>
      </c>
      <c r="E68" s="901"/>
      <c r="F68" s="900" t="s">
        <v>456</v>
      </c>
      <c r="G68" s="901"/>
      <c r="H68" s="902" t="s">
        <v>457</v>
      </c>
      <c r="I68" s="903"/>
    </row>
    <row r="69" spans="1:9" ht="40.5" customHeight="1" x14ac:dyDescent="0.25">
      <c r="A69" s="106" t="s">
        <v>275</v>
      </c>
      <c r="B69" s="1105">
        <v>7.6999999999999999E-2</v>
      </c>
      <c r="C69" s="1106"/>
      <c r="D69" s="1105">
        <v>1.0999999999999999E-2</v>
      </c>
      <c r="E69" s="1106"/>
      <c r="F69" s="1105">
        <v>2.1999999999999999E-2</v>
      </c>
      <c r="G69" s="1106"/>
      <c r="H69" s="869"/>
      <c r="I69" s="870"/>
    </row>
    <row r="70" spans="1:9" ht="30" customHeight="1" x14ac:dyDescent="0.25">
      <c r="A70" s="871" t="s">
        <v>194</v>
      </c>
      <c r="B70" s="153" t="s">
        <v>99</v>
      </c>
      <c r="C70" s="153" t="s">
        <v>242</v>
      </c>
      <c r="D70" s="153" t="s">
        <v>99</v>
      </c>
      <c r="E70" s="153" t="s">
        <v>242</v>
      </c>
      <c r="F70" s="153" t="s">
        <v>99</v>
      </c>
      <c r="G70" s="153" t="s">
        <v>242</v>
      </c>
      <c r="H70" s="153" t="s">
        <v>99</v>
      </c>
      <c r="I70" s="153" t="s">
        <v>242</v>
      </c>
    </row>
    <row r="71" spans="1:9" ht="30" customHeight="1" x14ac:dyDescent="0.25">
      <c r="A71" s="872"/>
      <c r="B71" s="108">
        <v>0.05</v>
      </c>
      <c r="C71" s="108">
        <v>0.05</v>
      </c>
      <c r="D71" s="108">
        <v>0.05</v>
      </c>
      <c r="E71" s="108">
        <v>0.05</v>
      </c>
      <c r="F71" s="114">
        <v>0.05</v>
      </c>
      <c r="G71" s="108">
        <v>0.05</v>
      </c>
      <c r="H71" s="114"/>
      <c r="I71" s="109"/>
    </row>
    <row r="72" spans="1:9" ht="195.75" customHeight="1" x14ac:dyDescent="0.25">
      <c r="A72" s="106" t="s">
        <v>276</v>
      </c>
      <c r="B72" s="1093" t="s">
        <v>458</v>
      </c>
      <c r="C72" s="1094"/>
      <c r="D72" s="1146" t="s">
        <v>459</v>
      </c>
      <c r="E72" s="1147"/>
      <c r="F72" s="1146" t="s">
        <v>460</v>
      </c>
      <c r="G72" s="1147"/>
      <c r="H72" s="908"/>
      <c r="I72" s="909"/>
    </row>
    <row r="73" spans="1:9" ht="80.25" customHeight="1" x14ac:dyDescent="0.25">
      <c r="A73" s="106" t="s">
        <v>280</v>
      </c>
      <c r="B73" s="886" t="s">
        <v>461</v>
      </c>
      <c r="C73" s="887"/>
      <c r="D73" s="886" t="s">
        <v>462</v>
      </c>
      <c r="E73" s="887"/>
      <c r="F73" s="886" t="s">
        <v>463</v>
      </c>
      <c r="G73" s="887"/>
      <c r="H73" s="892"/>
      <c r="I73" s="893"/>
    </row>
    <row r="74" spans="1:9" ht="30.75" customHeight="1" x14ac:dyDescent="0.25">
      <c r="A74" s="871" t="s">
        <v>195</v>
      </c>
      <c r="B74" s="153" t="s">
        <v>99</v>
      </c>
      <c r="C74" s="153" t="s">
        <v>242</v>
      </c>
      <c r="D74" s="153" t="s">
        <v>99</v>
      </c>
      <c r="E74" s="153" t="s">
        <v>242</v>
      </c>
      <c r="F74" s="153" t="s">
        <v>99</v>
      </c>
      <c r="G74" s="153" t="s">
        <v>242</v>
      </c>
      <c r="H74" s="153" t="s">
        <v>99</v>
      </c>
      <c r="I74" s="153" t="s">
        <v>242</v>
      </c>
    </row>
    <row r="75" spans="1:9" ht="30.75" customHeight="1" x14ac:dyDescent="0.25">
      <c r="A75" s="872"/>
      <c r="B75" s="108">
        <v>0.1</v>
      </c>
      <c r="C75" s="108">
        <v>0.1</v>
      </c>
      <c r="D75" s="108">
        <v>0.05</v>
      </c>
      <c r="E75" s="108">
        <v>0.05</v>
      </c>
      <c r="F75" s="114">
        <v>0.05</v>
      </c>
      <c r="G75" s="108">
        <v>0.05</v>
      </c>
      <c r="H75" s="114"/>
      <c r="I75" s="110"/>
    </row>
    <row r="76" spans="1:9" ht="243.75" customHeight="1" x14ac:dyDescent="0.25">
      <c r="A76" s="106" t="s">
        <v>276</v>
      </c>
      <c r="B76" s="1097" t="s">
        <v>464</v>
      </c>
      <c r="C76" s="1098"/>
      <c r="D76" s="1097" t="s">
        <v>465</v>
      </c>
      <c r="E76" s="1098"/>
      <c r="F76" s="1097" t="s">
        <v>466</v>
      </c>
      <c r="G76" s="1098"/>
      <c r="H76" s="939"/>
      <c r="I76" s="940"/>
    </row>
    <row r="77" spans="1:9" ht="80.25" customHeight="1" x14ac:dyDescent="0.25">
      <c r="A77" s="106" t="s">
        <v>280</v>
      </c>
      <c r="B77" s="886" t="s">
        <v>467</v>
      </c>
      <c r="C77" s="887"/>
      <c r="D77" s="886" t="s">
        <v>468</v>
      </c>
      <c r="E77" s="887"/>
      <c r="F77" s="886" t="s">
        <v>469</v>
      </c>
      <c r="G77" s="887"/>
      <c r="H77" s="892"/>
      <c r="I77" s="893"/>
    </row>
    <row r="78" spans="1:9" ht="30.75" customHeight="1" x14ac:dyDescent="0.25">
      <c r="A78" s="871" t="s">
        <v>196</v>
      </c>
      <c r="B78" s="153" t="s">
        <v>99</v>
      </c>
      <c r="C78" s="153" t="s">
        <v>242</v>
      </c>
      <c r="D78" s="153" t="s">
        <v>99</v>
      </c>
      <c r="E78" s="153" t="s">
        <v>242</v>
      </c>
      <c r="F78" s="153" t="s">
        <v>99</v>
      </c>
      <c r="G78" s="153" t="s">
        <v>242</v>
      </c>
      <c r="H78" s="153" t="s">
        <v>99</v>
      </c>
      <c r="I78" s="153" t="s">
        <v>242</v>
      </c>
    </row>
    <row r="79" spans="1:9" ht="30.75" customHeight="1" x14ac:dyDescent="0.25">
      <c r="A79" s="872"/>
      <c r="B79" s="108">
        <v>0.1</v>
      </c>
      <c r="C79" s="108">
        <v>0.1</v>
      </c>
      <c r="D79" s="108">
        <v>0.1</v>
      </c>
      <c r="E79" s="108">
        <v>0.1</v>
      </c>
      <c r="F79" s="114">
        <v>0.1</v>
      </c>
      <c r="G79" s="108">
        <v>0.1</v>
      </c>
      <c r="H79" s="114"/>
      <c r="I79" s="110"/>
    </row>
    <row r="80" spans="1:9" ht="366.75" customHeight="1" x14ac:dyDescent="0.25">
      <c r="A80" s="106" t="s">
        <v>276</v>
      </c>
      <c r="B80" s="1093" t="s">
        <v>470</v>
      </c>
      <c r="C80" s="1094"/>
      <c r="D80" s="894" t="s">
        <v>471</v>
      </c>
      <c r="E80" s="1094"/>
      <c r="F80" s="894" t="s">
        <v>472</v>
      </c>
      <c r="G80" s="1094"/>
      <c r="H80" s="892"/>
      <c r="I80" s="893"/>
    </row>
    <row r="81" spans="1:9" ht="80.25" customHeight="1" x14ac:dyDescent="0.25">
      <c r="A81" s="106" t="s">
        <v>280</v>
      </c>
      <c r="B81" s="886" t="s">
        <v>473</v>
      </c>
      <c r="C81" s="887"/>
      <c r="D81" s="886" t="s">
        <v>474</v>
      </c>
      <c r="E81" s="887"/>
      <c r="F81" s="886" t="s">
        <v>475</v>
      </c>
      <c r="G81" s="887"/>
      <c r="H81" s="892"/>
      <c r="I81" s="893"/>
    </row>
    <row r="82" spans="1:9" ht="30.75" customHeight="1" x14ac:dyDescent="0.25">
      <c r="A82" s="871" t="s">
        <v>197</v>
      </c>
      <c r="B82" s="153" t="s">
        <v>99</v>
      </c>
      <c r="C82" s="153" t="s">
        <v>242</v>
      </c>
      <c r="D82" s="153" t="s">
        <v>99</v>
      </c>
      <c r="E82" s="153" t="s">
        <v>242</v>
      </c>
      <c r="F82" s="153" t="s">
        <v>99</v>
      </c>
      <c r="G82" s="153" t="s">
        <v>242</v>
      </c>
      <c r="H82" s="153" t="s">
        <v>99</v>
      </c>
      <c r="I82" s="153" t="s">
        <v>242</v>
      </c>
    </row>
    <row r="83" spans="1:9" ht="30.75" customHeight="1" x14ac:dyDescent="0.25">
      <c r="A83" s="872"/>
      <c r="B83" s="108">
        <v>0.1</v>
      </c>
      <c r="C83" s="108">
        <v>0.1</v>
      </c>
      <c r="D83" s="108">
        <v>0.1</v>
      </c>
      <c r="E83" s="108">
        <v>0.1</v>
      </c>
      <c r="F83" s="114">
        <v>0.1</v>
      </c>
      <c r="G83" s="108">
        <v>0.1</v>
      </c>
      <c r="H83" s="114"/>
      <c r="I83" s="110"/>
    </row>
    <row r="84" spans="1:9" ht="367.5" customHeight="1" x14ac:dyDescent="0.25">
      <c r="A84" s="106" t="s">
        <v>276</v>
      </c>
      <c r="B84" s="1093" t="s">
        <v>476</v>
      </c>
      <c r="C84" s="1094"/>
      <c r="D84" s="1093" t="s">
        <v>477</v>
      </c>
      <c r="E84" s="1094"/>
      <c r="F84" s="1093" t="s">
        <v>478</v>
      </c>
      <c r="G84" s="1094"/>
      <c r="H84" s="892"/>
      <c r="I84" s="893"/>
    </row>
    <row r="85" spans="1:9" ht="80.25" customHeight="1" x14ac:dyDescent="0.25">
      <c r="A85" s="106" t="s">
        <v>280</v>
      </c>
      <c r="B85" s="886" t="s">
        <v>479</v>
      </c>
      <c r="C85" s="887"/>
      <c r="D85" s="886" t="s">
        <v>480</v>
      </c>
      <c r="E85" s="887"/>
      <c r="F85" s="886" t="s">
        <v>481</v>
      </c>
      <c r="G85" s="887"/>
      <c r="H85" s="892"/>
      <c r="I85" s="893"/>
    </row>
    <row r="86" spans="1:9" ht="30" customHeight="1" x14ac:dyDescent="0.25">
      <c r="A86" s="871" t="s">
        <v>200</v>
      </c>
      <c r="B86" s="153" t="s">
        <v>99</v>
      </c>
      <c r="C86" s="153" t="s">
        <v>242</v>
      </c>
      <c r="D86" s="153" t="s">
        <v>99</v>
      </c>
      <c r="E86" s="153" t="s">
        <v>242</v>
      </c>
      <c r="F86" s="153" t="s">
        <v>99</v>
      </c>
      <c r="G86" s="153" t="s">
        <v>242</v>
      </c>
      <c r="H86" s="153" t="s">
        <v>99</v>
      </c>
      <c r="I86" s="153" t="s">
        <v>242</v>
      </c>
    </row>
    <row r="87" spans="1:9" ht="30" customHeight="1" x14ac:dyDescent="0.25">
      <c r="A87" s="872"/>
      <c r="B87" s="108">
        <v>0.1</v>
      </c>
      <c r="C87" s="108">
        <v>0.1</v>
      </c>
      <c r="D87" s="108">
        <v>0.1</v>
      </c>
      <c r="E87" s="108">
        <v>0.1</v>
      </c>
      <c r="F87" s="114">
        <v>0.1</v>
      </c>
      <c r="G87" s="108">
        <v>0.1</v>
      </c>
      <c r="H87" s="114"/>
      <c r="I87" s="110"/>
    </row>
    <row r="88" spans="1:9" ht="267" customHeight="1" x14ac:dyDescent="0.25">
      <c r="A88" s="106" t="s">
        <v>276</v>
      </c>
      <c r="B88" s="1144" t="s">
        <v>482</v>
      </c>
      <c r="C88" s="1145"/>
      <c r="D88" s="1089" t="s">
        <v>483</v>
      </c>
      <c r="E88" s="1089"/>
      <c r="F88" s="1089" t="s">
        <v>484</v>
      </c>
      <c r="G88" s="1089"/>
      <c r="H88" s="936"/>
      <c r="I88" s="936"/>
    </row>
    <row r="89" spans="1:9" ht="80.25" customHeight="1" x14ac:dyDescent="0.25">
      <c r="A89" s="106" t="s">
        <v>280</v>
      </c>
      <c r="B89" s="886" t="s">
        <v>485</v>
      </c>
      <c r="C89" s="887"/>
      <c r="D89" s="886" t="s">
        <v>486</v>
      </c>
      <c r="E89" s="887"/>
      <c r="F89" s="886" t="s">
        <v>487</v>
      </c>
      <c r="G89" s="887"/>
      <c r="H89" s="877"/>
      <c r="I89" s="878"/>
    </row>
    <row r="90" spans="1:9" ht="29.25" customHeight="1" x14ac:dyDescent="0.25">
      <c r="A90" s="871" t="s">
        <v>202</v>
      </c>
      <c r="B90" s="153" t="s">
        <v>99</v>
      </c>
      <c r="C90" s="153" t="s">
        <v>242</v>
      </c>
      <c r="D90" s="153" t="s">
        <v>99</v>
      </c>
      <c r="E90" s="153" t="s">
        <v>242</v>
      </c>
      <c r="F90" s="153" t="s">
        <v>99</v>
      </c>
      <c r="G90" s="153" t="s">
        <v>242</v>
      </c>
      <c r="H90" s="153" t="s">
        <v>99</v>
      </c>
      <c r="I90" s="153" t="s">
        <v>242</v>
      </c>
    </row>
    <row r="91" spans="1:9" ht="29.25" customHeight="1" x14ac:dyDescent="0.25">
      <c r="A91" s="872"/>
      <c r="B91" s="108">
        <v>0.1</v>
      </c>
      <c r="C91" s="109"/>
      <c r="D91" s="108">
        <v>0.1</v>
      </c>
      <c r="E91" s="109"/>
      <c r="F91" s="114">
        <v>0.1</v>
      </c>
      <c r="G91" s="110"/>
      <c r="H91" s="114"/>
      <c r="I91" s="110"/>
    </row>
    <row r="92" spans="1:9" ht="131.25" customHeight="1" x14ac:dyDescent="0.25">
      <c r="A92" s="106" t="s">
        <v>276</v>
      </c>
      <c r="B92" s="1142"/>
      <c r="C92" s="1143"/>
      <c r="D92" s="1142"/>
      <c r="E92" s="1143"/>
      <c r="F92" s="1142"/>
      <c r="G92" s="1142"/>
      <c r="H92" s="885"/>
      <c r="I92" s="885"/>
    </row>
    <row r="93" spans="1:9" ht="80.25" customHeight="1" x14ac:dyDescent="0.25">
      <c r="A93" s="106" t="s">
        <v>280</v>
      </c>
      <c r="B93" s="886"/>
      <c r="C93" s="887"/>
      <c r="D93" s="886"/>
      <c r="E93" s="887"/>
      <c r="F93" s="875"/>
      <c r="G93" s="876"/>
      <c r="H93" s="877"/>
      <c r="I93" s="878"/>
    </row>
    <row r="94" spans="1:9" ht="24.95" customHeight="1" x14ac:dyDescent="0.25">
      <c r="A94" s="871" t="s">
        <v>203</v>
      </c>
      <c r="B94" s="153" t="s">
        <v>99</v>
      </c>
      <c r="C94" s="153" t="s">
        <v>242</v>
      </c>
      <c r="D94" s="153" t="s">
        <v>99</v>
      </c>
      <c r="E94" s="153" t="s">
        <v>242</v>
      </c>
      <c r="F94" s="153" t="s">
        <v>99</v>
      </c>
      <c r="G94" s="153" t="s">
        <v>242</v>
      </c>
      <c r="H94" s="153" t="s">
        <v>99</v>
      </c>
      <c r="I94" s="153" t="s">
        <v>242</v>
      </c>
    </row>
    <row r="95" spans="1:9" ht="24.95" customHeight="1" x14ac:dyDescent="0.25">
      <c r="A95" s="872"/>
      <c r="B95" s="108">
        <v>0.1</v>
      </c>
      <c r="C95" s="109"/>
      <c r="D95" s="108">
        <v>0.1</v>
      </c>
      <c r="E95" s="109"/>
      <c r="F95" s="114">
        <v>0.1</v>
      </c>
      <c r="G95" s="110"/>
      <c r="H95" s="114"/>
      <c r="I95" s="110"/>
    </row>
    <row r="96" spans="1:9" s="493" customFormat="1" ht="138" customHeight="1" x14ac:dyDescent="0.25">
      <c r="A96" s="403" t="s">
        <v>276</v>
      </c>
      <c r="B96" s="1020"/>
      <c r="C96" s="1020"/>
      <c r="D96" s="1020"/>
      <c r="E96" s="1020"/>
      <c r="F96" s="1020"/>
      <c r="G96" s="1020"/>
      <c r="H96" s="1141"/>
      <c r="I96" s="1141"/>
    </row>
    <row r="97" spans="1:9" ht="80.25" customHeight="1" x14ac:dyDescent="0.25">
      <c r="A97" s="106" t="s">
        <v>280</v>
      </c>
      <c r="B97" s="886"/>
      <c r="C97" s="887"/>
      <c r="D97" s="886"/>
      <c r="E97" s="887"/>
      <c r="F97" s="886"/>
      <c r="G97" s="887"/>
    </row>
    <row r="98" spans="1:9" ht="24.95" customHeight="1" x14ac:dyDescent="0.25">
      <c r="A98" s="871" t="s">
        <v>204</v>
      </c>
      <c r="B98" s="153" t="s">
        <v>99</v>
      </c>
      <c r="C98" s="153" t="s">
        <v>242</v>
      </c>
      <c r="D98" s="153" t="s">
        <v>99</v>
      </c>
      <c r="E98" s="153" t="s">
        <v>242</v>
      </c>
      <c r="F98" s="153" t="s">
        <v>99</v>
      </c>
      <c r="G98" s="153" t="s">
        <v>242</v>
      </c>
      <c r="H98" s="153" t="s">
        <v>99</v>
      </c>
      <c r="I98" s="153" t="s">
        <v>242</v>
      </c>
    </row>
    <row r="99" spans="1:9" ht="24.95" customHeight="1" x14ac:dyDescent="0.25">
      <c r="A99" s="872"/>
      <c r="B99" s="108">
        <v>0.1</v>
      </c>
      <c r="C99" s="109"/>
      <c r="D99" s="108">
        <v>0.1</v>
      </c>
      <c r="E99" s="109"/>
      <c r="F99" s="114">
        <v>0.1</v>
      </c>
      <c r="G99" s="110"/>
      <c r="H99" s="114"/>
      <c r="I99" s="110"/>
    </row>
    <row r="100" spans="1:9" ht="130.5" customHeight="1" x14ac:dyDescent="0.25">
      <c r="A100" s="106" t="s">
        <v>276</v>
      </c>
      <c r="B100" s="1138"/>
      <c r="C100" s="1138"/>
      <c r="D100" s="1138"/>
      <c r="E100" s="1138"/>
      <c r="F100" s="1138"/>
      <c r="G100" s="1138"/>
      <c r="H100" s="885"/>
      <c r="I100" s="885"/>
    </row>
    <row r="101" spans="1:9" ht="80.25" customHeight="1" x14ac:dyDescent="0.25">
      <c r="A101" s="106" t="s">
        <v>280</v>
      </c>
      <c r="B101" s="1139"/>
      <c r="C101" s="1140"/>
      <c r="D101" s="886"/>
      <c r="E101" s="887"/>
      <c r="F101" s="886"/>
      <c r="G101" s="887"/>
      <c r="H101" s="877"/>
      <c r="I101" s="878"/>
    </row>
    <row r="102" spans="1:9" ht="24.95" customHeight="1" x14ac:dyDescent="0.25">
      <c r="A102" s="871" t="s">
        <v>206</v>
      </c>
      <c r="B102" s="153" t="s">
        <v>99</v>
      </c>
      <c r="C102" s="153" t="s">
        <v>242</v>
      </c>
      <c r="D102" s="153" t="s">
        <v>99</v>
      </c>
      <c r="E102" s="153" t="s">
        <v>242</v>
      </c>
      <c r="F102" s="153" t="s">
        <v>99</v>
      </c>
      <c r="G102" s="153" t="s">
        <v>242</v>
      </c>
      <c r="H102" s="153" t="s">
        <v>99</v>
      </c>
      <c r="I102" s="153" t="s">
        <v>242</v>
      </c>
    </row>
    <row r="103" spans="1:9" ht="24.95" customHeight="1" x14ac:dyDescent="0.25">
      <c r="A103" s="872"/>
      <c r="B103" s="108">
        <v>0.1</v>
      </c>
      <c r="C103" s="108"/>
      <c r="D103" s="108">
        <v>0.1</v>
      </c>
      <c r="E103" s="108"/>
      <c r="F103" s="114">
        <v>0.1</v>
      </c>
      <c r="G103" s="108"/>
      <c r="H103" s="114"/>
      <c r="I103" s="110"/>
    </row>
    <row r="104" spans="1:9" ht="123.75" customHeight="1" x14ac:dyDescent="0.25">
      <c r="A104" s="106" t="s">
        <v>276</v>
      </c>
      <c r="B104" s="1137"/>
      <c r="C104" s="1137"/>
      <c r="D104" s="1017"/>
      <c r="E104" s="1017"/>
      <c r="F104" s="1017"/>
      <c r="G104" s="1017"/>
      <c r="H104" s="885"/>
      <c r="I104" s="885"/>
    </row>
    <row r="105" spans="1:9" ht="80.25" customHeight="1" x14ac:dyDescent="0.25">
      <c r="A105" s="106" t="s">
        <v>280</v>
      </c>
      <c r="B105" s="886"/>
      <c r="C105" s="887"/>
      <c r="D105" s="886"/>
      <c r="E105" s="887"/>
      <c r="F105" s="886"/>
      <c r="G105" s="887"/>
      <c r="H105" s="877"/>
      <c r="I105" s="878"/>
    </row>
    <row r="106" spans="1:9" ht="24.95" customHeight="1" x14ac:dyDescent="0.25">
      <c r="A106" s="871" t="s">
        <v>207</v>
      </c>
      <c r="B106" s="153" t="s">
        <v>99</v>
      </c>
      <c r="C106" s="153" t="s">
        <v>242</v>
      </c>
      <c r="D106" s="153" t="s">
        <v>99</v>
      </c>
      <c r="E106" s="153" t="s">
        <v>242</v>
      </c>
      <c r="F106" s="153" t="s">
        <v>99</v>
      </c>
      <c r="G106" s="153" t="s">
        <v>242</v>
      </c>
      <c r="H106" s="153" t="s">
        <v>99</v>
      </c>
      <c r="I106" s="153" t="s">
        <v>242</v>
      </c>
    </row>
    <row r="107" spans="1:9" ht="24.95" customHeight="1" x14ac:dyDescent="0.25">
      <c r="A107" s="872"/>
      <c r="B107" s="108">
        <v>0.05</v>
      </c>
      <c r="C107" s="108"/>
      <c r="D107" s="108">
        <v>0.05</v>
      </c>
      <c r="E107" s="108"/>
      <c r="F107" s="114">
        <v>0.05</v>
      </c>
      <c r="G107" s="108"/>
      <c r="H107" s="114"/>
      <c r="I107" s="110"/>
    </row>
    <row r="108" spans="1:9" ht="130.5" customHeight="1" x14ac:dyDescent="0.25">
      <c r="A108" s="106" t="s">
        <v>276</v>
      </c>
      <c r="B108" s="1135"/>
      <c r="C108" s="1135"/>
      <c r="D108" s="1133"/>
      <c r="E108" s="1136"/>
      <c r="F108" s="1133"/>
      <c r="G108" s="1133"/>
      <c r="H108" s="885"/>
      <c r="I108" s="885"/>
    </row>
    <row r="109" spans="1:9" ht="80.25" customHeight="1" x14ac:dyDescent="0.25">
      <c r="A109" s="106" t="s">
        <v>280</v>
      </c>
      <c r="B109" s="886"/>
      <c r="C109" s="887"/>
      <c r="D109" s="886"/>
      <c r="E109" s="887"/>
      <c r="F109" s="886"/>
      <c r="G109" s="887"/>
      <c r="H109" s="877"/>
      <c r="I109" s="878"/>
    </row>
    <row r="110" spans="1:9" ht="24.95" customHeight="1" x14ac:dyDescent="0.25">
      <c r="A110" s="871" t="s">
        <v>208</v>
      </c>
      <c r="B110" s="153" t="s">
        <v>99</v>
      </c>
      <c r="C110" s="153" t="s">
        <v>242</v>
      </c>
      <c r="D110" s="153" t="s">
        <v>99</v>
      </c>
      <c r="E110" s="153" t="s">
        <v>242</v>
      </c>
      <c r="F110" s="153" t="s">
        <v>99</v>
      </c>
      <c r="G110" s="153" t="s">
        <v>242</v>
      </c>
      <c r="H110" s="153" t="s">
        <v>99</v>
      </c>
      <c r="I110" s="153" t="s">
        <v>242</v>
      </c>
    </row>
    <row r="111" spans="1:9" ht="24.95" customHeight="1" x14ac:dyDescent="0.25">
      <c r="A111" s="872"/>
      <c r="B111" s="108">
        <v>0.1</v>
      </c>
      <c r="C111" s="108"/>
      <c r="D111" s="108">
        <v>7.0000000000000007E-2</v>
      </c>
      <c r="E111" s="108"/>
      <c r="F111" s="114">
        <v>7.0000000000000007E-2</v>
      </c>
      <c r="G111" s="114"/>
      <c r="H111" s="114"/>
      <c r="I111" s="110"/>
    </row>
    <row r="112" spans="1:9" ht="112.5" customHeight="1" x14ac:dyDescent="0.25">
      <c r="A112" s="106" t="s">
        <v>276</v>
      </c>
      <c r="B112" s="1133"/>
      <c r="C112" s="1133"/>
      <c r="D112" s="1017"/>
      <c r="E112" s="1134"/>
      <c r="F112" s="1017"/>
      <c r="G112" s="1134"/>
      <c r="H112" s="885"/>
      <c r="I112" s="885"/>
    </row>
    <row r="113" spans="1:9" ht="80.25" customHeight="1" x14ac:dyDescent="0.25">
      <c r="A113" s="106" t="s">
        <v>280</v>
      </c>
      <c r="B113" s="886"/>
      <c r="C113" s="887"/>
      <c r="D113" s="886"/>
      <c r="E113" s="887"/>
      <c r="F113" s="886"/>
      <c r="G113" s="887"/>
      <c r="H113" s="877"/>
      <c r="I113" s="878"/>
    </row>
    <row r="114" spans="1:9" ht="24.95" customHeight="1" x14ac:dyDescent="0.25">
      <c r="A114" s="871" t="s">
        <v>209</v>
      </c>
      <c r="B114" s="153" t="s">
        <v>99</v>
      </c>
      <c r="C114" s="153" t="s">
        <v>242</v>
      </c>
      <c r="D114" s="153" t="s">
        <v>99</v>
      </c>
      <c r="E114" s="153" t="s">
        <v>242</v>
      </c>
      <c r="F114" s="153" t="s">
        <v>99</v>
      </c>
      <c r="G114" s="153" t="s">
        <v>242</v>
      </c>
      <c r="H114" s="153" t="s">
        <v>99</v>
      </c>
      <c r="I114" s="153" t="s">
        <v>242</v>
      </c>
    </row>
    <row r="115" spans="1:9" ht="24.95" customHeight="1" x14ac:dyDescent="0.25">
      <c r="A115" s="872"/>
      <c r="B115" s="354">
        <v>0</v>
      </c>
      <c r="C115" s="273"/>
      <c r="D115" s="379">
        <v>0.08</v>
      </c>
      <c r="E115" s="273"/>
      <c r="F115" s="379">
        <v>0.08</v>
      </c>
      <c r="G115" s="274"/>
      <c r="H115" s="273"/>
      <c r="I115" s="274"/>
    </row>
    <row r="116" spans="1:9" ht="80.25" customHeight="1" x14ac:dyDescent="0.25">
      <c r="A116" s="106" t="s">
        <v>276</v>
      </c>
      <c r="B116" s="973"/>
      <c r="C116" s="973"/>
      <c r="D116" s="973"/>
      <c r="E116" s="973"/>
      <c r="F116" s="973"/>
      <c r="G116" s="973"/>
      <c r="H116" s="973"/>
      <c r="I116" s="973"/>
    </row>
    <row r="117" spans="1:9" ht="80.25" customHeight="1" x14ac:dyDescent="0.25">
      <c r="A117" s="106" t="s">
        <v>280</v>
      </c>
      <c r="B117" s="877"/>
      <c r="C117" s="878"/>
      <c r="D117" s="877"/>
      <c r="E117" s="878"/>
      <c r="F117" s="877"/>
      <c r="G117" s="878"/>
      <c r="H117" s="877"/>
      <c r="I117" s="878"/>
    </row>
    <row r="118" spans="1:9" ht="16.5" x14ac:dyDescent="0.25">
      <c r="A118" s="107" t="s">
        <v>298</v>
      </c>
      <c r="B118" s="112">
        <f t="shared" ref="B118:I118" si="1">(B71+B75+B79+B83+B87+B91+B95+B99+B103+B107+B111+B115)</f>
        <v>0.99999999999999989</v>
      </c>
      <c r="C118" s="112">
        <f t="shared" si="1"/>
        <v>0.44999999999999996</v>
      </c>
      <c r="D118" s="112">
        <f t="shared" si="1"/>
        <v>0.99999999999999989</v>
      </c>
      <c r="E118" s="112">
        <f t="shared" si="1"/>
        <v>0.4</v>
      </c>
      <c r="F118" s="112">
        <f t="shared" si="1"/>
        <v>0.99999999999999989</v>
      </c>
      <c r="G118" s="112">
        <f t="shared" si="1"/>
        <v>0.4</v>
      </c>
      <c r="H118" s="112">
        <f t="shared" si="1"/>
        <v>0</v>
      </c>
      <c r="I118" s="112">
        <f t="shared" si="1"/>
        <v>0</v>
      </c>
    </row>
    <row r="121" spans="1:9" ht="28.5" x14ac:dyDescent="0.25">
      <c r="A121" s="353" t="s">
        <v>299</v>
      </c>
    </row>
  </sheetData>
  <mergeCells count="209">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4:A95"/>
    <mergeCell ref="B96:C96"/>
    <mergeCell ref="D96:E96"/>
    <mergeCell ref="F96:G96"/>
    <mergeCell ref="H96:I96"/>
    <mergeCell ref="B97:C97"/>
    <mergeCell ref="D97:E97"/>
    <mergeCell ref="F97:G97"/>
    <mergeCell ref="A90:A91"/>
    <mergeCell ref="B92:C92"/>
    <mergeCell ref="D92:E92"/>
    <mergeCell ref="F92:G92"/>
    <mergeCell ref="H92:I92"/>
    <mergeCell ref="B93:C93"/>
    <mergeCell ref="D93:E93"/>
    <mergeCell ref="F93:G93"/>
    <mergeCell ref="H93:I93"/>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D73:E73" r:id="rId1" display="https://secretariadistritald-my.sharepoint.com/:w:/g/personal/territorializacion2021_sdmujer_gov_co/IQCvm6hM7UNjTq4yJNm6Y9VhAXOHIDZIbKdTeQTNxB6Msm4?e=4lq6lV" xr:uid="{E827AE59-35EB-4F33-AB41-1BE8472D6E30}"/>
    <hyperlink ref="B73:C73" r:id="rId2" display="https://secretariadistritald-my.sharepoint.com/:w:/g/personal/territorializacion2021_sdmujer_gov_co/IQAFCvtqXz9MTLM8R5EVFSZwAaWGWOenmRbqFcHPIlj7p5Y?e=Boktgm" xr:uid="{8D2EB366-8A95-4E5A-84FE-58A4E055D3EC}"/>
    <hyperlink ref="F73:G73" r:id="rId3" display="https://secretariadistritald-my.sharepoint.com/:w:/g/personal/territorializacion2021_sdmujer_gov_co/IQCii9vyHinxR52K_dh437u3AUidO2s5cXXPJ0SQuN_-46I?e=ppE1n8" xr:uid="{64152CC1-60DB-4BBC-9DBB-D2A99498EB32}"/>
    <hyperlink ref="B77:C77" r:id="rId4" display="https://secretariadistritald-my.sharepoint.com/:w:/g/personal/territorializacion2021_sdmujer_gov_co/IQC5Mm48JRdUSY_zUXDwqFtUAaLD9YVuVozSvInD0RMkDzY?e=h2K6WL" xr:uid="{BDAED837-7398-445E-9C80-EAF50008C7B6}"/>
    <hyperlink ref="F77:G77" r:id="rId5" display="https://secretariadistritald-my.sharepoint.com/:w:/g/personal/territorializacion2021_sdmujer_gov_co/IQArXdztRlcYQpZ8VJg9DNXqAfprTPFw8X04kvomN5qv4zc?e=nB6AYq" xr:uid="{A347B78E-0151-4491-8F65-8373B7877AB2}"/>
    <hyperlink ref="D77:E77" r:id="rId6" display="https://secretariadistritald-my.sharepoint.com/:w:/g/personal/territorializacion2021_sdmujer_gov_co/IQAtQgrMRVl_RLSLiefAt5dhAYRLIwA3TBqqKo0KyF4TomA?e=8r8sQM" xr:uid="{7528CF0F-2B87-4076-A7CF-117CEEB6BCBB}"/>
    <hyperlink ref="B81:C81" r:id="rId7" display="https://secretariadistritald-my.sharepoint.com/:w:/g/personal/territorializacion2021_sdmujer_gov_co/IQB5fUBEpnCGQpOT5zpBr5RPAWVr4b9EbqLwS2RPxSX1GKE?e=PYUouZ" xr:uid="{3C1AD9B1-EAD4-4956-96AC-120778F1814F}"/>
    <hyperlink ref="D81:E81" r:id="rId8" display="https://secretariadistritald-my.sharepoint.com/:w:/g/personal/territorializacion2021_sdmujer_gov_co/IQA4vO80LG2WR7o3iCz6M1MpAbQX4HvHN8UYhjvdyAgwNlA?e=wFnnzm" xr:uid="{E72E5F40-165D-468E-A02B-166102FDCBFA}"/>
    <hyperlink ref="F81:G81" r:id="rId9" display="https://secretariadistritald-my.sharepoint.com/:w:/g/personal/territorializacion2021_sdmujer_gov_co/IQBxHR2I9-6PTKYCj3tLZI_ZAYA7y7ZcuK7FEKCI90lxcDs?e=HdRtn1" xr:uid="{7040C19D-6768-4D1F-8CC6-D4DD061D9EB5}"/>
    <hyperlink ref="B85:C85" r:id="rId10" display="https://secretariadistritald-my.sharepoint.com/:w:/g/personal/territorializacion2021_sdmujer_gov_co/IQCR--j_783BTKT2W71kdy0oAf4ytFgCdSQRR1ZAYTe5N78?e=iClgBg" xr:uid="{626E8973-2979-4FCD-9D0A-C72E3BB89ED8}"/>
    <hyperlink ref="D85:E85" r:id="rId11" display="https://secretariadistritald-my.sharepoint.com/:w:/g/personal/territorializacion2021_sdmujer_gov_co/IQBG4p-e1aD2T7-FVcdmcOQdAaH4fbbksZI6gtqrBYpfif0?e=9FTjX3" xr:uid="{4F73D26B-0824-45E9-9169-FB984A6D6871}"/>
    <hyperlink ref="F85:G85" r:id="rId12" display="https://secretariadistritald-my.sharepoint.com/:w:/g/personal/territorializacion2021_sdmujer_gov_co/IQCxYqMBXG9RTrJ9R3L_a7uDAfKdGUyVmze_rayCc3Zd5Xk?e=4kInHN" xr:uid="{47A69EA0-5BCE-405A-A6C0-5AA7BFF74B5E}"/>
    <hyperlink ref="B89:C89" r:id="rId13" display="https://secretariadistritald-my.sharepoint.com/:w:/g/personal/territorializacion2021_sdmujer_gov_co/IQDzImw5Os57QZqctCCf7y0RAfLOOgmVtcYOurke0Ia9LC0?e=R1dhRy" xr:uid="{D2B9BB6E-4885-4A39-BD5D-50CDEBFE5AA0}"/>
    <hyperlink ref="D89:E89" r:id="rId14" display="https://secretariadistritald-my.sharepoint.com/:w:/g/personal/territorializacion2021_sdmujer_gov_co/IQBgQfhilD8OSYH0BBWL0gJGAdBOdninXX_0Mab-KdMjk0I?e=Iopvyo" xr:uid="{D25B7DC7-DBC7-411A-835F-DA2F975DB19B}"/>
    <hyperlink ref="F89:G89" r:id="rId15" display="https://secretariadistritald-my.sharepoint.com/:w:/g/personal/territorializacion2021_sdmujer_gov_co/IQBY4FJJOPUkSo98yCg0swfxAUUM-OsmNiFfiPsGvyzvzW0?e=oQjGBP" xr:uid="{EB85F609-8118-4FCB-9066-57B50A283B61}"/>
  </hyperlinks>
  <pageMargins left="0.25" right="0.25" top="0.75" bottom="0.75" header="0.3" footer="0.3"/>
  <pageSetup scale="10" orientation="landscape" r:id="rId16"/>
  <drawing r:id="rId17"/>
  <extLst>
    <ext xmlns:x14="http://schemas.microsoft.com/office/spreadsheetml/2009/9/main" uri="{CCE6A557-97BC-4b89-ADB6-D9C93CAAB3DF}">
      <x14:dataValidations xmlns:xm="http://schemas.microsoft.com/office/excel/2006/main" count="1">
        <x14:dataValidation type="list" allowBlank="1" showInputMessage="1" showErrorMessage="1" xr:uid="{70D8959C-5DDB-449D-AEB5-C36126EF296C}">
          <x14:formula1>
            <xm:f>Listas!$B$2:$B$4</xm:f>
          </x14:formula1>
          <xm:sqref>H37:I38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81974-0F42-4522-83A4-285CF3B5B839}">
  <sheetPr>
    <pageSetUpPr fitToPage="1"/>
  </sheetPr>
  <dimension ref="A1:L28"/>
  <sheetViews>
    <sheetView topLeftCell="A19"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66"/>
      <c r="B1" s="1067"/>
      <c r="C1" s="1067"/>
      <c r="D1" s="1067"/>
      <c r="E1" s="1068"/>
      <c r="F1" s="1013" t="s">
        <v>300</v>
      </c>
      <c r="G1" s="1014"/>
      <c r="H1" s="1014"/>
      <c r="I1" s="1014"/>
      <c r="J1" s="1014"/>
      <c r="K1" s="1014"/>
      <c r="L1" s="262"/>
    </row>
    <row r="2" spans="1:12" ht="18.75" customHeight="1" x14ac:dyDescent="0.25">
      <c r="A2" s="1069"/>
      <c r="B2" s="1070"/>
      <c r="C2" s="1070"/>
      <c r="D2" s="1070"/>
      <c r="E2" s="1071"/>
      <c r="F2" s="1015"/>
      <c r="G2" s="1016"/>
      <c r="H2" s="1016"/>
      <c r="I2" s="1016"/>
      <c r="J2" s="1016"/>
      <c r="K2" s="1016"/>
      <c r="L2" s="262"/>
    </row>
    <row r="3" spans="1:12" ht="18.75" customHeight="1" x14ac:dyDescent="0.25">
      <c r="A3" s="1069"/>
      <c r="B3" s="1070"/>
      <c r="C3" s="1070"/>
      <c r="D3" s="1070"/>
      <c r="E3" s="1071"/>
      <c r="F3" s="1013" t="s">
        <v>301</v>
      </c>
      <c r="G3" s="1014"/>
      <c r="H3" s="1014"/>
      <c r="I3" s="1014"/>
      <c r="J3" s="1014"/>
      <c r="K3" s="1014"/>
      <c r="L3" s="262"/>
    </row>
    <row r="4" spans="1:12" ht="18.75" customHeight="1" x14ac:dyDescent="0.25">
      <c r="A4" s="1072"/>
      <c r="B4" s="1073"/>
      <c r="C4" s="1073"/>
      <c r="D4" s="1073"/>
      <c r="E4" s="1074"/>
      <c r="F4" s="1015"/>
      <c r="G4" s="1016"/>
      <c r="H4" s="1016"/>
      <c r="I4" s="1016"/>
      <c r="J4" s="1016"/>
      <c r="K4" s="1016"/>
      <c r="L4" s="262"/>
    </row>
    <row r="5" spans="1:12" ht="15.75" customHeight="1" x14ac:dyDescent="0.25">
      <c r="A5" s="984" t="s">
        <v>302</v>
      </c>
      <c r="B5" s="985"/>
      <c r="C5" s="985"/>
      <c r="D5" s="985"/>
      <c r="E5" s="985"/>
      <c r="F5" s="985"/>
      <c r="G5" s="985"/>
      <c r="H5" s="985"/>
      <c r="I5" s="985"/>
      <c r="J5" s="985"/>
      <c r="K5" s="985"/>
      <c r="L5" s="997"/>
    </row>
    <row r="6" spans="1:12" ht="23.25" customHeight="1" x14ac:dyDescent="0.25">
      <c r="A6" s="984" t="s">
        <v>303</v>
      </c>
      <c r="B6" s="985"/>
      <c r="C6" s="986"/>
      <c r="D6" s="987" t="s">
        <v>12</v>
      </c>
      <c r="E6" s="988"/>
      <c r="F6" s="988"/>
      <c r="G6" s="988"/>
      <c r="H6" s="989"/>
      <c r="I6" s="984" t="s">
        <v>304</v>
      </c>
      <c r="J6" s="986"/>
      <c r="K6" s="987" t="s">
        <v>37</v>
      </c>
      <c r="L6" s="989"/>
    </row>
    <row r="7" spans="1:12" ht="17.850000000000001" customHeight="1" x14ac:dyDescent="0.25">
      <c r="A7" s="984" t="s">
        <v>305</v>
      </c>
      <c r="B7" s="985"/>
      <c r="C7" s="986"/>
      <c r="D7" s="987" t="s">
        <v>26</v>
      </c>
      <c r="E7" s="988"/>
      <c r="F7" s="988"/>
      <c r="G7" s="988"/>
      <c r="H7" s="989"/>
      <c r="I7" s="984" t="s">
        <v>98</v>
      </c>
      <c r="J7" s="986"/>
      <c r="K7" s="987" t="s">
        <v>15</v>
      </c>
      <c r="L7" s="989"/>
    </row>
    <row r="8" spans="1:12" ht="35.85" customHeight="1" x14ac:dyDescent="0.25">
      <c r="A8" s="984" t="s">
        <v>306</v>
      </c>
      <c r="B8" s="985"/>
      <c r="C8" s="986"/>
      <c r="D8" s="987" t="s">
        <v>74</v>
      </c>
      <c r="E8" s="988"/>
      <c r="F8" s="988"/>
      <c r="G8" s="988"/>
      <c r="H8" s="989"/>
      <c r="I8" s="984" t="s">
        <v>307</v>
      </c>
      <c r="J8" s="986"/>
      <c r="K8" s="987" t="s">
        <v>75</v>
      </c>
      <c r="L8" s="989"/>
    </row>
    <row r="9" spans="1:12" ht="15.75" customHeight="1" x14ac:dyDescent="0.25">
      <c r="A9" s="1004" t="s">
        <v>308</v>
      </c>
      <c r="B9" s="1005"/>
      <c r="C9" s="1005"/>
      <c r="D9" s="1005"/>
      <c r="E9" s="985"/>
      <c r="F9" s="985"/>
      <c r="G9" s="985"/>
      <c r="H9" s="985"/>
      <c r="I9" s="985"/>
      <c r="J9" s="985"/>
      <c r="K9" s="985"/>
      <c r="L9" s="997"/>
    </row>
    <row r="10" spans="1:12" ht="35.25" customHeight="1" x14ac:dyDescent="0.25">
      <c r="A10" s="982" t="s">
        <v>309</v>
      </c>
      <c r="B10" s="982"/>
      <c r="C10" s="982"/>
      <c r="D10" s="982"/>
      <c r="E10" s="983" t="str">
        <f>+ACTIVIDAD_4!B36</f>
        <v>Brindar en las 20 localidades el servicio de asistencia técnica a las instancias de participación territorial y Fondos de Desarrollo Local en clave de transversalización de los enfoques</v>
      </c>
      <c r="F10" s="983"/>
      <c r="G10" s="983"/>
      <c r="H10" s="983"/>
      <c r="I10" s="983"/>
      <c r="J10" s="983"/>
      <c r="K10" s="983"/>
      <c r="L10" s="983"/>
    </row>
    <row r="11" spans="1:12" ht="34.5" customHeight="1" x14ac:dyDescent="0.25">
      <c r="A11" s="995" t="s">
        <v>310</v>
      </c>
      <c r="B11" s="996"/>
      <c r="C11" s="996"/>
      <c r="D11" s="997"/>
      <c r="E11" s="990" t="str">
        <f>+ACTIVIDAD_4!I17</f>
        <v>Número de localidades con servicio de asistencia técnica a las instancias de participación territorial y Fondos de Desarrollo Local en clave de transversalización de los enfoques brindado</v>
      </c>
      <c r="F11" s="983"/>
      <c r="G11" s="983"/>
      <c r="H11" s="983"/>
      <c r="I11" s="983"/>
      <c r="J11" s="983"/>
      <c r="K11" s="983"/>
      <c r="L11" s="991"/>
    </row>
    <row r="12" spans="1:12" ht="47.25" customHeight="1" x14ac:dyDescent="0.25">
      <c r="A12" s="984" t="s">
        <v>311</v>
      </c>
      <c r="B12" s="985"/>
      <c r="C12" s="985"/>
      <c r="D12" s="986"/>
      <c r="E12" s="1006" t="s">
        <v>488</v>
      </c>
      <c r="F12" s="1007"/>
      <c r="G12" s="1007"/>
      <c r="H12" s="1007"/>
      <c r="I12" s="1007"/>
      <c r="J12" s="1007"/>
      <c r="K12" s="1007"/>
      <c r="L12" s="1008"/>
    </row>
    <row r="13" spans="1:12" ht="28.5" customHeight="1" x14ac:dyDescent="0.25">
      <c r="A13" s="984" t="s">
        <v>313</v>
      </c>
      <c r="B13" s="985"/>
      <c r="C13" s="986"/>
      <c r="D13" s="987"/>
      <c r="E13" s="988"/>
      <c r="F13" s="988"/>
      <c r="G13" s="988"/>
      <c r="H13" s="989"/>
      <c r="I13" s="984" t="s">
        <v>314</v>
      </c>
      <c r="J13" s="986"/>
      <c r="K13" s="987" t="s">
        <v>49</v>
      </c>
      <c r="L13" s="989"/>
    </row>
    <row r="14" spans="1:12" ht="15.75" customHeight="1" x14ac:dyDescent="0.25">
      <c r="A14" s="984" t="s">
        <v>315</v>
      </c>
      <c r="B14" s="985"/>
      <c r="C14" s="985"/>
      <c r="D14" s="985"/>
      <c r="E14" s="985"/>
      <c r="F14" s="985"/>
      <c r="G14" s="985"/>
      <c r="H14" s="985"/>
      <c r="I14" s="985"/>
      <c r="J14" s="985"/>
      <c r="K14" s="985"/>
      <c r="L14" s="997"/>
    </row>
    <row r="15" spans="1:12" ht="25.5" customHeight="1" x14ac:dyDescent="0.25">
      <c r="A15" s="984" t="s">
        <v>316</v>
      </c>
      <c r="B15" s="985"/>
      <c r="C15" s="986"/>
      <c r="D15" s="987" t="s">
        <v>19</v>
      </c>
      <c r="E15" s="988"/>
      <c r="F15" s="988"/>
      <c r="G15" s="988"/>
      <c r="H15" s="989"/>
      <c r="I15" s="984" t="s">
        <v>317</v>
      </c>
      <c r="J15" s="986"/>
      <c r="K15" s="987" t="s">
        <v>20</v>
      </c>
      <c r="L15" s="989"/>
    </row>
    <row r="16" spans="1:12" ht="25.5" customHeight="1" x14ac:dyDescent="0.25">
      <c r="A16" s="984" t="s">
        <v>318</v>
      </c>
      <c r="B16" s="985"/>
      <c r="C16" s="986"/>
      <c r="D16" s="1130">
        <v>20</v>
      </c>
      <c r="E16" s="1131"/>
      <c r="F16" s="1131"/>
      <c r="G16" s="1131"/>
      <c r="H16" s="1132"/>
      <c r="I16" s="984" t="s">
        <v>237</v>
      </c>
      <c r="J16" s="986"/>
      <c r="K16" s="987" t="s">
        <v>23</v>
      </c>
      <c r="L16" s="989"/>
    </row>
    <row r="17" spans="1:12" ht="27.6" customHeight="1" x14ac:dyDescent="0.25">
      <c r="A17" s="984" t="s">
        <v>319</v>
      </c>
      <c r="B17" s="985"/>
      <c r="C17" s="986"/>
      <c r="D17" s="987"/>
      <c r="E17" s="988"/>
      <c r="F17" s="988"/>
      <c r="G17" s="988"/>
      <c r="H17" s="989"/>
      <c r="I17" s="992"/>
      <c r="J17" s="993"/>
      <c r="K17" s="993"/>
      <c r="L17" s="994"/>
    </row>
    <row r="18" spans="1:12" ht="12" customHeight="1" x14ac:dyDescent="0.25">
      <c r="A18" s="269" t="s">
        <v>320</v>
      </c>
      <c r="B18" s="269" t="s">
        <v>321</v>
      </c>
      <c r="C18" s="984" t="s">
        <v>322</v>
      </c>
      <c r="D18" s="985"/>
      <c r="E18" s="985"/>
      <c r="F18" s="985"/>
      <c r="G18" s="986"/>
      <c r="H18" s="984" t="s">
        <v>323</v>
      </c>
      <c r="I18" s="986"/>
      <c r="J18" s="984" t="s">
        <v>324</v>
      </c>
      <c r="K18" s="986"/>
      <c r="L18" s="269" t="s">
        <v>325</v>
      </c>
    </row>
    <row r="19" spans="1:12" ht="114.75" customHeight="1" x14ac:dyDescent="0.25">
      <c r="A19" s="264">
        <v>1</v>
      </c>
      <c r="B19" s="265" t="s">
        <v>274</v>
      </c>
      <c r="C19" s="987" t="s">
        <v>489</v>
      </c>
      <c r="D19" s="988"/>
      <c r="E19" s="988"/>
      <c r="F19" s="988"/>
      <c r="G19" s="989"/>
      <c r="H19" s="1078" t="s">
        <v>490</v>
      </c>
      <c r="I19" s="1079"/>
      <c r="J19" s="992" t="s">
        <v>22</v>
      </c>
      <c r="K19" s="994"/>
      <c r="L19" s="265" t="s">
        <v>388</v>
      </c>
    </row>
    <row r="20" spans="1:12" ht="54.75" customHeight="1" x14ac:dyDescent="0.25">
      <c r="A20" s="264">
        <v>2</v>
      </c>
      <c r="B20" s="265" t="s">
        <v>274</v>
      </c>
      <c r="C20" s="987"/>
      <c r="D20" s="988"/>
      <c r="E20" s="988"/>
      <c r="F20" s="988"/>
      <c r="G20" s="989"/>
      <c r="H20" s="1078"/>
      <c r="I20" s="1079"/>
      <c r="J20" s="992"/>
      <c r="K20" s="994"/>
      <c r="L20" s="265"/>
    </row>
    <row r="21" spans="1:12" ht="34.35" customHeight="1" x14ac:dyDescent="0.25">
      <c r="A21" s="264">
        <v>3</v>
      </c>
      <c r="B21" s="265" t="s">
        <v>274</v>
      </c>
      <c r="C21" s="987"/>
      <c r="D21" s="988"/>
      <c r="E21" s="988"/>
      <c r="F21" s="988"/>
      <c r="G21" s="989"/>
      <c r="H21" s="987"/>
      <c r="I21" s="989"/>
      <c r="J21" s="992"/>
      <c r="K21" s="994"/>
      <c r="L21" s="265"/>
    </row>
    <row r="22" spans="1:12" ht="25.5" customHeight="1" x14ac:dyDescent="0.25">
      <c r="A22" s="269" t="s">
        <v>320</v>
      </c>
      <c r="B22" s="984" t="s">
        <v>333</v>
      </c>
      <c r="C22" s="985"/>
      <c r="D22" s="985"/>
      <c r="E22" s="985"/>
      <c r="F22" s="985"/>
      <c r="G22" s="985"/>
      <c r="H22" s="985"/>
      <c r="I22" s="985"/>
      <c r="J22" s="985"/>
      <c r="K22" s="986"/>
      <c r="L22" s="269" t="s">
        <v>334</v>
      </c>
    </row>
    <row r="23" spans="1:12" ht="28.35" customHeight="1" x14ac:dyDescent="0.25">
      <c r="A23" s="264">
        <v>1</v>
      </c>
      <c r="B23" s="987" t="s">
        <v>491</v>
      </c>
      <c r="C23" s="988"/>
      <c r="D23" s="988"/>
      <c r="E23" s="988"/>
      <c r="F23" s="988"/>
      <c r="G23" s="988"/>
      <c r="H23" s="988"/>
      <c r="I23" s="988"/>
      <c r="J23" s="988"/>
      <c r="K23" s="989"/>
      <c r="L23" s="265" t="s">
        <v>22</v>
      </c>
    </row>
    <row r="24" spans="1:12" ht="15.75" customHeight="1" x14ac:dyDescent="0.25">
      <c r="A24" s="984" t="s">
        <v>336</v>
      </c>
      <c r="B24" s="985"/>
      <c r="C24" s="985"/>
      <c r="D24" s="985"/>
      <c r="E24" s="985"/>
      <c r="F24" s="1005"/>
      <c r="G24" s="1005"/>
      <c r="H24" s="985"/>
      <c r="I24" s="1005"/>
      <c r="J24" s="1005"/>
      <c r="K24" s="1005"/>
      <c r="L24" s="1080"/>
    </row>
    <row r="25" spans="1:12" ht="26.25" customHeight="1" x14ac:dyDescent="0.25">
      <c r="A25" s="984" t="s">
        <v>337</v>
      </c>
      <c r="B25" s="985"/>
      <c r="C25" s="986"/>
      <c r="D25" s="987">
        <v>20</v>
      </c>
      <c r="E25" s="988"/>
      <c r="F25" s="982" t="s">
        <v>338</v>
      </c>
      <c r="G25" s="982"/>
      <c r="H25" s="276">
        <v>2024</v>
      </c>
      <c r="I25" s="982" t="s">
        <v>339</v>
      </c>
      <c r="J25" s="982"/>
      <c r="K25" s="1081" t="s">
        <v>388</v>
      </c>
      <c r="L25" s="1081"/>
    </row>
    <row r="26" spans="1:12" ht="26.25" customHeight="1" x14ac:dyDescent="0.25">
      <c r="A26" s="984" t="s">
        <v>341</v>
      </c>
      <c r="B26" s="985"/>
      <c r="C26" s="986"/>
      <c r="D26" s="987" t="s">
        <v>492</v>
      </c>
      <c r="E26" s="988"/>
      <c r="F26" s="981"/>
      <c r="G26" s="981"/>
      <c r="H26" s="988"/>
      <c r="I26" s="981"/>
      <c r="J26" s="981"/>
      <c r="K26" s="981"/>
      <c r="L26" s="998"/>
    </row>
    <row r="27" spans="1:12" ht="45.75" customHeight="1" x14ac:dyDescent="0.25">
      <c r="A27" s="984" t="s">
        <v>343</v>
      </c>
      <c r="B27" s="985"/>
      <c r="C27" s="986"/>
      <c r="D27" s="992"/>
      <c r="E27" s="993"/>
      <c r="F27" s="993"/>
      <c r="G27" s="993"/>
      <c r="H27" s="993"/>
      <c r="I27" s="993"/>
      <c r="J27" s="993"/>
      <c r="K27" s="993"/>
      <c r="L27" s="994"/>
    </row>
    <row r="28" spans="1:12" ht="17.850000000000001" customHeight="1" x14ac:dyDescent="0.25">
      <c r="A28" s="984" t="s">
        <v>344</v>
      </c>
      <c r="B28" s="985"/>
      <c r="C28" s="986"/>
      <c r="D28" s="987"/>
      <c r="E28" s="988"/>
      <c r="F28" s="988"/>
      <c r="G28" s="988"/>
      <c r="H28" s="988"/>
      <c r="I28" s="988"/>
      <c r="J28" s="988"/>
      <c r="K28" s="988"/>
      <c r="L28" s="989"/>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735D7AC-93B6-4905-8B66-B54517180296}">
          <x14:formula1>
            <xm:f>Datos!$K$2:$K$3</xm:f>
          </x14:formula1>
          <xm:sqref>J19:K21</xm:sqref>
        </x14:dataValidation>
        <x14:dataValidation type="list" allowBlank="1" showInputMessage="1" showErrorMessage="1" xr:uid="{025C24E5-E3E4-4266-B492-A5B72E1C9CBC}">
          <x14:formula1>
            <xm:f>Datos!$K$2:$K$4</xm:f>
          </x14:formula1>
          <xm:sqref>L23</xm:sqref>
        </x14:dataValidation>
        <x14:dataValidation type="list" allowBlank="1" showInputMessage="1" showErrorMessage="1" xr:uid="{8A57168A-98ED-4993-8EA4-CA76379B4433}">
          <x14:formula1>
            <xm:f>Datos!$J$2:$J$5</xm:f>
          </x14:formula1>
          <xm:sqref>K16:L16</xm:sqref>
        </x14:dataValidation>
        <x14:dataValidation type="list" allowBlank="1" showInputMessage="1" showErrorMessage="1" xr:uid="{CD077AB4-6B28-4925-AABA-3629D54334D9}">
          <x14:formula1>
            <xm:f>Datos!$I$2:$I$7</xm:f>
          </x14:formula1>
          <xm:sqref>K15:L15</xm:sqref>
        </x14:dataValidation>
        <x14:dataValidation type="list" allowBlank="1" showInputMessage="1" showErrorMessage="1" xr:uid="{7F3A0D43-6840-49B2-ACF3-9C750569715D}">
          <x14:formula1>
            <xm:f>Datos!$H$2:$H$3</xm:f>
          </x14:formula1>
          <xm:sqref>D15:H15</xm:sqref>
        </x14:dataValidation>
        <x14:dataValidation type="list" allowBlank="1" showInputMessage="1" showErrorMessage="1" xr:uid="{2F62B427-A462-484B-BA3D-570E68D58CE0}">
          <x14:formula1>
            <xm:f>Datos!$G$2:$G$8</xm:f>
          </x14:formula1>
          <xm:sqref>K13:L13</xm:sqref>
        </x14:dataValidation>
        <x14:dataValidation type="list" allowBlank="1" showInputMessage="1" showErrorMessage="1" xr:uid="{74ADD6FF-68C3-4459-8735-217B3F4D0C74}">
          <x14:formula1>
            <xm:f>Datos!$F$2:$F$18</xm:f>
          </x14:formula1>
          <xm:sqref>K8:L8</xm:sqref>
        </x14:dataValidation>
        <x14:dataValidation type="list" allowBlank="1" showInputMessage="1" showErrorMessage="1" xr:uid="{564E10EE-C7CC-467B-82EF-4421095CB8BC}">
          <x14:formula1>
            <xm:f>Datos!$E$2:$E$23</xm:f>
          </x14:formula1>
          <xm:sqref>D8:H8</xm:sqref>
        </x14:dataValidation>
        <x14:dataValidation type="list" allowBlank="1" showInputMessage="1" showErrorMessage="1" xr:uid="{C4AEF61F-E502-48E4-A436-75CB2F5709CE}">
          <x14:formula1>
            <xm:f>Datos!$D$2:$D$7</xm:f>
          </x14:formula1>
          <xm:sqref>K7:L7</xm:sqref>
        </x14:dataValidation>
        <x14:dataValidation type="list" allowBlank="1" showInputMessage="1" showErrorMessage="1" xr:uid="{7DE4457E-F3FB-476D-9898-B75076330DCA}">
          <x14:formula1>
            <xm:f>Datos!$C$2:$C$3</xm:f>
          </x14:formula1>
          <xm:sqref>D7:H7</xm:sqref>
        </x14:dataValidation>
        <x14:dataValidation type="list" allowBlank="1" showInputMessage="1" showErrorMessage="1" xr:uid="{BD90896E-2803-4456-9FA3-BBB91FB2C28A}">
          <x14:formula1>
            <xm:f>Datos!$B$2:$B$6</xm:f>
          </x14:formula1>
          <xm:sqref>K6:L6</xm:sqref>
        </x14:dataValidation>
        <x14:dataValidation type="list" allowBlank="1" showInputMessage="1" showErrorMessage="1" xr:uid="{7E4CE6C8-AEB0-4315-B447-3B40FA50CF58}">
          <x14:formula1>
            <xm:f>Datos!$A$2:$A$5</xm:f>
          </x14:formula1>
          <xm:sqref>D6:H6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3C216-9204-4DCC-A692-EFB6675E6940}">
  <sheetPr>
    <tabColor theme="5" tint="0.59999389629810485"/>
    <pageSetUpPr fitToPage="1"/>
  </sheetPr>
  <dimension ref="A1:O121"/>
  <sheetViews>
    <sheetView showGridLines="0" topLeftCell="A88" zoomScale="80" zoomScaleNormal="80" workbookViewId="0">
      <selection activeCell="D88" sqref="D88:E88"/>
    </sheetView>
  </sheetViews>
  <sheetFormatPr baseColWidth="10" defaultColWidth="10.85546875" defaultRowHeight="14.25" x14ac:dyDescent="0.25"/>
  <cols>
    <col min="1" max="1" width="49.7109375" style="66" customWidth="1"/>
    <col min="2" max="5" width="35.7109375" style="66" customWidth="1"/>
    <col min="6" max="6" width="40.5703125" style="66" customWidth="1"/>
    <col min="7"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925"/>
      <c r="B1" s="748" t="s">
        <v>182</v>
      </c>
      <c r="C1" s="749"/>
      <c r="D1" s="749"/>
      <c r="E1" s="749"/>
      <c r="F1" s="749"/>
      <c r="G1" s="749"/>
      <c r="H1" s="749"/>
      <c r="I1" s="749"/>
      <c r="J1" s="749"/>
      <c r="K1" s="749"/>
      <c r="L1" s="750"/>
      <c r="M1" s="910" t="s">
        <v>183</v>
      </c>
      <c r="N1" s="911"/>
      <c r="O1" s="912"/>
    </row>
    <row r="2" spans="1:15" s="140" customFormat="1" ht="30.75" customHeight="1" thickBot="1" x14ac:dyDescent="0.3">
      <c r="A2" s="926"/>
      <c r="B2" s="751" t="s">
        <v>184</v>
      </c>
      <c r="C2" s="752"/>
      <c r="D2" s="752"/>
      <c r="E2" s="752"/>
      <c r="F2" s="752"/>
      <c r="G2" s="752"/>
      <c r="H2" s="752"/>
      <c r="I2" s="752"/>
      <c r="J2" s="752"/>
      <c r="K2" s="752"/>
      <c r="L2" s="753"/>
      <c r="M2" s="910" t="s">
        <v>185</v>
      </c>
      <c r="N2" s="911"/>
      <c r="O2" s="912"/>
    </row>
    <row r="3" spans="1:15" s="140" customFormat="1" ht="24" customHeight="1" thickBot="1" x14ac:dyDescent="0.3">
      <c r="A3" s="926"/>
      <c r="B3" s="751" t="s">
        <v>493</v>
      </c>
      <c r="C3" s="752"/>
      <c r="D3" s="752"/>
      <c r="E3" s="752"/>
      <c r="F3" s="752"/>
      <c r="G3" s="752"/>
      <c r="H3" s="752"/>
      <c r="I3" s="752"/>
      <c r="J3" s="752"/>
      <c r="K3" s="752"/>
      <c r="L3" s="753"/>
      <c r="M3" s="910" t="s">
        <v>187</v>
      </c>
      <c r="N3" s="911"/>
      <c r="O3" s="912"/>
    </row>
    <row r="4" spans="1:15" s="140" customFormat="1" ht="21.75" customHeight="1" thickBot="1" x14ac:dyDescent="0.3">
      <c r="A4" s="927"/>
      <c r="B4" s="754" t="s">
        <v>188</v>
      </c>
      <c r="C4" s="755"/>
      <c r="D4" s="755"/>
      <c r="E4" s="755"/>
      <c r="F4" s="755"/>
      <c r="G4" s="755"/>
      <c r="H4" s="755"/>
      <c r="I4" s="755"/>
      <c r="J4" s="755"/>
      <c r="K4" s="755"/>
      <c r="L4" s="756"/>
      <c r="M4" s="910" t="s">
        <v>189</v>
      </c>
      <c r="N4" s="911"/>
      <c r="O4" s="912"/>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8.75" customHeight="1" thickBot="1" x14ac:dyDescent="0.3">
      <c r="A6" s="116" t="s">
        <v>190</v>
      </c>
      <c r="B6" s="740" t="s">
        <v>191</v>
      </c>
      <c r="C6" s="741"/>
      <c r="D6" s="741"/>
      <c r="E6" s="741"/>
      <c r="F6" s="741"/>
      <c r="G6" s="741"/>
      <c r="H6" s="741"/>
      <c r="I6" s="741"/>
      <c r="J6" s="741"/>
      <c r="K6" s="742"/>
      <c r="L6" s="243" t="s">
        <v>192</v>
      </c>
      <c r="M6" s="448">
        <v>2024110010310</v>
      </c>
      <c r="N6" s="449"/>
      <c r="O6" s="450"/>
    </row>
    <row r="7" spans="1:15" s="140" customFormat="1" ht="9.7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757" t="s">
        <v>193</v>
      </c>
      <c r="B8" s="243" t="s">
        <v>194</v>
      </c>
      <c r="C8" s="200"/>
      <c r="D8" s="243" t="s">
        <v>195</v>
      </c>
      <c r="E8" s="201"/>
      <c r="F8" s="243" t="s">
        <v>196</v>
      </c>
      <c r="G8" s="201"/>
      <c r="H8" s="243" t="s">
        <v>197</v>
      </c>
      <c r="I8" s="495"/>
      <c r="J8" s="898" t="s">
        <v>198</v>
      </c>
      <c r="K8" s="758"/>
      <c r="L8" s="242" t="s">
        <v>199</v>
      </c>
      <c r="M8" s="759"/>
      <c r="N8" s="759"/>
      <c r="O8" s="759"/>
    </row>
    <row r="9" spans="1:15" s="140" customFormat="1" ht="21.75" customHeight="1" thickBot="1" x14ac:dyDescent="0.3">
      <c r="A9" s="757"/>
      <c r="B9" s="244" t="s">
        <v>200</v>
      </c>
      <c r="C9" s="203" t="s">
        <v>201</v>
      </c>
      <c r="D9" s="243" t="s">
        <v>202</v>
      </c>
      <c r="E9" s="204"/>
      <c r="F9" s="243" t="s">
        <v>203</v>
      </c>
      <c r="G9" s="204"/>
      <c r="H9" s="243" t="s">
        <v>204</v>
      </c>
      <c r="I9" s="495"/>
      <c r="J9" s="898"/>
      <c r="K9" s="758"/>
      <c r="L9" s="242" t="s">
        <v>205</v>
      </c>
      <c r="M9" s="759"/>
      <c r="N9" s="759"/>
      <c r="O9" s="759"/>
    </row>
    <row r="10" spans="1:15" s="140" customFormat="1" ht="21.75" customHeight="1" thickBot="1" x14ac:dyDescent="0.3">
      <c r="A10" s="757"/>
      <c r="B10" s="243" t="s">
        <v>206</v>
      </c>
      <c r="C10" s="200"/>
      <c r="D10" s="243" t="s">
        <v>207</v>
      </c>
      <c r="E10" s="203"/>
      <c r="F10" s="243" t="s">
        <v>208</v>
      </c>
      <c r="G10" s="204"/>
      <c r="H10" s="243" t="s">
        <v>209</v>
      </c>
      <c r="I10" s="202"/>
      <c r="J10" s="898"/>
      <c r="K10" s="758"/>
      <c r="L10" s="242" t="s">
        <v>210</v>
      </c>
      <c r="M10" s="759" t="s">
        <v>201</v>
      </c>
      <c r="N10" s="759"/>
      <c r="O10" s="759"/>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933" t="s">
        <v>211</v>
      </c>
      <c r="B13" s="913" t="s">
        <v>494</v>
      </c>
      <c r="C13" s="914"/>
      <c r="D13" s="914"/>
      <c r="E13" s="914"/>
      <c r="F13" s="914"/>
      <c r="G13" s="914"/>
      <c r="H13" s="914"/>
      <c r="I13" s="914"/>
      <c r="J13" s="914"/>
      <c r="K13" s="914"/>
      <c r="L13" s="914"/>
      <c r="M13" s="914"/>
      <c r="N13" s="914"/>
      <c r="O13" s="915"/>
    </row>
    <row r="14" spans="1:15" ht="15" customHeight="1" x14ac:dyDescent="0.25">
      <c r="A14" s="934"/>
      <c r="B14" s="916"/>
      <c r="C14" s="917"/>
      <c r="D14" s="917"/>
      <c r="E14" s="917"/>
      <c r="F14" s="917"/>
      <c r="G14" s="917"/>
      <c r="H14" s="917"/>
      <c r="I14" s="917"/>
      <c r="J14" s="917"/>
      <c r="K14" s="917"/>
      <c r="L14" s="917"/>
      <c r="M14" s="917"/>
      <c r="N14" s="917"/>
      <c r="O14" s="918"/>
    </row>
    <row r="15" spans="1:15" ht="15" customHeight="1" thickBot="1" x14ac:dyDescent="0.3">
      <c r="A15" s="935"/>
      <c r="B15" s="919"/>
      <c r="C15" s="920"/>
      <c r="D15" s="920"/>
      <c r="E15" s="920"/>
      <c r="F15" s="920"/>
      <c r="G15" s="920"/>
      <c r="H15" s="920"/>
      <c r="I15" s="920"/>
      <c r="J15" s="920"/>
      <c r="K15" s="920"/>
      <c r="L15" s="920"/>
      <c r="M15" s="920"/>
      <c r="N15" s="920"/>
      <c r="O15" s="921"/>
    </row>
    <row r="16" spans="1:15" ht="9" customHeight="1" x14ac:dyDescent="0.25">
      <c r="A16" s="76"/>
      <c r="B16" s="139"/>
      <c r="C16" s="77"/>
      <c r="D16" s="77"/>
      <c r="E16" s="77"/>
      <c r="F16" s="77"/>
      <c r="G16" s="78"/>
      <c r="H16" s="78"/>
      <c r="I16" s="78"/>
      <c r="J16" s="78"/>
      <c r="K16" s="78"/>
      <c r="L16" s="79"/>
      <c r="M16" s="79"/>
      <c r="N16" s="79"/>
      <c r="O16" s="79"/>
    </row>
    <row r="17" spans="1:15" s="80" customFormat="1" ht="37.5" customHeight="1" x14ac:dyDescent="0.25">
      <c r="A17" s="116" t="s">
        <v>213</v>
      </c>
      <c r="B17" s="924" t="s">
        <v>495</v>
      </c>
      <c r="C17" s="924"/>
      <c r="D17" s="924"/>
      <c r="E17" s="924"/>
      <c r="F17" s="924"/>
      <c r="G17" s="757" t="s">
        <v>215</v>
      </c>
      <c r="H17" s="757"/>
      <c r="I17" s="1186" t="s">
        <v>496</v>
      </c>
      <c r="J17" s="1187"/>
      <c r="K17" s="1187"/>
      <c r="L17" s="1187"/>
      <c r="M17" s="1187"/>
      <c r="N17" s="1187"/>
      <c r="O17" s="1188"/>
    </row>
    <row r="18" spans="1:15" ht="9" customHeight="1" x14ac:dyDescent="0.25">
      <c r="A18" s="76"/>
      <c r="B18" s="78"/>
      <c r="C18" s="77"/>
      <c r="D18" s="77"/>
      <c r="E18" s="77"/>
      <c r="F18" s="77"/>
      <c r="G18" s="78"/>
      <c r="H18" s="78"/>
      <c r="I18" s="78"/>
      <c r="J18" s="78"/>
      <c r="K18" s="78"/>
      <c r="L18" s="79"/>
      <c r="M18" s="79"/>
      <c r="N18" s="79"/>
      <c r="O18" s="79"/>
    </row>
    <row r="19" spans="1:15" ht="56.25" customHeight="1" thickBot="1" x14ac:dyDescent="0.3">
      <c r="A19" s="116" t="s">
        <v>217</v>
      </c>
      <c r="B19" s="1189" t="s">
        <v>218</v>
      </c>
      <c r="C19" s="924"/>
      <c r="D19" s="924"/>
      <c r="E19" s="924"/>
      <c r="F19" s="116" t="s">
        <v>219</v>
      </c>
      <c r="G19" s="795" t="s">
        <v>394</v>
      </c>
      <c r="H19" s="795"/>
      <c r="I19" s="795"/>
      <c r="J19" s="116" t="s">
        <v>221</v>
      </c>
      <c r="K19" s="924" t="s">
        <v>497</v>
      </c>
      <c r="L19" s="924"/>
      <c r="M19" s="924"/>
      <c r="N19" s="924"/>
      <c r="O19" s="924"/>
    </row>
    <row r="20" spans="1:15" ht="9" customHeight="1" x14ac:dyDescent="0.25">
      <c r="A20" s="70"/>
      <c r="B20" s="67"/>
      <c r="C20" s="932"/>
      <c r="D20" s="932"/>
      <c r="E20" s="932"/>
      <c r="F20" s="932"/>
      <c r="G20" s="932"/>
      <c r="H20" s="932"/>
      <c r="I20" s="932"/>
      <c r="J20" s="932"/>
      <c r="K20" s="932"/>
      <c r="L20" s="932"/>
      <c r="M20" s="932"/>
      <c r="N20" s="932"/>
      <c r="O20" s="932"/>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96" t="s">
        <v>223</v>
      </c>
      <c r="B23" s="897"/>
      <c r="C23" s="897"/>
      <c r="D23" s="897"/>
      <c r="E23" s="897"/>
      <c r="F23" s="897"/>
      <c r="G23" s="897"/>
      <c r="H23" s="897"/>
      <c r="I23" s="897"/>
      <c r="J23" s="897"/>
      <c r="K23" s="897"/>
      <c r="L23" s="897"/>
      <c r="M23" s="897"/>
      <c r="N23" s="897"/>
      <c r="O23" s="898"/>
    </row>
    <row r="24" spans="1:15" ht="32.1" customHeight="1" thickBot="1" x14ac:dyDescent="0.3">
      <c r="A24" s="896" t="s">
        <v>224</v>
      </c>
      <c r="B24" s="897"/>
      <c r="C24" s="897"/>
      <c r="D24" s="897"/>
      <c r="E24" s="897"/>
      <c r="F24" s="897"/>
      <c r="G24" s="897"/>
      <c r="H24" s="897"/>
      <c r="I24" s="897"/>
      <c r="J24" s="897"/>
      <c r="K24" s="897"/>
      <c r="L24" s="897"/>
      <c r="M24" s="897"/>
      <c r="N24" s="897"/>
      <c r="O24" s="898"/>
    </row>
    <row r="25" spans="1:15" ht="32.1" customHeight="1" thickBot="1" x14ac:dyDescent="0.3">
      <c r="A25" s="91"/>
      <c r="B25" s="81" t="s">
        <v>194</v>
      </c>
      <c r="C25" s="81" t="s">
        <v>195</v>
      </c>
      <c r="D25" s="81" t="s">
        <v>196</v>
      </c>
      <c r="E25" s="81" t="s">
        <v>197</v>
      </c>
      <c r="F25" s="81" t="s">
        <v>200</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526500000</v>
      </c>
      <c r="C26" s="86"/>
      <c r="D26" s="86"/>
      <c r="E26" s="86"/>
      <c r="F26" s="86"/>
      <c r="G26" s="86"/>
      <c r="H26" s="83"/>
      <c r="I26" s="86"/>
      <c r="J26" s="86"/>
      <c r="K26" s="83"/>
      <c r="L26" s="83"/>
      <c r="M26" s="83"/>
      <c r="N26" s="525">
        <f>SUM(B26:M26)</f>
        <v>526500000</v>
      </c>
      <c r="O26" s="84"/>
    </row>
    <row r="27" spans="1:15" ht="32.1" customHeight="1" x14ac:dyDescent="0.25">
      <c r="A27" s="85" t="s">
        <v>228</v>
      </c>
      <c r="B27" s="86">
        <v>526500000</v>
      </c>
      <c r="C27" s="86"/>
      <c r="D27" s="86"/>
      <c r="E27" s="86"/>
      <c r="F27" s="438"/>
      <c r="G27" s="86"/>
      <c r="H27" s="86"/>
      <c r="I27" s="86"/>
      <c r="J27" s="86"/>
      <c r="K27" s="86"/>
      <c r="L27" s="86"/>
      <c r="M27" s="86"/>
      <c r="N27" s="438">
        <f t="shared" ref="N27:N31" si="0">SUM(B27:M27)</f>
        <v>526500000</v>
      </c>
      <c r="O27" s="115">
        <f>+(B27+C27+D27+E27+F27+G27+H27+I27+J27+K27+L27+M27)/N26</f>
        <v>1</v>
      </c>
    </row>
    <row r="28" spans="1:15" ht="32.1" customHeight="1" x14ac:dyDescent="0.25">
      <c r="A28" s="85" t="s">
        <v>229</v>
      </c>
      <c r="B28" s="86"/>
      <c r="C28" s="86">
        <v>10475000</v>
      </c>
      <c r="D28" s="86">
        <v>52650000</v>
      </c>
      <c r="E28" s="86">
        <v>52650000</v>
      </c>
      <c r="F28" s="438">
        <v>52650000</v>
      </c>
      <c r="G28" s="86"/>
      <c r="H28" s="86"/>
      <c r="I28" s="438"/>
      <c r="J28" s="86"/>
      <c r="K28" s="86"/>
      <c r="L28" s="86"/>
      <c r="M28" s="86"/>
      <c r="N28" s="438">
        <f t="shared" si="0"/>
        <v>168425000</v>
      </c>
      <c r="O28" s="115"/>
    </row>
    <row r="29" spans="1:15" ht="32.1" customHeight="1" x14ac:dyDescent="0.25">
      <c r="A29" s="85" t="s">
        <v>230</v>
      </c>
      <c r="B29" s="86"/>
      <c r="C29" s="86">
        <v>2424482</v>
      </c>
      <c r="D29" s="86"/>
      <c r="E29" s="86"/>
      <c r="F29" s="86"/>
      <c r="G29" s="86"/>
      <c r="H29" s="86"/>
      <c r="I29" s="86"/>
      <c r="J29" s="86"/>
      <c r="K29" s="86"/>
      <c r="L29" s="86"/>
      <c r="M29" s="86"/>
      <c r="N29" s="86">
        <f t="shared" si="0"/>
        <v>2424482</v>
      </c>
      <c r="O29" s="87"/>
    </row>
    <row r="30" spans="1:15" ht="32.1" customHeight="1" x14ac:dyDescent="0.25">
      <c r="A30" s="85" t="s">
        <v>231</v>
      </c>
      <c r="B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498">
        <f>+N31/(N29-N30)</f>
        <v>0</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945" t="s">
        <v>233</v>
      </c>
      <c r="B35" s="946"/>
      <c r="C35" s="946"/>
      <c r="D35" s="946"/>
      <c r="E35" s="946"/>
      <c r="F35" s="946"/>
      <c r="G35" s="946"/>
      <c r="H35" s="946"/>
      <c r="I35" s="947"/>
      <c r="J35" s="95"/>
    </row>
    <row r="36" spans="1:10" ht="50.25" customHeight="1" thickBot="1" x14ac:dyDescent="0.3">
      <c r="A36" s="101" t="s">
        <v>234</v>
      </c>
      <c r="B36" s="948" t="str">
        <f>+B13</f>
        <v>Implementar 1 estrategia denominada: Tejiendo Mundos de Igualdad para NNA en los territorios rurales y urbanos de Bogotá</v>
      </c>
      <c r="C36" s="949"/>
      <c r="D36" s="949"/>
      <c r="E36" s="949"/>
      <c r="F36" s="949"/>
      <c r="G36" s="949"/>
      <c r="H36" s="949"/>
      <c r="I36" s="950"/>
      <c r="J36" s="93"/>
    </row>
    <row r="37" spans="1:10" ht="18.75" customHeight="1" thickBot="1" x14ac:dyDescent="0.3">
      <c r="A37" s="958" t="s">
        <v>235</v>
      </c>
      <c r="B37" s="145">
        <v>2024</v>
      </c>
      <c r="C37" s="145">
        <v>2025</v>
      </c>
      <c r="D37" s="145">
        <v>2026</v>
      </c>
      <c r="E37" s="145">
        <v>2027</v>
      </c>
      <c r="F37" s="145" t="s">
        <v>236</v>
      </c>
      <c r="G37" s="960" t="s">
        <v>237</v>
      </c>
      <c r="H37" s="960" t="s">
        <v>23</v>
      </c>
      <c r="I37" s="960"/>
      <c r="J37" s="93"/>
    </row>
    <row r="38" spans="1:10" ht="50.25" customHeight="1" thickBot="1" x14ac:dyDescent="0.3">
      <c r="A38" s="959"/>
      <c r="B38" s="385">
        <v>1</v>
      </c>
      <c r="C38" s="385">
        <v>1</v>
      </c>
      <c r="D38" s="385">
        <v>1</v>
      </c>
      <c r="E38" s="385">
        <v>1</v>
      </c>
      <c r="F38" s="636">
        <v>1</v>
      </c>
      <c r="G38" s="960"/>
      <c r="H38" s="960"/>
      <c r="I38" s="960"/>
      <c r="J38" s="93"/>
    </row>
    <row r="39" spans="1:10" ht="52.5" customHeight="1" thickBot="1" x14ac:dyDescent="0.3">
      <c r="A39" s="102" t="s">
        <v>238</v>
      </c>
      <c r="B39" s="951">
        <v>0.1</v>
      </c>
      <c r="C39" s="952"/>
      <c r="D39" s="955" t="s">
        <v>239</v>
      </c>
      <c r="E39" s="956"/>
      <c r="F39" s="956"/>
      <c r="G39" s="956"/>
      <c r="H39" s="956"/>
      <c r="I39" s="957"/>
    </row>
    <row r="40" spans="1:10" s="94" customFormat="1" ht="48" customHeight="1" thickBot="1" x14ac:dyDescent="0.3">
      <c r="A40" s="958" t="s">
        <v>240</v>
      </c>
      <c r="B40" s="102" t="s">
        <v>241</v>
      </c>
      <c r="C40" s="101" t="s">
        <v>242</v>
      </c>
      <c r="D40" s="943" t="s">
        <v>243</v>
      </c>
      <c r="E40" s="944"/>
      <c r="F40" s="943" t="s">
        <v>244</v>
      </c>
      <c r="G40" s="944"/>
      <c r="H40" s="103" t="s">
        <v>245</v>
      </c>
      <c r="I40" s="105" t="s">
        <v>246</v>
      </c>
    </row>
    <row r="41" spans="1:10" ht="205.5" customHeight="1" thickBot="1" x14ac:dyDescent="0.3">
      <c r="A41" s="959"/>
      <c r="B41" s="97">
        <v>1</v>
      </c>
      <c r="C41" s="98">
        <v>1</v>
      </c>
      <c r="D41" s="773" t="s">
        <v>498</v>
      </c>
      <c r="E41" s="774"/>
      <c r="F41" s="773" t="s">
        <v>499</v>
      </c>
      <c r="G41" s="774"/>
      <c r="H41" s="96"/>
      <c r="I41" s="239" t="s">
        <v>500</v>
      </c>
    </row>
    <row r="42" spans="1:10" s="94" customFormat="1" ht="54" customHeight="1" thickBot="1" x14ac:dyDescent="0.3">
      <c r="A42" s="958" t="s">
        <v>250</v>
      </c>
      <c r="B42" s="104" t="s">
        <v>241</v>
      </c>
      <c r="C42" s="103" t="s">
        <v>242</v>
      </c>
      <c r="D42" s="943" t="s">
        <v>243</v>
      </c>
      <c r="E42" s="944"/>
      <c r="F42" s="943" t="s">
        <v>244</v>
      </c>
      <c r="G42" s="944"/>
      <c r="H42" s="103" t="s">
        <v>245</v>
      </c>
      <c r="I42" s="105" t="s">
        <v>246</v>
      </c>
    </row>
    <row r="43" spans="1:10" ht="239.25" customHeight="1" thickBot="1" x14ac:dyDescent="0.3">
      <c r="A43" s="959"/>
      <c r="B43" s="97">
        <v>1</v>
      </c>
      <c r="C43" s="679">
        <v>1</v>
      </c>
      <c r="D43" s="775" t="s">
        <v>501</v>
      </c>
      <c r="E43" s="776"/>
      <c r="F43" s="1160" t="s">
        <v>502</v>
      </c>
      <c r="G43" s="1161"/>
      <c r="H43" s="678"/>
      <c r="I43" s="692" t="s">
        <v>503</v>
      </c>
    </row>
    <row r="44" spans="1:10" s="94" customFormat="1" ht="35.1" customHeight="1" x14ac:dyDescent="0.25">
      <c r="A44" s="958" t="s">
        <v>254</v>
      </c>
      <c r="B44" s="104" t="s">
        <v>241</v>
      </c>
      <c r="C44" s="103" t="s">
        <v>242</v>
      </c>
      <c r="D44" s="943" t="s">
        <v>243</v>
      </c>
      <c r="E44" s="944"/>
      <c r="F44" s="943" t="s">
        <v>244</v>
      </c>
      <c r="G44" s="944"/>
      <c r="H44" s="103" t="s">
        <v>245</v>
      </c>
      <c r="I44" s="105" t="s">
        <v>246</v>
      </c>
    </row>
    <row r="45" spans="1:10" ht="165" customHeight="1" x14ac:dyDescent="0.25">
      <c r="A45" s="959"/>
      <c r="B45" s="97">
        <v>1</v>
      </c>
      <c r="C45" s="98">
        <v>1</v>
      </c>
      <c r="D45" s="965" t="s">
        <v>504</v>
      </c>
      <c r="E45" s="966"/>
      <c r="F45" s="873" t="s">
        <v>505</v>
      </c>
      <c r="G45" s="874"/>
      <c r="H45" s="399"/>
      <c r="I45" s="692" t="s">
        <v>503</v>
      </c>
    </row>
    <row r="46" spans="1:10" s="94" customFormat="1" ht="35.1" customHeight="1" x14ac:dyDescent="0.25">
      <c r="A46" s="958" t="s">
        <v>257</v>
      </c>
      <c r="B46" s="104" t="s">
        <v>241</v>
      </c>
      <c r="C46" s="104" t="s">
        <v>242</v>
      </c>
      <c r="D46" s="943" t="s">
        <v>243</v>
      </c>
      <c r="E46" s="944"/>
      <c r="F46" s="943" t="s">
        <v>244</v>
      </c>
      <c r="G46" s="944"/>
      <c r="H46" s="103" t="s">
        <v>245</v>
      </c>
      <c r="I46" s="103" t="s">
        <v>246</v>
      </c>
    </row>
    <row r="47" spans="1:10" ht="160.5" customHeight="1" thickBot="1" x14ac:dyDescent="0.3">
      <c r="A47" s="959"/>
      <c r="B47" s="97">
        <v>1</v>
      </c>
      <c r="C47" s="98">
        <v>1</v>
      </c>
      <c r="D47" s="965" t="s">
        <v>506</v>
      </c>
      <c r="E47" s="966"/>
      <c r="F47" s="873" t="s">
        <v>507</v>
      </c>
      <c r="G47" s="874"/>
      <c r="H47" s="399"/>
      <c r="I47" s="692" t="s">
        <v>503</v>
      </c>
    </row>
    <row r="48" spans="1:10" s="94" customFormat="1" ht="35.1" customHeight="1" x14ac:dyDescent="0.25">
      <c r="A48" s="958" t="s">
        <v>260</v>
      </c>
      <c r="B48" s="104" t="s">
        <v>241</v>
      </c>
      <c r="C48" s="103" t="s">
        <v>242</v>
      </c>
      <c r="D48" s="943" t="s">
        <v>243</v>
      </c>
      <c r="E48" s="944"/>
      <c r="F48" s="943" t="s">
        <v>244</v>
      </c>
      <c r="G48" s="944"/>
      <c r="H48" s="103" t="s">
        <v>245</v>
      </c>
      <c r="I48" s="105" t="s">
        <v>246</v>
      </c>
    </row>
    <row r="49" spans="1:9" ht="200.25" customHeight="1" x14ac:dyDescent="0.25">
      <c r="A49" s="959"/>
      <c r="B49" s="97">
        <v>1</v>
      </c>
      <c r="C49" s="98">
        <v>1</v>
      </c>
      <c r="D49" s="965" t="s">
        <v>1141</v>
      </c>
      <c r="E49" s="1183"/>
      <c r="F49" s="1184" t="s">
        <v>508</v>
      </c>
      <c r="G49" s="1185"/>
      <c r="H49" s="399"/>
      <c r="I49" s="692" t="s">
        <v>503</v>
      </c>
    </row>
    <row r="50" spans="1:9" s="94" customFormat="1" ht="35.1" customHeight="1" x14ac:dyDescent="0.25">
      <c r="A50" s="958" t="s">
        <v>262</v>
      </c>
      <c r="B50" s="104" t="s">
        <v>241</v>
      </c>
      <c r="C50" s="103" t="s">
        <v>242</v>
      </c>
      <c r="D50" s="943" t="s">
        <v>243</v>
      </c>
      <c r="E50" s="944"/>
      <c r="F50" s="943" t="s">
        <v>244</v>
      </c>
      <c r="G50" s="944"/>
      <c r="H50" s="103" t="s">
        <v>245</v>
      </c>
      <c r="I50" s="105" t="s">
        <v>246</v>
      </c>
    </row>
    <row r="51" spans="1:9" ht="109.5" customHeight="1" thickBot="1" x14ac:dyDescent="0.3">
      <c r="A51" s="959"/>
      <c r="B51" s="99">
        <v>1</v>
      </c>
      <c r="C51" s="100"/>
      <c r="D51" s="780"/>
      <c r="E51" s="1158"/>
      <c r="F51" s="782"/>
      <c r="G51" s="1158"/>
      <c r="H51" s="518"/>
      <c r="I51" s="505"/>
    </row>
    <row r="52" spans="1:9" ht="35.1" customHeight="1" thickBot="1" x14ac:dyDescent="0.3">
      <c r="A52" s="958" t="s">
        <v>263</v>
      </c>
      <c r="B52" s="102" t="s">
        <v>241</v>
      </c>
      <c r="C52" s="101" t="s">
        <v>242</v>
      </c>
      <c r="D52" s="943" t="s">
        <v>243</v>
      </c>
      <c r="E52" s="944"/>
      <c r="F52" s="943" t="s">
        <v>244</v>
      </c>
      <c r="G52" s="944"/>
      <c r="H52" s="103" t="s">
        <v>245</v>
      </c>
      <c r="I52" s="105" t="s">
        <v>246</v>
      </c>
    </row>
    <row r="53" spans="1:9" ht="132.75" customHeight="1" x14ac:dyDescent="0.25">
      <c r="A53" s="959"/>
      <c r="B53" s="99">
        <v>1</v>
      </c>
      <c r="C53" s="100"/>
      <c r="D53" s="780"/>
      <c r="E53" s="1158"/>
      <c r="F53" s="782"/>
      <c r="G53" s="1158"/>
      <c r="H53" s="518"/>
      <c r="I53" s="505"/>
    </row>
    <row r="54" spans="1:9" ht="35.1" customHeight="1" x14ac:dyDescent="0.25">
      <c r="A54" s="958" t="s">
        <v>264</v>
      </c>
      <c r="B54" s="102" t="s">
        <v>241</v>
      </c>
      <c r="C54" s="101" t="s">
        <v>242</v>
      </c>
      <c r="D54" s="943" t="s">
        <v>243</v>
      </c>
      <c r="E54" s="944"/>
      <c r="F54" s="943" t="s">
        <v>244</v>
      </c>
      <c r="G54" s="944"/>
      <c r="H54" s="476" t="s">
        <v>245</v>
      </c>
      <c r="I54" s="105" t="s">
        <v>246</v>
      </c>
    </row>
    <row r="55" spans="1:9" ht="165.75" customHeight="1" x14ac:dyDescent="0.25">
      <c r="A55" s="959"/>
      <c r="B55" s="99">
        <v>1</v>
      </c>
      <c r="C55" s="100"/>
      <c r="D55" s="780"/>
      <c r="E55" s="1158"/>
      <c r="F55" s="782"/>
      <c r="G55" s="1158"/>
      <c r="H55" s="524"/>
      <c r="I55" s="505"/>
    </row>
    <row r="56" spans="1:9" ht="35.1" customHeight="1" x14ac:dyDescent="0.25">
      <c r="A56" s="958" t="s">
        <v>265</v>
      </c>
      <c r="B56" s="102" t="s">
        <v>241</v>
      </c>
      <c r="C56" s="101" t="s">
        <v>242</v>
      </c>
      <c r="D56" s="943" t="s">
        <v>243</v>
      </c>
      <c r="E56" s="944"/>
      <c r="F56" s="943" t="s">
        <v>244</v>
      </c>
      <c r="G56" s="944"/>
      <c r="H56" s="101" t="s">
        <v>245</v>
      </c>
      <c r="I56" s="105" t="s">
        <v>246</v>
      </c>
    </row>
    <row r="57" spans="1:9" ht="133.5" customHeight="1" x14ac:dyDescent="0.25">
      <c r="A57" s="959"/>
      <c r="B57" s="99">
        <v>1</v>
      </c>
      <c r="C57" s="100"/>
      <c r="D57" s="789"/>
      <c r="E57" s="1182"/>
      <c r="F57" s="1180"/>
      <c r="G57" s="1181"/>
      <c r="H57" s="96"/>
      <c r="I57" s="536"/>
    </row>
    <row r="58" spans="1:9" ht="35.1" customHeight="1" x14ac:dyDescent="0.25">
      <c r="A58" s="958" t="s">
        <v>266</v>
      </c>
      <c r="B58" s="102" t="s">
        <v>241</v>
      </c>
      <c r="C58" s="101" t="s">
        <v>242</v>
      </c>
      <c r="D58" s="943" t="s">
        <v>243</v>
      </c>
      <c r="E58" s="944"/>
      <c r="F58" s="943" t="s">
        <v>244</v>
      </c>
      <c r="G58" s="944"/>
      <c r="H58" s="103" t="s">
        <v>245</v>
      </c>
      <c r="I58" s="105" t="s">
        <v>246</v>
      </c>
    </row>
    <row r="59" spans="1:9" ht="159.75" customHeight="1" x14ac:dyDescent="0.25">
      <c r="A59" s="959"/>
      <c r="B59" s="99">
        <v>1</v>
      </c>
      <c r="C59" s="100"/>
      <c r="D59" s="760"/>
      <c r="E59" s="793"/>
      <c r="F59" s="1180"/>
      <c r="G59" s="1181"/>
      <c r="H59" s="96"/>
      <c r="I59" s="536"/>
    </row>
    <row r="60" spans="1:9" ht="35.1" customHeight="1" x14ac:dyDescent="0.25">
      <c r="A60" s="958" t="s">
        <v>267</v>
      </c>
      <c r="B60" s="102" t="s">
        <v>241</v>
      </c>
      <c r="C60" s="101" t="s">
        <v>242</v>
      </c>
      <c r="D60" s="943" t="s">
        <v>243</v>
      </c>
      <c r="E60" s="944"/>
      <c r="F60" s="943" t="s">
        <v>244</v>
      </c>
      <c r="G60" s="944"/>
      <c r="H60" s="103" t="s">
        <v>245</v>
      </c>
      <c r="I60" s="105" t="s">
        <v>246</v>
      </c>
    </row>
    <row r="61" spans="1:9" ht="175.5" customHeight="1" x14ac:dyDescent="0.25">
      <c r="A61" s="959"/>
      <c r="B61" s="99">
        <v>1</v>
      </c>
      <c r="C61" s="100"/>
      <c r="D61" s="760"/>
      <c r="E61" s="793"/>
      <c r="F61" s="1180"/>
      <c r="G61" s="1181"/>
      <c r="H61" s="96"/>
      <c r="I61" s="536"/>
    </row>
    <row r="62" spans="1:9" ht="35.1" customHeight="1" x14ac:dyDescent="0.25">
      <c r="A62" s="958" t="s">
        <v>268</v>
      </c>
      <c r="B62" s="102" t="s">
        <v>241</v>
      </c>
      <c r="C62" s="101" t="s">
        <v>242</v>
      </c>
      <c r="D62" s="943" t="s">
        <v>243</v>
      </c>
      <c r="E62" s="944"/>
      <c r="F62" s="943" t="s">
        <v>244</v>
      </c>
      <c r="G62" s="944"/>
      <c r="H62" s="103" t="s">
        <v>245</v>
      </c>
      <c r="I62" s="105" t="s">
        <v>246</v>
      </c>
    </row>
    <row r="63" spans="1:9" ht="120.75" customHeight="1" thickBot="1" x14ac:dyDescent="0.3">
      <c r="A63" s="959"/>
      <c r="B63" s="99">
        <v>1</v>
      </c>
      <c r="C63" s="100"/>
      <c r="D63" s="968"/>
      <c r="E63" s="969"/>
      <c r="F63" s="968"/>
      <c r="G63" s="969"/>
      <c r="H63" s="96"/>
      <c r="I63" s="96"/>
    </row>
    <row r="66" spans="1:9" s="93" customFormat="1" ht="30" customHeight="1" x14ac:dyDescent="0.25">
      <c r="A66" s="66"/>
      <c r="B66" s="66"/>
      <c r="C66" s="66"/>
      <c r="D66" s="66"/>
      <c r="E66" s="66"/>
      <c r="F66" s="66"/>
      <c r="G66" s="66"/>
      <c r="H66" s="66"/>
      <c r="I66" s="66"/>
    </row>
    <row r="67" spans="1:9" ht="34.5" customHeight="1" x14ac:dyDescent="0.25">
      <c r="A67" s="899" t="s">
        <v>269</v>
      </c>
      <c r="B67" s="899"/>
      <c r="C67" s="899"/>
      <c r="D67" s="899"/>
      <c r="E67" s="899"/>
      <c r="F67" s="899"/>
      <c r="G67" s="899"/>
      <c r="H67" s="899"/>
      <c r="I67" s="899"/>
    </row>
    <row r="68" spans="1:9" ht="41.25" customHeight="1" x14ac:dyDescent="0.25">
      <c r="A68" s="106" t="s">
        <v>270</v>
      </c>
      <c r="B68" s="900" t="s">
        <v>509</v>
      </c>
      <c r="C68" s="901"/>
      <c r="D68" s="900" t="s">
        <v>510</v>
      </c>
      <c r="E68" s="901"/>
      <c r="F68" s="900" t="s">
        <v>368</v>
      </c>
      <c r="G68" s="901"/>
      <c r="H68" s="902" t="s">
        <v>369</v>
      </c>
      <c r="I68" s="903"/>
    </row>
    <row r="69" spans="1:9" ht="40.5" customHeight="1" x14ac:dyDescent="0.25">
      <c r="A69" s="106" t="s">
        <v>275</v>
      </c>
      <c r="B69" s="1042">
        <v>0.03</v>
      </c>
      <c r="C69" s="1043"/>
      <c r="D69" s="1042">
        <v>7.0000000000000007E-2</v>
      </c>
      <c r="E69" s="1043"/>
      <c r="F69" s="1042">
        <v>0</v>
      </c>
      <c r="G69" s="1043"/>
      <c r="H69" s="1179"/>
      <c r="I69" s="1043"/>
    </row>
    <row r="70" spans="1:9" ht="30" customHeight="1" x14ac:dyDescent="0.25">
      <c r="A70" s="871" t="s">
        <v>194</v>
      </c>
      <c r="B70" s="153" t="s">
        <v>99</v>
      </c>
      <c r="C70" s="153" t="s">
        <v>242</v>
      </c>
      <c r="D70" s="153" t="s">
        <v>99</v>
      </c>
      <c r="E70" s="153" t="s">
        <v>242</v>
      </c>
      <c r="F70" s="153" t="s">
        <v>99</v>
      </c>
      <c r="G70" s="153" t="s">
        <v>242</v>
      </c>
      <c r="H70" s="153" t="s">
        <v>99</v>
      </c>
      <c r="I70" s="153" t="s">
        <v>242</v>
      </c>
    </row>
    <row r="71" spans="1:9" ht="30" customHeight="1" x14ac:dyDescent="0.25">
      <c r="A71" s="872"/>
      <c r="B71" s="108">
        <v>0</v>
      </c>
      <c r="C71" s="108">
        <v>0.01</v>
      </c>
      <c r="D71" s="108">
        <v>0</v>
      </c>
      <c r="E71" s="108">
        <v>5.0000000000000001E-4</v>
      </c>
      <c r="F71" s="114">
        <v>0</v>
      </c>
      <c r="G71" s="109"/>
      <c r="H71" s="114"/>
      <c r="I71" s="109"/>
    </row>
    <row r="72" spans="1:9" ht="233.25" customHeight="1" x14ac:dyDescent="0.25">
      <c r="A72" s="106" t="s">
        <v>276</v>
      </c>
      <c r="B72" s="1173" t="s">
        <v>511</v>
      </c>
      <c r="C72" s="1174"/>
      <c r="D72" s="1146" t="s">
        <v>512</v>
      </c>
      <c r="E72" s="1147"/>
      <c r="F72" s="908"/>
      <c r="G72" s="1030"/>
      <c r="H72" s="908"/>
      <c r="I72" s="909"/>
    </row>
    <row r="73" spans="1:9" ht="80.25" customHeight="1" x14ac:dyDescent="0.25">
      <c r="A73" s="486" t="s">
        <v>280</v>
      </c>
      <c r="B73" s="1177" t="s">
        <v>513</v>
      </c>
      <c r="C73" s="1177"/>
      <c r="D73" s="1178" t="s">
        <v>513</v>
      </c>
      <c r="E73" s="887"/>
      <c r="F73" s="892"/>
      <c r="G73" s="893"/>
      <c r="H73" s="892"/>
      <c r="I73" s="893"/>
    </row>
    <row r="74" spans="1:9" ht="30.75" customHeight="1" x14ac:dyDescent="0.25">
      <c r="A74" s="871" t="s">
        <v>195</v>
      </c>
      <c r="B74" s="647" t="s">
        <v>99</v>
      </c>
      <c r="C74" s="647" t="s">
        <v>242</v>
      </c>
      <c r="D74" s="153" t="s">
        <v>99</v>
      </c>
      <c r="E74" s="153" t="s">
        <v>242</v>
      </c>
      <c r="F74" s="153" t="s">
        <v>99</v>
      </c>
      <c r="G74" s="153" t="s">
        <v>242</v>
      </c>
      <c r="H74" s="153" t="s">
        <v>99</v>
      </c>
      <c r="I74" s="153" t="s">
        <v>242</v>
      </c>
    </row>
    <row r="75" spans="1:9" ht="30.75" customHeight="1" x14ac:dyDescent="0.25">
      <c r="A75" s="872"/>
      <c r="B75" s="108">
        <v>0.1</v>
      </c>
      <c r="C75" s="108">
        <v>0.1</v>
      </c>
      <c r="D75" s="108">
        <v>0.1</v>
      </c>
      <c r="E75" s="109">
        <v>0.1</v>
      </c>
      <c r="F75" s="114">
        <v>0</v>
      </c>
      <c r="G75" s="110"/>
      <c r="H75" s="114"/>
      <c r="I75" s="110"/>
    </row>
    <row r="76" spans="1:9" ht="168" customHeight="1" x14ac:dyDescent="0.25">
      <c r="A76" s="106" t="s">
        <v>276</v>
      </c>
      <c r="B76" s="1033" t="s">
        <v>514</v>
      </c>
      <c r="C76" s="1034"/>
      <c r="D76" s="1175" t="s">
        <v>501</v>
      </c>
      <c r="E76" s="1176"/>
      <c r="F76" s="908"/>
      <c r="G76" s="1030"/>
      <c r="H76" s="939"/>
      <c r="I76" s="940"/>
    </row>
    <row r="77" spans="1:9" ht="80.25" customHeight="1" x14ac:dyDescent="0.25">
      <c r="A77" s="106" t="s">
        <v>280</v>
      </c>
      <c r="B77" s="886" t="s">
        <v>515</v>
      </c>
      <c r="C77" s="887"/>
      <c r="D77" s="886" t="s">
        <v>515</v>
      </c>
      <c r="E77" s="887"/>
      <c r="F77" s="892"/>
      <c r="G77" s="893"/>
      <c r="H77" s="892"/>
      <c r="I77" s="893"/>
    </row>
    <row r="78" spans="1:9" ht="30.75" customHeight="1" x14ac:dyDescent="0.25">
      <c r="A78" s="871" t="s">
        <v>196</v>
      </c>
      <c r="B78" s="153" t="s">
        <v>99</v>
      </c>
      <c r="C78" s="153" t="s">
        <v>242</v>
      </c>
      <c r="D78" s="153" t="s">
        <v>99</v>
      </c>
      <c r="E78" s="153" t="s">
        <v>242</v>
      </c>
      <c r="F78" s="153" t="s">
        <v>99</v>
      </c>
      <c r="G78" s="153" t="s">
        <v>242</v>
      </c>
      <c r="H78" s="153" t="s">
        <v>99</v>
      </c>
      <c r="I78" s="153" t="s">
        <v>242</v>
      </c>
    </row>
    <row r="79" spans="1:9" ht="30.75" customHeight="1" x14ac:dyDescent="0.25">
      <c r="A79" s="872"/>
      <c r="B79" s="108">
        <v>0.1</v>
      </c>
      <c r="C79" s="108">
        <v>0.1</v>
      </c>
      <c r="D79" s="108">
        <v>0.1</v>
      </c>
      <c r="E79" s="108">
        <v>0.1</v>
      </c>
      <c r="F79" s="114">
        <v>0</v>
      </c>
      <c r="G79" s="110"/>
      <c r="H79" s="114"/>
      <c r="I79" s="110"/>
    </row>
    <row r="80" spans="1:9" ht="214.5" customHeight="1" x14ac:dyDescent="0.25">
      <c r="A80" s="106" t="s">
        <v>276</v>
      </c>
      <c r="B80" s="1093" t="s">
        <v>516</v>
      </c>
      <c r="C80" s="1094"/>
      <c r="D80" s="1171" t="s">
        <v>517</v>
      </c>
      <c r="E80" s="1172"/>
      <c r="F80" s="908"/>
      <c r="G80" s="1030"/>
      <c r="H80" s="892"/>
      <c r="I80" s="893"/>
    </row>
    <row r="81" spans="1:9" ht="80.25" customHeight="1" x14ac:dyDescent="0.25">
      <c r="A81" s="106" t="s">
        <v>280</v>
      </c>
      <c r="B81" s="886" t="s">
        <v>518</v>
      </c>
      <c r="C81" s="887"/>
      <c r="D81" s="886" t="s">
        <v>518</v>
      </c>
      <c r="E81" s="887"/>
      <c r="F81" s="892"/>
      <c r="G81" s="893"/>
      <c r="H81" s="892"/>
      <c r="I81" s="893"/>
    </row>
    <row r="82" spans="1:9" ht="30.75" customHeight="1" x14ac:dyDescent="0.25">
      <c r="A82" s="871" t="s">
        <v>197</v>
      </c>
      <c r="B82" s="153" t="s">
        <v>99</v>
      </c>
      <c r="C82" s="153" t="s">
        <v>242</v>
      </c>
      <c r="D82" s="153" t="s">
        <v>99</v>
      </c>
      <c r="E82" s="153" t="s">
        <v>242</v>
      </c>
      <c r="F82" s="153" t="s">
        <v>99</v>
      </c>
      <c r="G82" s="153" t="s">
        <v>242</v>
      </c>
      <c r="H82" s="153" t="s">
        <v>99</v>
      </c>
      <c r="I82" s="153" t="s">
        <v>242</v>
      </c>
    </row>
    <row r="83" spans="1:9" ht="30.75" customHeight="1" x14ac:dyDescent="0.25">
      <c r="A83" s="872"/>
      <c r="B83" s="108">
        <v>0.1</v>
      </c>
      <c r="C83" s="108">
        <v>0.1</v>
      </c>
      <c r="D83" s="108">
        <v>0.1</v>
      </c>
      <c r="E83" s="108">
        <v>0.1</v>
      </c>
      <c r="F83" s="114">
        <v>0</v>
      </c>
      <c r="G83" s="110"/>
      <c r="H83" s="114"/>
      <c r="I83" s="110"/>
    </row>
    <row r="84" spans="1:9" ht="171" customHeight="1" x14ac:dyDescent="0.25">
      <c r="A84" s="106" t="s">
        <v>276</v>
      </c>
      <c r="B84" s="1093" t="s">
        <v>519</v>
      </c>
      <c r="C84" s="1094"/>
      <c r="D84" s="894" t="s">
        <v>520</v>
      </c>
      <c r="E84" s="895"/>
      <c r="F84" s="908"/>
      <c r="G84" s="1030"/>
      <c r="H84" s="892"/>
      <c r="I84" s="893"/>
    </row>
    <row r="85" spans="1:9" ht="80.25" customHeight="1" x14ac:dyDescent="0.25">
      <c r="A85" s="106" t="s">
        <v>280</v>
      </c>
      <c r="B85" s="886" t="s">
        <v>521</v>
      </c>
      <c r="C85" s="887"/>
      <c r="D85" s="886" t="s">
        <v>521</v>
      </c>
      <c r="E85" s="887"/>
      <c r="F85" s="892"/>
      <c r="G85" s="893"/>
      <c r="H85" s="892"/>
      <c r="I85" s="893"/>
    </row>
    <row r="86" spans="1:9" ht="30" customHeight="1" x14ac:dyDescent="0.25">
      <c r="A86" s="871" t="s">
        <v>200</v>
      </c>
      <c r="B86" s="153" t="s">
        <v>99</v>
      </c>
      <c r="C86" s="153" t="s">
        <v>242</v>
      </c>
      <c r="D86" s="153" t="s">
        <v>99</v>
      </c>
      <c r="E86" s="153" t="s">
        <v>242</v>
      </c>
      <c r="F86" s="153" t="s">
        <v>99</v>
      </c>
      <c r="G86" s="153" t="s">
        <v>242</v>
      </c>
      <c r="H86" s="153" t="s">
        <v>99</v>
      </c>
      <c r="I86" s="153" t="s">
        <v>242</v>
      </c>
    </row>
    <row r="87" spans="1:9" ht="30" customHeight="1" x14ac:dyDescent="0.25">
      <c r="A87" s="872"/>
      <c r="B87" s="108">
        <v>0.1</v>
      </c>
      <c r="C87" s="108">
        <v>0.1</v>
      </c>
      <c r="D87" s="108">
        <v>0.1</v>
      </c>
      <c r="E87" s="108">
        <v>0.1</v>
      </c>
      <c r="F87" s="114">
        <v>0</v>
      </c>
      <c r="G87" s="110"/>
      <c r="H87" s="114"/>
      <c r="I87" s="110"/>
    </row>
    <row r="88" spans="1:9" ht="226.5" customHeight="1" x14ac:dyDescent="0.25">
      <c r="A88" s="106" t="s">
        <v>276</v>
      </c>
      <c r="B88" s="1168" t="s">
        <v>522</v>
      </c>
      <c r="C88" s="1169"/>
      <c r="D88" s="1170" t="s">
        <v>1142</v>
      </c>
      <c r="E88" s="1170"/>
      <c r="F88" s="936"/>
      <c r="G88" s="936"/>
      <c r="H88" s="936"/>
      <c r="I88" s="936"/>
    </row>
    <row r="89" spans="1:9" ht="80.25" customHeight="1" x14ac:dyDescent="0.25">
      <c r="A89" s="106" t="s">
        <v>280</v>
      </c>
      <c r="B89" s="1166" t="s">
        <v>523</v>
      </c>
      <c r="C89" s="1167"/>
      <c r="D89" s="1166" t="s">
        <v>523</v>
      </c>
      <c r="E89" s="1167"/>
      <c r="F89" s="877"/>
      <c r="G89" s="878"/>
      <c r="H89" s="877"/>
      <c r="I89" s="878"/>
    </row>
    <row r="90" spans="1:9" ht="29.25" customHeight="1" x14ac:dyDescent="0.25">
      <c r="A90" s="871" t="s">
        <v>202</v>
      </c>
      <c r="B90" s="153" t="s">
        <v>99</v>
      </c>
      <c r="C90" s="153" t="s">
        <v>242</v>
      </c>
      <c r="D90" s="153" t="s">
        <v>99</v>
      </c>
      <c r="E90" s="153" t="s">
        <v>242</v>
      </c>
      <c r="F90" s="153" t="s">
        <v>99</v>
      </c>
      <c r="G90" s="153" t="s">
        <v>242</v>
      </c>
      <c r="H90" s="153" t="s">
        <v>99</v>
      </c>
      <c r="I90" s="153" t="s">
        <v>242</v>
      </c>
    </row>
    <row r="91" spans="1:9" ht="29.25" customHeight="1" x14ac:dyDescent="0.25">
      <c r="A91" s="872"/>
      <c r="B91" s="108">
        <v>0.1</v>
      </c>
      <c r="C91" s="108"/>
      <c r="D91" s="108">
        <v>0.1</v>
      </c>
      <c r="E91" s="109"/>
      <c r="F91" s="114">
        <v>0</v>
      </c>
      <c r="G91" s="110"/>
      <c r="H91" s="114"/>
      <c r="I91" s="110"/>
    </row>
    <row r="92" spans="1:9" ht="103.5" customHeight="1" x14ac:dyDescent="0.25">
      <c r="A92" s="106" t="s">
        <v>276</v>
      </c>
      <c r="B92" s="1087"/>
      <c r="C92" s="1087"/>
      <c r="D92" s="1087"/>
      <c r="E92" s="1087"/>
      <c r="F92" s="885"/>
      <c r="G92" s="885"/>
      <c r="H92" s="885"/>
      <c r="I92" s="885"/>
    </row>
    <row r="93" spans="1:9" ht="80.25" customHeight="1" x14ac:dyDescent="0.25">
      <c r="A93" s="106" t="s">
        <v>280</v>
      </c>
      <c r="B93" s="886"/>
      <c r="C93" s="887"/>
      <c r="D93" s="886"/>
      <c r="E93" s="887"/>
      <c r="F93" s="877"/>
      <c r="G93" s="878"/>
      <c r="H93" s="877"/>
      <c r="I93" s="878"/>
    </row>
    <row r="94" spans="1:9" ht="24.95" customHeight="1" x14ac:dyDescent="0.25">
      <c r="A94" s="871" t="s">
        <v>203</v>
      </c>
      <c r="B94" s="153" t="s">
        <v>99</v>
      </c>
      <c r="C94" s="153" t="s">
        <v>242</v>
      </c>
      <c r="D94" s="153" t="s">
        <v>99</v>
      </c>
      <c r="E94" s="153" t="s">
        <v>242</v>
      </c>
      <c r="F94" s="153" t="s">
        <v>99</v>
      </c>
      <c r="G94" s="153" t="s">
        <v>242</v>
      </c>
      <c r="H94" s="153" t="s">
        <v>99</v>
      </c>
      <c r="I94" s="153" t="s">
        <v>242</v>
      </c>
    </row>
    <row r="95" spans="1:9" ht="24.95" customHeight="1" x14ac:dyDescent="0.25">
      <c r="A95" s="872"/>
      <c r="B95" s="108">
        <v>0.1</v>
      </c>
      <c r="C95" s="108"/>
      <c r="D95" s="108">
        <v>0.1</v>
      </c>
      <c r="E95" s="109"/>
      <c r="F95" s="114">
        <v>0</v>
      </c>
      <c r="G95" s="110"/>
      <c r="H95" s="114"/>
      <c r="I95" s="110"/>
    </row>
    <row r="96" spans="1:9" ht="103.5" customHeight="1" x14ac:dyDescent="0.25">
      <c r="A96" s="106" t="s">
        <v>276</v>
      </c>
      <c r="B96" s="1087"/>
      <c r="C96" s="1087"/>
      <c r="D96" s="1087"/>
      <c r="E96" s="1087"/>
      <c r="F96" s="885"/>
      <c r="G96" s="885"/>
      <c r="H96" s="885"/>
      <c r="I96" s="885"/>
    </row>
    <row r="97" spans="1:9" ht="80.25" customHeight="1" x14ac:dyDescent="0.25">
      <c r="A97" s="106" t="s">
        <v>280</v>
      </c>
      <c r="B97" s="886"/>
      <c r="C97" s="887"/>
      <c r="D97" s="886"/>
      <c r="E97" s="887"/>
      <c r="F97" s="877"/>
      <c r="G97" s="878"/>
      <c r="H97" s="877"/>
      <c r="I97" s="878"/>
    </row>
    <row r="98" spans="1:9" ht="24.95" customHeight="1" x14ac:dyDescent="0.25">
      <c r="A98" s="871" t="s">
        <v>204</v>
      </c>
      <c r="B98" s="153" t="s">
        <v>99</v>
      </c>
      <c r="C98" s="153" t="s">
        <v>242</v>
      </c>
      <c r="D98" s="153" t="s">
        <v>99</v>
      </c>
      <c r="E98" s="153" t="s">
        <v>242</v>
      </c>
      <c r="F98" s="153" t="s">
        <v>99</v>
      </c>
      <c r="G98" s="153" t="s">
        <v>242</v>
      </c>
      <c r="H98" s="153" t="s">
        <v>99</v>
      </c>
      <c r="I98" s="153" t="s">
        <v>242</v>
      </c>
    </row>
    <row r="99" spans="1:9" ht="24.95" customHeight="1" x14ac:dyDescent="0.25">
      <c r="A99" s="872"/>
      <c r="B99" s="108">
        <v>0.1</v>
      </c>
      <c r="C99" s="108"/>
      <c r="D99" s="108">
        <v>0.1</v>
      </c>
      <c r="E99" s="109"/>
      <c r="F99" s="114">
        <v>0</v>
      </c>
      <c r="G99" s="110"/>
      <c r="H99" s="114"/>
      <c r="I99" s="110"/>
    </row>
    <row r="100" spans="1:9" ht="104.25" customHeight="1" x14ac:dyDescent="0.25">
      <c r="A100" s="106" t="s">
        <v>276</v>
      </c>
      <c r="B100" s="1133"/>
      <c r="C100" s="1133"/>
      <c r="D100" s="1133"/>
      <c r="E100" s="1133"/>
      <c r="F100" s="885"/>
      <c r="G100" s="885"/>
      <c r="H100" s="885"/>
      <c r="I100" s="885"/>
    </row>
    <row r="101" spans="1:9" ht="80.25" customHeight="1" x14ac:dyDescent="0.25">
      <c r="A101" s="106" t="s">
        <v>280</v>
      </c>
      <c r="B101" s="886"/>
      <c r="C101" s="887"/>
      <c r="D101" s="1166"/>
      <c r="E101" s="1167"/>
      <c r="F101" s="877"/>
      <c r="G101" s="878"/>
      <c r="H101" s="877"/>
      <c r="I101" s="878"/>
    </row>
    <row r="102" spans="1:9" ht="24.95" customHeight="1" x14ac:dyDescent="0.25">
      <c r="A102" s="871" t="s">
        <v>206</v>
      </c>
      <c r="B102" s="153" t="s">
        <v>99</v>
      </c>
      <c r="C102" s="153" t="s">
        <v>242</v>
      </c>
      <c r="D102" s="153" t="s">
        <v>99</v>
      </c>
      <c r="E102" s="153" t="s">
        <v>242</v>
      </c>
      <c r="F102" s="153" t="s">
        <v>99</v>
      </c>
      <c r="G102" s="153" t="s">
        <v>242</v>
      </c>
      <c r="H102" s="153" t="s">
        <v>99</v>
      </c>
      <c r="I102" s="153" t="s">
        <v>242</v>
      </c>
    </row>
    <row r="103" spans="1:9" ht="24.95" customHeight="1" x14ac:dyDescent="0.25">
      <c r="A103" s="872"/>
      <c r="B103" s="108">
        <v>0.1</v>
      </c>
      <c r="C103" s="108"/>
      <c r="D103" s="108">
        <v>0.1</v>
      </c>
      <c r="E103" s="109"/>
      <c r="F103" s="114">
        <v>0</v>
      </c>
      <c r="G103" s="110"/>
      <c r="H103" s="114"/>
      <c r="I103" s="110"/>
    </row>
    <row r="104" spans="1:9" ht="116.25" customHeight="1" x14ac:dyDescent="0.25">
      <c r="A104" s="106" t="s">
        <v>276</v>
      </c>
      <c r="B104" s="1133"/>
      <c r="C104" s="1133"/>
      <c r="D104" s="1165"/>
      <c r="E104" s="1165"/>
      <c r="F104" s="885"/>
      <c r="G104" s="885"/>
      <c r="H104" s="885"/>
      <c r="I104" s="885"/>
    </row>
    <row r="105" spans="1:9" ht="80.25" customHeight="1" x14ac:dyDescent="0.25">
      <c r="A105" s="106" t="s">
        <v>280</v>
      </c>
      <c r="B105" s="875"/>
      <c r="C105" s="876"/>
      <c r="D105" s="875"/>
      <c r="E105" s="876"/>
      <c r="F105" s="877"/>
      <c r="G105" s="878"/>
      <c r="H105" s="877"/>
      <c r="I105" s="878"/>
    </row>
    <row r="106" spans="1:9" ht="24.95" customHeight="1" x14ac:dyDescent="0.25">
      <c r="A106" s="871" t="s">
        <v>207</v>
      </c>
      <c r="B106" s="153" t="s">
        <v>99</v>
      </c>
      <c r="C106" s="153" t="s">
        <v>242</v>
      </c>
      <c r="D106" s="153" t="s">
        <v>99</v>
      </c>
      <c r="E106" s="153" t="s">
        <v>242</v>
      </c>
      <c r="F106" s="153" t="s">
        <v>99</v>
      </c>
      <c r="G106" s="153" t="s">
        <v>242</v>
      </c>
      <c r="H106" s="153" t="s">
        <v>99</v>
      </c>
      <c r="I106" s="153" t="s">
        <v>242</v>
      </c>
    </row>
    <row r="107" spans="1:9" ht="24.95" customHeight="1" x14ac:dyDescent="0.25">
      <c r="A107" s="872"/>
      <c r="B107" s="108">
        <v>0.1</v>
      </c>
      <c r="C107" s="108"/>
      <c r="D107" s="108">
        <v>0.1</v>
      </c>
      <c r="E107" s="108"/>
      <c r="F107" s="114">
        <v>0</v>
      </c>
      <c r="G107" s="110"/>
      <c r="H107" s="114"/>
      <c r="I107" s="110"/>
    </row>
    <row r="108" spans="1:9" ht="105" customHeight="1" x14ac:dyDescent="0.25">
      <c r="A108" s="106" t="s">
        <v>276</v>
      </c>
      <c r="B108" s="1133"/>
      <c r="C108" s="1133"/>
      <c r="D108" s="1135"/>
      <c r="E108" s="1164"/>
      <c r="F108" s="885"/>
      <c r="G108" s="885"/>
      <c r="H108" s="885"/>
      <c r="I108" s="885"/>
    </row>
    <row r="109" spans="1:9" ht="80.25" customHeight="1" x14ac:dyDescent="0.25">
      <c r="A109" s="106" t="s">
        <v>280</v>
      </c>
      <c r="B109" s="886"/>
      <c r="C109" s="887"/>
      <c r="D109" s="886"/>
      <c r="E109" s="887"/>
      <c r="F109" s="877"/>
      <c r="G109" s="878"/>
      <c r="H109" s="877"/>
      <c r="I109" s="878"/>
    </row>
    <row r="110" spans="1:9" ht="24.95" customHeight="1" x14ac:dyDescent="0.25">
      <c r="A110" s="871" t="s">
        <v>208</v>
      </c>
      <c r="B110" s="153" t="s">
        <v>99</v>
      </c>
      <c r="C110" s="153" t="s">
        <v>242</v>
      </c>
      <c r="D110" s="153" t="s">
        <v>99</v>
      </c>
      <c r="E110" s="153" t="s">
        <v>242</v>
      </c>
      <c r="F110" s="153" t="s">
        <v>99</v>
      </c>
      <c r="G110" s="153" t="s">
        <v>242</v>
      </c>
      <c r="H110" s="153" t="s">
        <v>99</v>
      </c>
      <c r="I110" s="153" t="s">
        <v>242</v>
      </c>
    </row>
    <row r="111" spans="1:9" ht="24.95" customHeight="1" x14ac:dyDescent="0.25">
      <c r="A111" s="872"/>
      <c r="B111" s="108">
        <v>0.05</v>
      </c>
      <c r="C111" s="108"/>
      <c r="D111" s="108">
        <v>0.05</v>
      </c>
      <c r="E111" s="108"/>
      <c r="F111" s="114">
        <v>0</v>
      </c>
      <c r="G111" s="110"/>
      <c r="H111" s="114"/>
      <c r="I111" s="110"/>
    </row>
    <row r="112" spans="1:9" ht="107.25" customHeight="1" x14ac:dyDescent="0.25">
      <c r="A112" s="106" t="s">
        <v>276</v>
      </c>
      <c r="B112" s="1017"/>
      <c r="C112" s="1017"/>
      <c r="D112" s="1133"/>
      <c r="E112" s="1133"/>
      <c r="F112" s="885"/>
      <c r="G112" s="885"/>
      <c r="H112" s="885"/>
      <c r="I112" s="885"/>
    </row>
    <row r="113" spans="1:9" ht="80.25" customHeight="1" x14ac:dyDescent="0.25">
      <c r="A113" s="106" t="s">
        <v>280</v>
      </c>
      <c r="B113" s="886"/>
      <c r="C113" s="887"/>
      <c r="D113" s="886"/>
      <c r="E113" s="887"/>
      <c r="F113" s="877"/>
      <c r="G113" s="878"/>
      <c r="H113" s="877"/>
      <c r="I113" s="878"/>
    </row>
    <row r="114" spans="1:9" ht="24.95" customHeight="1" x14ac:dyDescent="0.25">
      <c r="A114" s="871" t="s">
        <v>209</v>
      </c>
      <c r="B114" s="153" t="s">
        <v>99</v>
      </c>
      <c r="C114" s="153" t="s">
        <v>242</v>
      </c>
      <c r="D114" s="153" t="s">
        <v>99</v>
      </c>
      <c r="E114" s="153" t="s">
        <v>242</v>
      </c>
      <c r="F114" s="153" t="s">
        <v>99</v>
      </c>
      <c r="G114" s="153" t="s">
        <v>242</v>
      </c>
      <c r="H114" s="153" t="s">
        <v>99</v>
      </c>
      <c r="I114" s="153" t="s">
        <v>242</v>
      </c>
    </row>
    <row r="115" spans="1:9" ht="24.95" customHeight="1" x14ac:dyDescent="0.25">
      <c r="A115" s="872"/>
      <c r="B115" s="354">
        <v>0.05</v>
      </c>
      <c r="C115" s="354"/>
      <c r="D115" s="354">
        <v>0.05</v>
      </c>
      <c r="E115" s="273"/>
      <c r="F115" s="273">
        <v>0</v>
      </c>
      <c r="G115" s="274"/>
      <c r="H115" s="273"/>
      <c r="I115" s="274"/>
    </row>
    <row r="116" spans="1:9" ht="80.25" customHeight="1" x14ac:dyDescent="0.25">
      <c r="A116" s="106" t="s">
        <v>276</v>
      </c>
      <c r="B116" s="973"/>
      <c r="C116" s="973"/>
      <c r="D116" s="973"/>
      <c r="E116" s="973"/>
      <c r="F116" s="973"/>
      <c r="G116" s="973"/>
      <c r="H116" s="973"/>
      <c r="I116" s="973"/>
    </row>
    <row r="117" spans="1:9" ht="80.25" customHeight="1" x14ac:dyDescent="0.25">
      <c r="A117" s="106" t="s">
        <v>280</v>
      </c>
      <c r="B117" s="877"/>
      <c r="C117" s="878"/>
      <c r="D117" s="877"/>
      <c r="E117" s="878"/>
      <c r="F117" s="877"/>
      <c r="G117" s="878"/>
      <c r="H117" s="877"/>
      <c r="I117" s="878"/>
    </row>
    <row r="118" spans="1:9" ht="16.5" x14ac:dyDescent="0.25">
      <c r="A118" s="107" t="s">
        <v>298</v>
      </c>
      <c r="B118" s="112">
        <f t="shared" ref="B118:I118" si="1">(B71+B75+B79+B83+B87+B91+B95+B99+B103+B107+B111+B115)</f>
        <v>1</v>
      </c>
      <c r="C118" s="112">
        <f t="shared" si="1"/>
        <v>0.41000000000000003</v>
      </c>
      <c r="D118" s="112">
        <f t="shared" si="1"/>
        <v>1</v>
      </c>
      <c r="E118" s="112">
        <f t="shared" si="1"/>
        <v>0.40049999999999997</v>
      </c>
      <c r="F118" s="112">
        <f t="shared" si="1"/>
        <v>0</v>
      </c>
      <c r="G118" s="112">
        <f t="shared" si="1"/>
        <v>0</v>
      </c>
      <c r="H118" s="112">
        <f t="shared" si="1"/>
        <v>0</v>
      </c>
      <c r="I118" s="112">
        <f t="shared" si="1"/>
        <v>0</v>
      </c>
    </row>
    <row r="121" spans="1:9" ht="28.5" x14ac:dyDescent="0.25">
      <c r="A121" s="353" t="s">
        <v>299</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7:C77"/>
    <mergeCell ref="D77:E77"/>
    <mergeCell ref="F73:G73"/>
    <mergeCell ref="H73:I73"/>
    <mergeCell ref="A74:A75"/>
    <mergeCell ref="B76:C76"/>
    <mergeCell ref="D76:E76"/>
    <mergeCell ref="F76:G76"/>
    <mergeCell ref="H76:I76"/>
    <mergeCell ref="F77:G77"/>
    <mergeCell ref="H77:I77"/>
    <mergeCell ref="B73:C73"/>
    <mergeCell ref="D73:E73"/>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b:/g/personal/territorializacion2021_sdmujer_gov_co/IQBDF1V1VvihSKYAqBMoYeKTAYC76tc1sxI-zAlprfmWAlA?e=iVkVtw" xr:uid="{D71BA441-26D1-4973-820D-59F1971A6766}"/>
    <hyperlink ref="D73:E73" r:id="rId2" display="https://secretariadistritald-my.sharepoint.com/:b:/g/personal/territorializacion2021_sdmujer_gov_co/IQBDF1V1VvihSKYAqBMoYeKTAYC76tc1sxI-zAlprfmWAlA?e=iVkVtw" xr:uid="{B1B3840F-A64A-4B9B-81FC-32D7A33456AD}"/>
    <hyperlink ref="B77:C77" r:id="rId3" display="https://secretariadistritald-my.sharepoint.com/:w:/g/personal/territorializacion2021_sdmujer_gov_co/IQBl65-FFoYuQ4ecQ3XWy79PAbIl9poxuOGuJFXJX3HvKww?e=Wl8e6H" xr:uid="{31392075-9B8E-4ED6-931A-A4567E400CF6}"/>
    <hyperlink ref="D77:E77" r:id="rId4" display="https://secretariadistritald-my.sharepoint.com/:w:/g/personal/territorializacion2021_sdmujer_gov_co/IQBl65-FFoYuQ4ecQ3XWy79PAbIl9poxuOGuJFXJX3HvKww?e=Wl8e6H" xr:uid="{30368A84-3469-48A2-BCB3-0F094F34C9E0}"/>
    <hyperlink ref="B81:C81" r:id="rId5" display="https://secretariadistritald-my.sharepoint.com/:b:/g/personal/territorializacion2021_sdmujer_gov_co/IQCYP_43_HGdSphR9Jql7wvbAWxZ7O1yasrd5uMCmCHxw6g?e=pZSLZP" xr:uid="{FABC749C-67DE-447A-81CF-3F30B6E69982}"/>
    <hyperlink ref="D81:E81" r:id="rId6" display="https://secretariadistritald-my.sharepoint.com/:b:/g/personal/territorializacion2021_sdmujer_gov_co/IQCYP_43_HGdSphR9Jql7wvbAWxZ7O1yasrd5uMCmCHxw6g?e=pZSLZP" xr:uid="{1F52D5F1-2050-455E-B297-F0E567503A2F}"/>
    <hyperlink ref="B85:C85" r:id="rId7" display="https://secretariadistritald-my.sharepoint.com/:b:/g/personal/territorializacion2021_sdmujer_gov_co/IQAhgb64yzG8SLJYJqvE0uJyAZ134YdiQhDS9vH5hlzok-I?e=mHuHaW" xr:uid="{B815EE4A-5E26-4488-8281-1B5671E37C28}"/>
    <hyperlink ref="D85:E85" r:id="rId8" display="https://secretariadistritald-my.sharepoint.com/:b:/g/personal/territorializacion2021_sdmujer_gov_co/IQAhgb64yzG8SLJYJqvE0uJyAZ134YdiQhDS9vH5hlzok-I?e=mHuHaW" xr:uid="{1210C50D-DB58-4ABD-B705-BFB9A3934922}"/>
    <hyperlink ref="B89:C89" r:id="rId9" display="https://secretariadistritald-my.sharepoint.com/:w:/g/personal/territorializacion2021_sdmujer_gov_co/IQBJg708B6XITZtAy9YD8XuXAfObeVkLcESbACIBdE2NRtk?e=eQm67t" xr:uid="{BADA3868-9C80-4A51-A427-BBEF020C50F8}"/>
    <hyperlink ref="D89:E89" r:id="rId10" display="https://secretariadistritald-my.sharepoint.com/:w:/g/personal/territorializacion2021_sdmujer_gov_co/IQBJg708B6XITZtAy9YD8XuXAfObeVkLcESbACIBdE2NRtk?e=eQm67t" xr:uid="{123A58FC-8CDF-43C9-8BF2-61B040C410EE}"/>
  </hyperlinks>
  <pageMargins left="0.25" right="0.25" top="0.75" bottom="0.75" header="0.3" footer="0.3"/>
  <pageSetup scale="10" orientation="landscape" r:id="rId11"/>
  <drawing r:id="rId12"/>
  <legacyDrawing r:id="rId13"/>
  <extLst>
    <ext xmlns:x14="http://schemas.microsoft.com/office/spreadsheetml/2009/9/main" uri="{CCE6A557-97BC-4b89-ADB6-D9C93CAAB3DF}">
      <x14:dataValidations xmlns:xm="http://schemas.microsoft.com/office/excel/2006/main" count="1">
        <x14:dataValidation type="list" allowBlank="1" showInputMessage="1" showErrorMessage="1" xr:uid="{DE82389C-10D8-4441-A2F6-034D8DFCEA8A}">
          <x14:formula1>
            <xm:f>Listas!$B$2:$B$4</xm:f>
          </x14:formula1>
          <xm:sqref>H37:I38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59C45-4137-48EB-9592-2801337A0582}">
  <dimension ref="A1:L28"/>
  <sheetViews>
    <sheetView topLeftCell="A19" zoomScale="120" zoomScaleNormal="120" workbookViewId="0">
      <selection activeCell="D27" sqref="D27:L27"/>
    </sheetView>
  </sheetViews>
  <sheetFormatPr baseColWidth="10" defaultColWidth="9.140625" defaultRowHeight="15" x14ac:dyDescent="0.25"/>
  <sheetData>
    <row r="1" spans="1:12" x14ac:dyDescent="0.25">
      <c r="A1" s="1066"/>
      <c r="B1" s="1067"/>
      <c r="C1" s="1067"/>
      <c r="D1" s="1067"/>
      <c r="E1" s="1068"/>
      <c r="F1" s="1013" t="s">
        <v>300</v>
      </c>
      <c r="G1" s="1014"/>
      <c r="H1" s="1014"/>
      <c r="I1" s="1014"/>
      <c r="J1" s="1014"/>
      <c r="K1" s="1014"/>
      <c r="L1" s="262"/>
    </row>
    <row r="2" spans="1:12" x14ac:dyDescent="0.25">
      <c r="A2" s="1069"/>
      <c r="B2" s="1070"/>
      <c r="C2" s="1070"/>
      <c r="D2" s="1070"/>
      <c r="E2" s="1071"/>
      <c r="F2" s="1015"/>
      <c r="G2" s="1016"/>
      <c r="H2" s="1016"/>
      <c r="I2" s="1016"/>
      <c r="J2" s="1016"/>
      <c r="K2" s="1016"/>
      <c r="L2" s="262"/>
    </row>
    <row r="3" spans="1:12" x14ac:dyDescent="0.25">
      <c r="A3" s="1069"/>
      <c r="B3" s="1070"/>
      <c r="C3" s="1070"/>
      <c r="D3" s="1070"/>
      <c r="E3" s="1071"/>
      <c r="F3" s="1013" t="s">
        <v>301</v>
      </c>
      <c r="G3" s="1014"/>
      <c r="H3" s="1014"/>
      <c r="I3" s="1014"/>
      <c r="J3" s="1014"/>
      <c r="K3" s="1014"/>
      <c r="L3" s="262"/>
    </row>
    <row r="4" spans="1:12" x14ac:dyDescent="0.25">
      <c r="A4" s="1072"/>
      <c r="B4" s="1073"/>
      <c r="C4" s="1073"/>
      <c r="D4" s="1073"/>
      <c r="E4" s="1074"/>
      <c r="F4" s="1015"/>
      <c r="G4" s="1016"/>
      <c r="H4" s="1016"/>
      <c r="I4" s="1016"/>
      <c r="J4" s="1016"/>
      <c r="K4" s="1016"/>
      <c r="L4" s="262"/>
    </row>
    <row r="5" spans="1:12" x14ac:dyDescent="0.25">
      <c r="A5" s="984" t="s">
        <v>302</v>
      </c>
      <c r="B5" s="985"/>
      <c r="C5" s="985"/>
      <c r="D5" s="985"/>
      <c r="E5" s="985"/>
      <c r="F5" s="985"/>
      <c r="G5" s="985"/>
      <c r="H5" s="985"/>
      <c r="I5" s="985"/>
      <c r="J5" s="985"/>
      <c r="K5" s="985"/>
      <c r="L5" s="997"/>
    </row>
    <row r="6" spans="1:12" x14ac:dyDescent="0.25">
      <c r="A6" s="984" t="s">
        <v>303</v>
      </c>
      <c r="B6" s="985"/>
      <c r="C6" s="986"/>
      <c r="D6" s="987" t="s">
        <v>12</v>
      </c>
      <c r="E6" s="988"/>
      <c r="F6" s="988"/>
      <c r="G6" s="988"/>
      <c r="H6" s="989"/>
      <c r="I6" s="984" t="s">
        <v>304</v>
      </c>
      <c r="J6" s="986"/>
      <c r="K6" s="987" t="s">
        <v>37</v>
      </c>
      <c r="L6" s="989"/>
    </row>
    <row r="7" spans="1:12" x14ac:dyDescent="0.25">
      <c r="A7" s="984" t="s">
        <v>305</v>
      </c>
      <c r="B7" s="985"/>
      <c r="C7" s="986"/>
      <c r="D7" s="987" t="s">
        <v>26</v>
      </c>
      <c r="E7" s="988"/>
      <c r="F7" s="988"/>
      <c r="G7" s="988"/>
      <c r="H7" s="989"/>
      <c r="I7" s="984" t="s">
        <v>98</v>
      </c>
      <c r="J7" s="986"/>
      <c r="K7" s="987" t="s">
        <v>15</v>
      </c>
      <c r="L7" s="989"/>
    </row>
    <row r="8" spans="1:12" x14ac:dyDescent="0.25">
      <c r="A8" s="984" t="s">
        <v>306</v>
      </c>
      <c r="B8" s="985"/>
      <c r="C8" s="986"/>
      <c r="D8" s="987" t="s">
        <v>74</v>
      </c>
      <c r="E8" s="988"/>
      <c r="F8" s="988"/>
      <c r="G8" s="988"/>
      <c r="H8" s="989"/>
      <c r="I8" s="984" t="s">
        <v>307</v>
      </c>
      <c r="J8" s="986"/>
      <c r="K8" s="987" t="s">
        <v>75</v>
      </c>
      <c r="L8" s="989"/>
    </row>
    <row r="9" spans="1:12" x14ac:dyDescent="0.25">
      <c r="A9" s="1004" t="s">
        <v>308</v>
      </c>
      <c r="B9" s="1005"/>
      <c r="C9" s="1005"/>
      <c r="D9" s="1005"/>
      <c r="E9" s="985"/>
      <c r="F9" s="985"/>
      <c r="G9" s="985"/>
      <c r="H9" s="985"/>
      <c r="I9" s="985"/>
      <c r="J9" s="985"/>
      <c r="K9" s="985"/>
      <c r="L9" s="997"/>
    </row>
    <row r="10" spans="1:12" ht="26.25" customHeight="1" x14ac:dyDescent="0.25">
      <c r="A10" s="982" t="s">
        <v>309</v>
      </c>
      <c r="B10" s="982"/>
      <c r="C10" s="982"/>
      <c r="D10" s="982"/>
      <c r="E10" s="983" t="str">
        <f>+ACTIVIDAD_5!B13</f>
        <v>Implementar 1 estrategia denominada: Tejiendo Mundos de Igualdad para NNA en los territorios rurales y urbanos de Bogotá</v>
      </c>
      <c r="F10" s="983"/>
      <c r="G10" s="983"/>
      <c r="H10" s="983"/>
      <c r="I10" s="983"/>
      <c r="J10" s="983"/>
      <c r="K10" s="983"/>
      <c r="L10" s="983"/>
    </row>
    <row r="11" spans="1:12" x14ac:dyDescent="0.25">
      <c r="A11" s="995" t="s">
        <v>310</v>
      </c>
      <c r="B11" s="996"/>
      <c r="C11" s="996"/>
      <c r="D11" s="997"/>
      <c r="E11" s="990" t="str">
        <f>+ACTIVIDAD_5!I17</f>
        <v>Número de estrategias asociadas a ETMINNA en los territorios rurales y urbanos implementadas</v>
      </c>
      <c r="F11" s="983"/>
      <c r="G11" s="983"/>
      <c r="H11" s="983"/>
      <c r="I11" s="983"/>
      <c r="J11" s="983"/>
      <c r="K11" s="983"/>
      <c r="L11" s="991"/>
    </row>
    <row r="12" spans="1:12" ht="42" customHeight="1" x14ac:dyDescent="0.25">
      <c r="A12" s="984" t="s">
        <v>311</v>
      </c>
      <c r="B12" s="985"/>
      <c r="C12" s="985"/>
      <c r="D12" s="986"/>
      <c r="E12" s="1006" t="s">
        <v>524</v>
      </c>
      <c r="F12" s="1007"/>
      <c r="G12" s="1007"/>
      <c r="H12" s="1007"/>
      <c r="I12" s="1007"/>
      <c r="J12" s="1007"/>
      <c r="K12" s="1007"/>
      <c r="L12" s="1008"/>
    </row>
    <row r="13" spans="1:12" ht="24" customHeight="1" x14ac:dyDescent="0.25">
      <c r="A13" s="984" t="s">
        <v>313</v>
      </c>
      <c r="B13" s="985"/>
      <c r="C13" s="986"/>
      <c r="D13" s="987"/>
      <c r="E13" s="988"/>
      <c r="F13" s="988"/>
      <c r="G13" s="988"/>
      <c r="H13" s="989"/>
      <c r="I13" s="984" t="s">
        <v>314</v>
      </c>
      <c r="J13" s="986"/>
      <c r="K13" s="987" t="s">
        <v>49</v>
      </c>
      <c r="L13" s="989"/>
    </row>
    <row r="14" spans="1:12" x14ac:dyDescent="0.25">
      <c r="A14" s="984" t="s">
        <v>315</v>
      </c>
      <c r="B14" s="985"/>
      <c r="C14" s="985"/>
      <c r="D14" s="985"/>
      <c r="E14" s="985"/>
      <c r="F14" s="985"/>
      <c r="G14" s="985"/>
      <c r="H14" s="985"/>
      <c r="I14" s="985"/>
      <c r="J14" s="985"/>
      <c r="K14" s="985"/>
      <c r="L14" s="997"/>
    </row>
    <row r="15" spans="1:12" x14ac:dyDescent="0.25">
      <c r="A15" s="984" t="s">
        <v>316</v>
      </c>
      <c r="B15" s="985"/>
      <c r="C15" s="986"/>
      <c r="D15" s="987" t="s">
        <v>19</v>
      </c>
      <c r="E15" s="988"/>
      <c r="F15" s="988"/>
      <c r="G15" s="988"/>
      <c r="H15" s="989"/>
      <c r="I15" s="984" t="s">
        <v>317</v>
      </c>
      <c r="J15" s="986"/>
      <c r="K15" s="987" t="s">
        <v>20</v>
      </c>
      <c r="L15" s="989"/>
    </row>
    <row r="16" spans="1:12" x14ac:dyDescent="0.25">
      <c r="A16" s="984" t="s">
        <v>318</v>
      </c>
      <c r="B16" s="985"/>
      <c r="C16" s="986"/>
      <c r="D16" s="1075">
        <f>+ACTIVIDAD_1!C39</f>
        <v>1</v>
      </c>
      <c r="E16" s="1076"/>
      <c r="F16" s="1076"/>
      <c r="G16" s="1076"/>
      <c r="H16" s="1077"/>
      <c r="I16" s="984" t="s">
        <v>237</v>
      </c>
      <c r="J16" s="986"/>
      <c r="K16" s="987" t="s">
        <v>23</v>
      </c>
      <c r="L16" s="989"/>
    </row>
    <row r="17" spans="1:12" x14ac:dyDescent="0.25">
      <c r="A17" s="984" t="s">
        <v>319</v>
      </c>
      <c r="B17" s="985"/>
      <c r="C17" s="986"/>
      <c r="D17" s="987"/>
      <c r="E17" s="988"/>
      <c r="F17" s="988"/>
      <c r="G17" s="988"/>
      <c r="H17" s="989"/>
      <c r="I17" s="992"/>
      <c r="J17" s="993"/>
      <c r="K17" s="993"/>
      <c r="L17" s="994"/>
    </row>
    <row r="18" spans="1:12" x14ac:dyDescent="0.25">
      <c r="A18" s="269" t="s">
        <v>320</v>
      </c>
      <c r="B18" s="269" t="s">
        <v>321</v>
      </c>
      <c r="C18" s="984" t="s">
        <v>322</v>
      </c>
      <c r="D18" s="985"/>
      <c r="E18" s="985"/>
      <c r="F18" s="985"/>
      <c r="G18" s="986"/>
      <c r="H18" s="984" t="s">
        <v>323</v>
      </c>
      <c r="I18" s="986"/>
      <c r="J18" s="984" t="s">
        <v>324</v>
      </c>
      <c r="K18" s="986"/>
      <c r="L18" s="269" t="s">
        <v>325</v>
      </c>
    </row>
    <row r="19" spans="1:12" ht="83.25" customHeight="1" x14ac:dyDescent="0.25">
      <c r="A19" s="264">
        <v>1</v>
      </c>
      <c r="B19" s="265" t="s">
        <v>274</v>
      </c>
      <c r="C19" s="987" t="s">
        <v>525</v>
      </c>
      <c r="D19" s="988"/>
      <c r="E19" s="988"/>
      <c r="F19" s="988"/>
      <c r="G19" s="989"/>
      <c r="H19" s="987" t="s">
        <v>526</v>
      </c>
      <c r="I19" s="989"/>
      <c r="J19" s="992" t="s">
        <v>22</v>
      </c>
      <c r="K19" s="994"/>
      <c r="L19" s="265" t="s">
        <v>527</v>
      </c>
    </row>
    <row r="20" spans="1:12" ht="75" customHeight="1" x14ac:dyDescent="0.25">
      <c r="A20" s="264">
        <v>2</v>
      </c>
      <c r="B20" s="265" t="s">
        <v>274</v>
      </c>
      <c r="C20" s="987" t="s">
        <v>528</v>
      </c>
      <c r="D20" s="988"/>
      <c r="E20" s="988"/>
      <c r="F20" s="988"/>
      <c r="G20" s="989"/>
      <c r="H20" s="987" t="s">
        <v>529</v>
      </c>
      <c r="I20" s="989"/>
      <c r="J20" s="992" t="s">
        <v>22</v>
      </c>
      <c r="K20" s="994"/>
      <c r="L20" s="265" t="s">
        <v>530</v>
      </c>
    </row>
    <row r="21" spans="1:12" x14ac:dyDescent="0.25">
      <c r="A21" s="264"/>
      <c r="B21" s="265"/>
      <c r="C21" s="987"/>
      <c r="D21" s="988"/>
      <c r="E21" s="988"/>
      <c r="F21" s="988"/>
      <c r="G21" s="989"/>
      <c r="H21" s="987"/>
      <c r="I21" s="989"/>
      <c r="J21" s="992"/>
      <c r="K21" s="994"/>
      <c r="L21" s="265"/>
    </row>
    <row r="22" spans="1:12" ht="51" x14ac:dyDescent="0.25">
      <c r="A22" s="269" t="s">
        <v>320</v>
      </c>
      <c r="B22" s="984" t="s">
        <v>333</v>
      </c>
      <c r="C22" s="985"/>
      <c r="D22" s="985"/>
      <c r="E22" s="985"/>
      <c r="F22" s="985"/>
      <c r="G22" s="985"/>
      <c r="H22" s="985"/>
      <c r="I22" s="985"/>
      <c r="J22" s="985"/>
      <c r="K22" s="986"/>
      <c r="L22" s="269" t="s">
        <v>334</v>
      </c>
    </row>
    <row r="23" spans="1:12" ht="32.25" customHeight="1" x14ac:dyDescent="0.25">
      <c r="A23" s="264">
        <v>1</v>
      </c>
      <c r="B23" s="1190" t="s">
        <v>531</v>
      </c>
      <c r="C23" s="1191"/>
      <c r="D23" s="1191"/>
      <c r="E23" s="1191"/>
      <c r="F23" s="1191"/>
      <c r="G23" s="1191"/>
      <c r="H23" s="1191"/>
      <c r="I23" s="1191"/>
      <c r="J23" s="1191"/>
      <c r="K23" s="1192"/>
      <c r="L23" s="265" t="s">
        <v>22</v>
      </c>
    </row>
    <row r="24" spans="1:12" x14ac:dyDescent="0.25">
      <c r="A24" s="984" t="s">
        <v>336</v>
      </c>
      <c r="B24" s="985"/>
      <c r="C24" s="985"/>
      <c r="D24" s="985"/>
      <c r="E24" s="985"/>
      <c r="F24" s="1005"/>
      <c r="G24" s="1005"/>
      <c r="H24" s="985"/>
      <c r="I24" s="1005"/>
      <c r="J24" s="1005"/>
      <c r="K24" s="985"/>
      <c r="L24" s="1080"/>
    </row>
    <row r="25" spans="1:12" ht="25.5" x14ac:dyDescent="0.25">
      <c r="A25" s="984" t="s">
        <v>337</v>
      </c>
      <c r="B25" s="985"/>
      <c r="C25" s="986"/>
      <c r="D25" s="987">
        <v>1</v>
      </c>
      <c r="E25" s="988"/>
      <c r="F25" s="982" t="s">
        <v>338</v>
      </c>
      <c r="G25" s="982"/>
      <c r="H25" s="276">
        <v>2024</v>
      </c>
      <c r="I25" s="982" t="s">
        <v>339</v>
      </c>
      <c r="J25" s="982"/>
      <c r="K25" s="263"/>
      <c r="L25" s="275" t="s">
        <v>388</v>
      </c>
    </row>
    <row r="26" spans="1:12" ht="38.25" customHeight="1" x14ac:dyDescent="0.25">
      <c r="A26" s="984" t="s">
        <v>341</v>
      </c>
      <c r="B26" s="985"/>
      <c r="C26" s="986"/>
      <c r="D26" s="987" t="s">
        <v>532</v>
      </c>
      <c r="E26" s="988"/>
      <c r="F26" s="981"/>
      <c r="G26" s="981"/>
      <c r="H26" s="988"/>
      <c r="I26" s="981"/>
      <c r="J26" s="981"/>
      <c r="K26" s="988"/>
      <c r="L26" s="998"/>
    </row>
    <row r="27" spans="1:12" ht="35.25" customHeight="1" x14ac:dyDescent="0.25">
      <c r="A27" s="984" t="s">
        <v>343</v>
      </c>
      <c r="B27" s="985"/>
      <c r="C27" s="986"/>
      <c r="D27" s="992" t="s">
        <v>533</v>
      </c>
      <c r="E27" s="993"/>
      <c r="F27" s="993"/>
      <c r="G27" s="993"/>
      <c r="H27" s="993"/>
      <c r="I27" s="993"/>
      <c r="J27" s="993"/>
      <c r="K27" s="993"/>
      <c r="L27" s="994"/>
    </row>
    <row r="28" spans="1:12" x14ac:dyDescent="0.25">
      <c r="A28" s="984" t="s">
        <v>344</v>
      </c>
      <c r="B28" s="985"/>
      <c r="C28" s="986"/>
      <c r="D28" s="987"/>
      <c r="E28" s="988"/>
      <c r="F28" s="988"/>
      <c r="G28" s="988"/>
      <c r="H28" s="988"/>
      <c r="I28" s="988"/>
      <c r="J28" s="988"/>
      <c r="K28" s="988"/>
      <c r="L28" s="989"/>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1D6B2BB-F35F-4CB8-A2E9-77AABE35B56B}">
          <x14:formula1>
            <xm:f>Datos!$K$2:$K$3</xm:f>
          </x14:formula1>
          <xm:sqref>J19:K21</xm:sqref>
        </x14:dataValidation>
        <x14:dataValidation type="list" allowBlank="1" showInputMessage="1" showErrorMessage="1" xr:uid="{F6B08420-9245-4BDB-BCF1-45088A846AD0}">
          <x14:formula1>
            <xm:f>Datos!$K$2:$K$4</xm:f>
          </x14:formula1>
          <xm:sqref>L23</xm:sqref>
        </x14:dataValidation>
        <x14:dataValidation type="list" allowBlank="1" showInputMessage="1" showErrorMessage="1" xr:uid="{B0292898-E0E4-4C42-8253-E7C5CAD2E241}">
          <x14:formula1>
            <xm:f>Datos!$J$2:$J$5</xm:f>
          </x14:formula1>
          <xm:sqref>K16:L16</xm:sqref>
        </x14:dataValidation>
        <x14:dataValidation type="list" allowBlank="1" showInputMessage="1" showErrorMessage="1" xr:uid="{E8B5541E-C025-4F6C-9741-8745E2ADE481}">
          <x14:formula1>
            <xm:f>Datos!$I$2:$I$7</xm:f>
          </x14:formula1>
          <xm:sqref>K15:L15</xm:sqref>
        </x14:dataValidation>
        <x14:dataValidation type="list" allowBlank="1" showInputMessage="1" showErrorMessage="1" xr:uid="{14644167-DD73-40A5-8B6C-9E4BCDBC502B}">
          <x14:formula1>
            <xm:f>Datos!$H$2:$H$3</xm:f>
          </x14:formula1>
          <xm:sqref>D15:H15</xm:sqref>
        </x14:dataValidation>
        <x14:dataValidation type="list" allowBlank="1" showInputMessage="1" showErrorMessage="1" xr:uid="{77DFFD0F-BE26-40A9-BD05-98AC2698F92C}">
          <x14:formula1>
            <xm:f>Datos!$G$2:$G$8</xm:f>
          </x14:formula1>
          <xm:sqref>K13:L13</xm:sqref>
        </x14:dataValidation>
        <x14:dataValidation type="list" allowBlank="1" showInputMessage="1" showErrorMessage="1" xr:uid="{910FE154-2B6A-4CF4-9BD5-8986577E4CA1}">
          <x14:formula1>
            <xm:f>Datos!$F$2:$F$18</xm:f>
          </x14:formula1>
          <xm:sqref>K8:L8</xm:sqref>
        </x14:dataValidation>
        <x14:dataValidation type="list" allowBlank="1" showInputMessage="1" showErrorMessage="1" xr:uid="{C1B1C38E-4B26-4FAE-97D5-18942DEC1ADF}">
          <x14:formula1>
            <xm:f>Datos!$E$2:$E$23</xm:f>
          </x14:formula1>
          <xm:sqref>D8:H8</xm:sqref>
        </x14:dataValidation>
        <x14:dataValidation type="list" allowBlank="1" showInputMessage="1" showErrorMessage="1" xr:uid="{8211B68E-B994-478E-97BE-D2C0D131AE31}">
          <x14:formula1>
            <xm:f>Datos!$D$2:$D$7</xm:f>
          </x14:formula1>
          <xm:sqref>K7:L7</xm:sqref>
        </x14:dataValidation>
        <x14:dataValidation type="list" allowBlank="1" showInputMessage="1" showErrorMessage="1" xr:uid="{A19F1539-303D-4CF5-9CE1-4B0B1E768A80}">
          <x14:formula1>
            <xm:f>Datos!$C$2:$C$3</xm:f>
          </x14:formula1>
          <xm:sqref>D7:H7</xm:sqref>
        </x14:dataValidation>
        <x14:dataValidation type="list" allowBlank="1" showInputMessage="1" showErrorMessage="1" xr:uid="{25436B85-44CB-41ED-A5DB-A991EA92FD01}">
          <x14:formula1>
            <xm:f>Datos!$B$2:$B$6</xm:f>
          </x14:formula1>
          <xm:sqref>K6:L6</xm:sqref>
        </x14:dataValidation>
        <x14:dataValidation type="list" allowBlank="1" showInputMessage="1" showErrorMessage="1" xr:uid="{38A2AD0A-C128-411D-A1D9-EAF92C5DE566}">
          <x14:formula1>
            <xm:f>Datos!$A$2:$A$5</xm:f>
          </x14:formula1>
          <xm:sqref>D6:H6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6C7B3-A8DB-4C8B-B02D-620729B15777}">
  <dimension ref="A1:L30"/>
  <sheetViews>
    <sheetView topLeftCell="A21" zoomScale="120" zoomScaleNormal="120" workbookViewId="0">
      <selection activeCell="D28" sqref="D28:L28"/>
    </sheetView>
  </sheetViews>
  <sheetFormatPr baseColWidth="10" defaultColWidth="9.140625" defaultRowHeight="15" x14ac:dyDescent="0.25"/>
  <cols>
    <col min="9" max="9" width="24.42578125" customWidth="1"/>
    <col min="15" max="15" width="27.28515625" bestFit="1" customWidth="1"/>
  </cols>
  <sheetData>
    <row r="1" spans="1:12" x14ac:dyDescent="0.25">
      <c r="A1" s="1066"/>
      <c r="B1" s="1067"/>
      <c r="C1" s="1067"/>
      <c r="D1" s="1067"/>
      <c r="E1" s="1068"/>
      <c r="F1" s="1013" t="s">
        <v>300</v>
      </c>
      <c r="G1" s="1014"/>
      <c r="H1" s="1014"/>
      <c r="I1" s="1014"/>
      <c r="J1" s="1014"/>
      <c r="K1" s="1014"/>
      <c r="L1" s="262"/>
    </row>
    <row r="2" spans="1:12" x14ac:dyDescent="0.25">
      <c r="A2" s="1069"/>
      <c r="B2" s="1070"/>
      <c r="C2" s="1070"/>
      <c r="D2" s="1070"/>
      <c r="E2" s="1071"/>
      <c r="F2" s="1015"/>
      <c r="G2" s="1016"/>
      <c r="H2" s="1016"/>
      <c r="I2" s="1016"/>
      <c r="J2" s="1016"/>
      <c r="K2" s="1016"/>
      <c r="L2" s="262"/>
    </row>
    <row r="3" spans="1:12" x14ac:dyDescent="0.25">
      <c r="A3" s="1069"/>
      <c r="B3" s="1070"/>
      <c r="C3" s="1070"/>
      <c r="D3" s="1070"/>
      <c r="E3" s="1071"/>
      <c r="F3" s="1013" t="s">
        <v>301</v>
      </c>
      <c r="G3" s="1014"/>
      <c r="H3" s="1014"/>
      <c r="I3" s="1014"/>
      <c r="J3" s="1014"/>
      <c r="K3" s="1014"/>
      <c r="L3" s="262"/>
    </row>
    <row r="4" spans="1:12" x14ac:dyDescent="0.25">
      <c r="A4" s="1072"/>
      <c r="B4" s="1073"/>
      <c r="C4" s="1073"/>
      <c r="D4" s="1073"/>
      <c r="E4" s="1074"/>
      <c r="F4" s="1015"/>
      <c r="G4" s="1016"/>
      <c r="H4" s="1016"/>
      <c r="I4" s="1016"/>
      <c r="J4" s="1016"/>
      <c r="K4" s="1016"/>
      <c r="L4" s="262"/>
    </row>
    <row r="5" spans="1:12" x14ac:dyDescent="0.25">
      <c r="A5" s="984" t="s">
        <v>302</v>
      </c>
      <c r="B5" s="985"/>
      <c r="C5" s="985"/>
      <c r="D5" s="985"/>
      <c r="E5" s="985"/>
      <c r="F5" s="985"/>
      <c r="G5" s="985"/>
      <c r="H5" s="985"/>
      <c r="I5" s="985"/>
      <c r="J5" s="985"/>
      <c r="K5" s="985"/>
      <c r="L5" s="997"/>
    </row>
    <row r="6" spans="1:12" x14ac:dyDescent="0.25">
      <c r="A6" s="984" t="s">
        <v>303</v>
      </c>
      <c r="B6" s="985"/>
      <c r="C6" s="986"/>
      <c r="D6" s="987" t="s">
        <v>12</v>
      </c>
      <c r="E6" s="988"/>
      <c r="F6" s="988"/>
      <c r="G6" s="988"/>
      <c r="H6" s="989"/>
      <c r="I6" s="984" t="s">
        <v>304</v>
      </c>
      <c r="J6" s="986"/>
      <c r="K6" s="987" t="s">
        <v>37</v>
      </c>
      <c r="L6" s="989"/>
    </row>
    <row r="7" spans="1:12" x14ac:dyDescent="0.25">
      <c r="A7" s="984" t="s">
        <v>305</v>
      </c>
      <c r="B7" s="985"/>
      <c r="C7" s="986"/>
      <c r="D7" s="987" t="s">
        <v>26</v>
      </c>
      <c r="E7" s="988"/>
      <c r="F7" s="988"/>
      <c r="G7" s="988"/>
      <c r="H7" s="989"/>
      <c r="I7" s="984" t="s">
        <v>98</v>
      </c>
      <c r="J7" s="986"/>
      <c r="K7" s="987" t="s">
        <v>15</v>
      </c>
      <c r="L7" s="989"/>
    </row>
    <row r="8" spans="1:12" ht="49.5" customHeight="1" x14ac:dyDescent="0.25">
      <c r="A8" s="984" t="s">
        <v>306</v>
      </c>
      <c r="B8" s="985"/>
      <c r="C8" s="986"/>
      <c r="D8" s="987" t="s">
        <v>74</v>
      </c>
      <c r="E8" s="988"/>
      <c r="F8" s="988"/>
      <c r="G8" s="988"/>
      <c r="H8" s="989"/>
      <c r="I8" s="984" t="s">
        <v>307</v>
      </c>
      <c r="J8" s="986"/>
      <c r="K8" s="987" t="s">
        <v>75</v>
      </c>
      <c r="L8" s="989"/>
    </row>
    <row r="9" spans="1:12" x14ac:dyDescent="0.25">
      <c r="A9" s="1004" t="s">
        <v>308</v>
      </c>
      <c r="B9" s="1005"/>
      <c r="C9" s="1005"/>
      <c r="D9" s="1005"/>
      <c r="E9" s="985"/>
      <c r="F9" s="985"/>
      <c r="G9" s="985"/>
      <c r="H9" s="985"/>
      <c r="I9" s="985"/>
      <c r="J9" s="985"/>
      <c r="K9" s="985"/>
      <c r="L9" s="997"/>
    </row>
    <row r="10" spans="1:12" ht="33.75" customHeight="1" x14ac:dyDescent="0.25">
      <c r="A10" s="982" t="s">
        <v>309</v>
      </c>
      <c r="B10" s="982"/>
      <c r="C10" s="982"/>
      <c r="D10" s="982"/>
      <c r="E10" s="983" t="str">
        <f>+ACTIVIDAD_6!B13</f>
        <v>Consolidar 1 estrategia para realizar jornadas de difusión, información y sensibilización a mujeres en los territorios rurales y urbanos de Bogotá</v>
      </c>
      <c r="F10" s="983"/>
      <c r="G10" s="983"/>
      <c r="H10" s="983"/>
      <c r="I10" s="983"/>
      <c r="J10" s="983"/>
      <c r="K10" s="983"/>
      <c r="L10" s="983"/>
    </row>
    <row r="11" spans="1:12" ht="35.25" customHeight="1" x14ac:dyDescent="0.25">
      <c r="A11" s="995" t="s">
        <v>310</v>
      </c>
      <c r="B11" s="996"/>
      <c r="C11" s="996"/>
      <c r="D11" s="997"/>
      <c r="E11" s="990" t="str">
        <f>+ACTIVIDAD_6!I17</f>
        <v>Número de estrategias de  estrategia para realizar jornadas de difusión, información y sensibilización a mujeres en los territorios rurales y urbanos de Bogotá consolidadas</v>
      </c>
      <c r="F11" s="983"/>
      <c r="G11" s="983"/>
      <c r="H11" s="983"/>
      <c r="I11" s="983"/>
      <c r="J11" s="983"/>
      <c r="K11" s="983"/>
      <c r="L11" s="991"/>
    </row>
    <row r="12" spans="1:12" ht="37.5" customHeight="1" x14ac:dyDescent="0.25">
      <c r="A12" s="984" t="s">
        <v>311</v>
      </c>
      <c r="B12" s="985"/>
      <c r="C12" s="985"/>
      <c r="D12" s="986"/>
      <c r="E12" s="1006" t="s">
        <v>534</v>
      </c>
      <c r="F12" s="1007"/>
      <c r="G12" s="1007"/>
      <c r="H12" s="1007"/>
      <c r="I12" s="1007"/>
      <c r="J12" s="1007"/>
      <c r="K12" s="1007"/>
      <c r="L12" s="1008"/>
    </row>
    <row r="13" spans="1:12" x14ac:dyDescent="0.25">
      <c r="A13" s="984" t="s">
        <v>313</v>
      </c>
      <c r="B13" s="985"/>
      <c r="C13" s="986"/>
      <c r="D13" s="987"/>
      <c r="E13" s="988"/>
      <c r="F13" s="988"/>
      <c r="G13" s="988"/>
      <c r="H13" s="989"/>
      <c r="I13" s="984" t="s">
        <v>314</v>
      </c>
      <c r="J13" s="986"/>
      <c r="K13" s="987" t="s">
        <v>49</v>
      </c>
      <c r="L13" s="989"/>
    </row>
    <row r="14" spans="1:12" x14ac:dyDescent="0.25">
      <c r="A14" s="984" t="s">
        <v>315</v>
      </c>
      <c r="B14" s="985"/>
      <c r="C14" s="985"/>
      <c r="D14" s="985"/>
      <c r="E14" s="985"/>
      <c r="F14" s="985"/>
      <c r="G14" s="985"/>
      <c r="H14" s="985"/>
      <c r="I14" s="985"/>
      <c r="J14" s="985"/>
      <c r="K14" s="985"/>
      <c r="L14" s="997"/>
    </row>
    <row r="15" spans="1:12" x14ac:dyDescent="0.25">
      <c r="A15" s="984" t="s">
        <v>316</v>
      </c>
      <c r="B15" s="985"/>
      <c r="C15" s="986"/>
      <c r="D15" s="987" t="s">
        <v>19</v>
      </c>
      <c r="E15" s="988"/>
      <c r="F15" s="988"/>
      <c r="G15" s="988"/>
      <c r="H15" s="989"/>
      <c r="I15" s="984" t="s">
        <v>317</v>
      </c>
      <c r="J15" s="986"/>
      <c r="K15" s="987" t="s">
        <v>20</v>
      </c>
      <c r="L15" s="989"/>
    </row>
    <row r="16" spans="1:12" x14ac:dyDescent="0.25">
      <c r="A16" s="984" t="s">
        <v>318</v>
      </c>
      <c r="B16" s="985"/>
      <c r="C16" s="986"/>
      <c r="D16" s="1075">
        <f>+ACTIVIDAD_1!C39</f>
        <v>1</v>
      </c>
      <c r="E16" s="1076"/>
      <c r="F16" s="1076"/>
      <c r="G16" s="1076"/>
      <c r="H16" s="1077"/>
      <c r="I16" s="984" t="s">
        <v>237</v>
      </c>
      <c r="J16" s="986"/>
      <c r="K16" s="987" t="s">
        <v>23</v>
      </c>
      <c r="L16" s="989"/>
    </row>
    <row r="17" spans="1:12" x14ac:dyDescent="0.25">
      <c r="A17" s="984" t="s">
        <v>319</v>
      </c>
      <c r="B17" s="985"/>
      <c r="C17" s="986"/>
      <c r="D17" s="987"/>
      <c r="E17" s="988"/>
      <c r="F17" s="988"/>
      <c r="G17" s="988"/>
      <c r="H17" s="989"/>
      <c r="I17" s="992"/>
      <c r="J17" s="993"/>
      <c r="K17" s="993"/>
      <c r="L17" s="994"/>
    </row>
    <row r="18" spans="1:12" x14ac:dyDescent="0.25">
      <c r="A18" s="269" t="s">
        <v>320</v>
      </c>
      <c r="B18" s="269" t="s">
        <v>321</v>
      </c>
      <c r="C18" s="984" t="s">
        <v>322</v>
      </c>
      <c r="D18" s="985"/>
      <c r="E18" s="985"/>
      <c r="F18" s="985"/>
      <c r="G18" s="986"/>
      <c r="H18" s="984" t="s">
        <v>323</v>
      </c>
      <c r="I18" s="986"/>
      <c r="J18" s="984" t="s">
        <v>324</v>
      </c>
      <c r="K18" s="986"/>
      <c r="L18" s="269" t="s">
        <v>325</v>
      </c>
    </row>
    <row r="19" spans="1:12" ht="138" customHeight="1" x14ac:dyDescent="0.25">
      <c r="A19" s="264">
        <v>1</v>
      </c>
      <c r="B19" s="265" t="s">
        <v>274</v>
      </c>
      <c r="C19" s="987" t="s">
        <v>535</v>
      </c>
      <c r="D19" s="988"/>
      <c r="E19" s="988"/>
      <c r="F19" s="988"/>
      <c r="G19" s="989"/>
      <c r="H19" s="990" t="s">
        <v>536</v>
      </c>
      <c r="I19" s="991"/>
      <c r="J19" s="992" t="s">
        <v>22</v>
      </c>
      <c r="K19" s="994"/>
      <c r="L19" s="265" t="s">
        <v>388</v>
      </c>
    </row>
    <row r="20" spans="1:12" ht="129" customHeight="1" x14ac:dyDescent="0.25">
      <c r="A20" s="264">
        <v>2</v>
      </c>
      <c r="B20" s="265" t="s">
        <v>274</v>
      </c>
      <c r="C20" s="987" t="s">
        <v>537</v>
      </c>
      <c r="D20" s="988"/>
      <c r="E20" s="988"/>
      <c r="F20" s="988"/>
      <c r="G20" s="989"/>
      <c r="H20" s="990" t="s">
        <v>538</v>
      </c>
      <c r="I20" s="991"/>
      <c r="J20" s="992" t="s">
        <v>22</v>
      </c>
      <c r="K20" s="994"/>
      <c r="L20" s="265" t="s">
        <v>388</v>
      </c>
    </row>
    <row r="21" spans="1:12" ht="199.5" customHeight="1" x14ac:dyDescent="0.25">
      <c r="A21" s="264">
        <v>3</v>
      </c>
      <c r="B21" s="265"/>
      <c r="C21" s="987" t="s">
        <v>539</v>
      </c>
      <c r="D21" s="988"/>
      <c r="E21" s="988"/>
      <c r="F21" s="988"/>
      <c r="G21" s="989"/>
      <c r="H21" s="990" t="s">
        <v>540</v>
      </c>
      <c r="I21" s="991"/>
      <c r="J21" s="992"/>
      <c r="K21" s="994"/>
      <c r="L21" s="265" t="s">
        <v>388</v>
      </c>
    </row>
    <row r="22" spans="1:12" ht="63.75" customHeight="1" x14ac:dyDescent="0.25">
      <c r="A22" s="264">
        <v>4</v>
      </c>
      <c r="B22" s="265" t="s">
        <v>274</v>
      </c>
      <c r="C22" s="987" t="s">
        <v>541</v>
      </c>
      <c r="D22" s="988"/>
      <c r="E22" s="988"/>
      <c r="F22" s="988"/>
      <c r="G22" s="989"/>
      <c r="H22" s="987" t="s">
        <v>542</v>
      </c>
      <c r="I22" s="989"/>
      <c r="J22" s="992" t="s">
        <v>22</v>
      </c>
      <c r="K22" s="994"/>
      <c r="L22" s="265" t="s">
        <v>328</v>
      </c>
    </row>
    <row r="23" spans="1:12" x14ac:dyDescent="0.25">
      <c r="A23" s="264"/>
      <c r="B23" s="265"/>
      <c r="C23" s="987"/>
      <c r="D23" s="988"/>
      <c r="E23" s="988"/>
      <c r="F23" s="988"/>
      <c r="G23" s="989"/>
      <c r="H23" s="987"/>
      <c r="I23" s="989"/>
      <c r="J23" s="992"/>
      <c r="K23" s="994"/>
      <c r="L23" s="265"/>
    </row>
    <row r="24" spans="1:12" ht="51" x14ac:dyDescent="0.25">
      <c r="A24" s="269" t="s">
        <v>320</v>
      </c>
      <c r="B24" s="984" t="s">
        <v>333</v>
      </c>
      <c r="C24" s="985"/>
      <c r="D24" s="985"/>
      <c r="E24" s="985"/>
      <c r="F24" s="985"/>
      <c r="G24" s="985"/>
      <c r="H24" s="985"/>
      <c r="I24" s="985"/>
      <c r="J24" s="985"/>
      <c r="K24" s="986"/>
      <c r="L24" s="269" t="s">
        <v>334</v>
      </c>
    </row>
    <row r="25" spans="1:12" ht="64.5" customHeight="1" x14ac:dyDescent="0.25">
      <c r="A25" s="264">
        <v>1</v>
      </c>
      <c r="B25" s="987" t="s">
        <v>543</v>
      </c>
      <c r="C25" s="988"/>
      <c r="D25" s="988"/>
      <c r="E25" s="988"/>
      <c r="F25" s="988"/>
      <c r="G25" s="988"/>
      <c r="H25" s="988"/>
      <c r="I25" s="988"/>
      <c r="J25" s="988"/>
      <c r="K25" s="989"/>
      <c r="L25" s="265" t="s">
        <v>22</v>
      </c>
    </row>
    <row r="26" spans="1:12" x14ac:dyDescent="0.25">
      <c r="A26" s="984" t="s">
        <v>336</v>
      </c>
      <c r="B26" s="985"/>
      <c r="C26" s="985"/>
      <c r="D26" s="985"/>
      <c r="E26" s="985"/>
      <c r="F26" s="1005"/>
      <c r="G26" s="1005"/>
      <c r="H26" s="985"/>
      <c r="I26" s="1005"/>
      <c r="J26" s="1005"/>
      <c r="K26" s="985"/>
      <c r="L26" s="1080"/>
    </row>
    <row r="27" spans="1:12" ht="25.5" x14ac:dyDescent="0.25">
      <c r="A27" s="984" t="s">
        <v>337</v>
      </c>
      <c r="B27" s="985"/>
      <c r="C27" s="986"/>
      <c r="D27" s="987">
        <v>1</v>
      </c>
      <c r="E27" s="988"/>
      <c r="F27" s="982" t="s">
        <v>338</v>
      </c>
      <c r="G27" s="982"/>
      <c r="H27" s="276">
        <v>2024</v>
      </c>
      <c r="I27" s="982" t="s">
        <v>339</v>
      </c>
      <c r="J27" s="982"/>
      <c r="K27" s="263"/>
      <c r="L27" s="275" t="s">
        <v>388</v>
      </c>
    </row>
    <row r="28" spans="1:12" ht="39" customHeight="1" x14ac:dyDescent="0.25">
      <c r="A28" s="984" t="s">
        <v>341</v>
      </c>
      <c r="B28" s="985"/>
      <c r="C28" s="986"/>
      <c r="D28" s="987" t="s">
        <v>544</v>
      </c>
      <c r="E28" s="988"/>
      <c r="F28" s="981"/>
      <c r="G28" s="981"/>
      <c r="H28" s="988"/>
      <c r="I28" s="981"/>
      <c r="J28" s="981"/>
      <c r="K28" s="988"/>
      <c r="L28" s="998"/>
    </row>
    <row r="29" spans="1:12" x14ac:dyDescent="0.25">
      <c r="A29" s="984" t="s">
        <v>343</v>
      </c>
      <c r="B29" s="985"/>
      <c r="C29" s="986"/>
      <c r="D29" s="992"/>
      <c r="E29" s="993"/>
      <c r="F29" s="993"/>
      <c r="G29" s="993"/>
      <c r="H29" s="993"/>
      <c r="I29" s="993"/>
      <c r="J29" s="993"/>
      <c r="K29" s="993"/>
      <c r="L29" s="994"/>
    </row>
    <row r="30" spans="1:12" x14ac:dyDescent="0.25">
      <c r="A30" s="984" t="s">
        <v>344</v>
      </c>
      <c r="B30" s="985"/>
      <c r="C30" s="986"/>
      <c r="D30" s="987"/>
      <c r="E30" s="988"/>
      <c r="F30" s="988"/>
      <c r="G30" s="988"/>
      <c r="H30" s="988"/>
      <c r="I30" s="988"/>
      <c r="J30" s="988"/>
      <c r="K30" s="988"/>
      <c r="L30" s="989"/>
    </row>
  </sheetData>
  <mergeCells count="70">
    <mergeCell ref="C20:G20"/>
    <mergeCell ref="H20:I20"/>
    <mergeCell ref="J20:K20"/>
    <mergeCell ref="C21:G21"/>
    <mergeCell ref="H21:I21"/>
    <mergeCell ref="J21:K2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2:G22"/>
    <mergeCell ref="H22:I22"/>
    <mergeCell ref="J22:K22"/>
    <mergeCell ref="C23:G23"/>
    <mergeCell ref="H23:I23"/>
    <mergeCell ref="J23:K23"/>
    <mergeCell ref="B24:K24"/>
    <mergeCell ref="B25:K25"/>
    <mergeCell ref="A26:L26"/>
    <mergeCell ref="A27:C27"/>
    <mergeCell ref="D27:E27"/>
    <mergeCell ref="F27:G27"/>
    <mergeCell ref="I27:J27"/>
    <mergeCell ref="A28:C28"/>
    <mergeCell ref="D28:L28"/>
    <mergeCell ref="A29:C29"/>
    <mergeCell ref="D29:L29"/>
    <mergeCell ref="A30:C30"/>
    <mergeCell ref="D30:L30"/>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74AC0077-672E-4474-BF17-302BFDB65587}">
          <x14:formula1>
            <xm:f>Datos!$K$2:$K$3</xm:f>
          </x14:formula1>
          <xm:sqref>J19:J23 K19 K22:K23</xm:sqref>
        </x14:dataValidation>
        <x14:dataValidation type="list" allowBlank="1" showInputMessage="1" showErrorMessage="1" xr:uid="{6AA3A1E2-5CD4-4C0A-85AD-6D646E0636E3}">
          <x14:formula1>
            <xm:f>Datos!$K$2:$K$4</xm:f>
          </x14:formula1>
          <xm:sqref>L25</xm:sqref>
        </x14:dataValidation>
        <x14:dataValidation type="list" allowBlank="1" showInputMessage="1" showErrorMessage="1" xr:uid="{FF7E3CC6-B680-4EE7-8FC1-EB915BC60B77}">
          <x14:formula1>
            <xm:f>Datos!$J$2:$J$5</xm:f>
          </x14:formula1>
          <xm:sqref>K16:L16</xm:sqref>
        </x14:dataValidation>
        <x14:dataValidation type="list" allowBlank="1" showInputMessage="1" showErrorMessage="1" xr:uid="{5111CD68-E07B-40E5-93F5-80B3B80E9A85}">
          <x14:formula1>
            <xm:f>Datos!$I$2:$I$7</xm:f>
          </x14:formula1>
          <xm:sqref>K15:L15</xm:sqref>
        </x14:dataValidation>
        <x14:dataValidation type="list" allowBlank="1" showInputMessage="1" showErrorMessage="1" xr:uid="{EE0A6E69-65C6-4157-997E-4FDDFC02BC53}">
          <x14:formula1>
            <xm:f>Datos!$H$2:$H$3</xm:f>
          </x14:formula1>
          <xm:sqref>D15:H15</xm:sqref>
        </x14:dataValidation>
        <x14:dataValidation type="list" allowBlank="1" showInputMessage="1" showErrorMessage="1" xr:uid="{719C03B7-577F-4ABA-9549-AC75533313B6}">
          <x14:formula1>
            <xm:f>Datos!$G$2:$G$8</xm:f>
          </x14:formula1>
          <xm:sqref>K13:L13</xm:sqref>
        </x14:dataValidation>
        <x14:dataValidation type="list" allowBlank="1" showInputMessage="1" showErrorMessage="1" xr:uid="{D99EF9CD-0D5D-45C6-ABB3-CB2C314F6F81}">
          <x14:formula1>
            <xm:f>Datos!$F$2:$F$18</xm:f>
          </x14:formula1>
          <xm:sqref>K8:L8</xm:sqref>
        </x14:dataValidation>
        <x14:dataValidation type="list" allowBlank="1" showInputMessage="1" showErrorMessage="1" xr:uid="{41168B12-8E68-4765-AEA5-76DB098B94D6}">
          <x14:formula1>
            <xm:f>Datos!$E$2:$E$23</xm:f>
          </x14:formula1>
          <xm:sqref>D8:H8</xm:sqref>
        </x14:dataValidation>
        <x14:dataValidation type="list" allowBlank="1" showInputMessage="1" showErrorMessage="1" xr:uid="{A94AE4BB-1AF9-4E21-99A3-1CCD41136BE2}">
          <x14:formula1>
            <xm:f>Datos!$D$2:$D$7</xm:f>
          </x14:formula1>
          <xm:sqref>K7:L7</xm:sqref>
        </x14:dataValidation>
        <x14:dataValidation type="list" allowBlank="1" showInputMessage="1" showErrorMessage="1" xr:uid="{D111876D-B3C6-4D49-90B2-23AD26C88A21}">
          <x14:formula1>
            <xm:f>Datos!$C$2:$C$3</xm:f>
          </x14:formula1>
          <xm:sqref>D7:H7</xm:sqref>
        </x14:dataValidation>
        <x14:dataValidation type="list" allowBlank="1" showInputMessage="1" showErrorMessage="1" xr:uid="{DA8EE1F4-635A-45D2-868D-F653EC41D01D}">
          <x14:formula1>
            <xm:f>Datos!$B$2:$B$6</xm:f>
          </x14:formula1>
          <xm:sqref>K6:L6</xm:sqref>
        </x14:dataValidation>
        <x14:dataValidation type="list" allowBlank="1" showInputMessage="1" showErrorMessage="1" xr:uid="{08A2DEE8-0D0A-46C9-83C1-CD44D66D332D}">
          <x14:formula1>
            <xm:f>Datos!$A$2:$A$5</xm:f>
          </x14:formula1>
          <xm:sqref>D6:H6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3BCD3-D3B2-4A1C-83FE-BB80653653D3}">
  <sheetPr>
    <tabColor theme="5" tint="0.59999389629810485"/>
    <pageSetUpPr fitToPage="1"/>
  </sheetPr>
  <dimension ref="A1:O121"/>
  <sheetViews>
    <sheetView showGridLines="0" topLeftCell="A51" zoomScale="50" zoomScaleNormal="50" workbookViewId="0">
      <selection activeCell="A31" sqref="A31:XFD31"/>
    </sheetView>
  </sheetViews>
  <sheetFormatPr baseColWidth="10" defaultColWidth="10.85546875" defaultRowHeight="14.25" x14ac:dyDescent="0.25"/>
  <cols>
    <col min="1" max="1" width="49.7109375" style="66" customWidth="1"/>
    <col min="2" max="3" width="35.7109375" style="66" customWidth="1"/>
    <col min="4" max="4" width="39.5703125" style="66" customWidth="1"/>
    <col min="5" max="5" width="49" style="66" customWidth="1"/>
    <col min="6" max="6" width="35.7109375" style="66" customWidth="1"/>
    <col min="7" max="7" width="74.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925"/>
      <c r="B1" s="748" t="s">
        <v>182</v>
      </c>
      <c r="C1" s="749"/>
      <c r="D1" s="749"/>
      <c r="E1" s="749"/>
      <c r="F1" s="749"/>
      <c r="G1" s="749"/>
      <c r="H1" s="749"/>
      <c r="I1" s="749"/>
      <c r="J1" s="749"/>
      <c r="K1" s="749"/>
      <c r="L1" s="750"/>
      <c r="M1" s="910" t="s">
        <v>183</v>
      </c>
      <c r="N1" s="911"/>
      <c r="O1" s="912"/>
    </row>
    <row r="2" spans="1:15" s="140" customFormat="1" ht="30.75" customHeight="1" thickBot="1" x14ac:dyDescent="0.3">
      <c r="A2" s="926"/>
      <c r="B2" s="751" t="s">
        <v>184</v>
      </c>
      <c r="C2" s="752"/>
      <c r="D2" s="752"/>
      <c r="E2" s="752"/>
      <c r="F2" s="752"/>
      <c r="G2" s="752"/>
      <c r="H2" s="752"/>
      <c r="I2" s="752"/>
      <c r="J2" s="752"/>
      <c r="K2" s="752"/>
      <c r="L2" s="753"/>
      <c r="M2" s="910" t="s">
        <v>185</v>
      </c>
      <c r="N2" s="911"/>
      <c r="O2" s="912"/>
    </row>
    <row r="3" spans="1:15" s="140" customFormat="1" ht="24" customHeight="1" thickBot="1" x14ac:dyDescent="0.3">
      <c r="A3" s="926"/>
      <c r="B3" s="751" t="s">
        <v>186</v>
      </c>
      <c r="C3" s="752"/>
      <c r="D3" s="752"/>
      <c r="E3" s="752"/>
      <c r="F3" s="752"/>
      <c r="G3" s="752"/>
      <c r="H3" s="752"/>
      <c r="I3" s="752"/>
      <c r="J3" s="752"/>
      <c r="K3" s="752"/>
      <c r="L3" s="753"/>
      <c r="M3" s="910" t="s">
        <v>187</v>
      </c>
      <c r="N3" s="911"/>
      <c r="O3" s="912"/>
    </row>
    <row r="4" spans="1:15" s="140" customFormat="1" ht="21.75" customHeight="1" thickBot="1" x14ac:dyDescent="0.3">
      <c r="A4" s="927"/>
      <c r="B4" s="754" t="s">
        <v>188</v>
      </c>
      <c r="C4" s="755"/>
      <c r="D4" s="755"/>
      <c r="E4" s="755"/>
      <c r="F4" s="755"/>
      <c r="G4" s="755"/>
      <c r="H4" s="755"/>
      <c r="I4" s="755"/>
      <c r="J4" s="755"/>
      <c r="K4" s="755"/>
      <c r="L4" s="756"/>
      <c r="M4" s="910" t="s">
        <v>189</v>
      </c>
      <c r="N4" s="911"/>
      <c r="O4" s="912"/>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60.75" customHeight="1" thickBot="1" x14ac:dyDescent="0.3">
      <c r="A6" s="116" t="s">
        <v>190</v>
      </c>
      <c r="B6" s="740" t="s">
        <v>191</v>
      </c>
      <c r="C6" s="741"/>
      <c r="D6" s="741"/>
      <c r="E6" s="741"/>
      <c r="F6" s="741"/>
      <c r="G6" s="741"/>
      <c r="H6" s="741"/>
      <c r="I6" s="741"/>
      <c r="J6" s="741"/>
      <c r="K6" s="742"/>
      <c r="L6" s="243" t="s">
        <v>192</v>
      </c>
      <c r="M6" s="448">
        <v>2024110010310</v>
      </c>
      <c r="N6" s="449"/>
      <c r="O6" s="450"/>
    </row>
    <row r="7" spans="1:15" s="140" customFormat="1" ht="12"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757" t="s">
        <v>193</v>
      </c>
      <c r="B8" s="243" t="s">
        <v>194</v>
      </c>
      <c r="C8" s="200"/>
      <c r="D8" s="243" t="s">
        <v>195</v>
      </c>
      <c r="E8" s="201"/>
      <c r="F8" s="243" t="s">
        <v>196</v>
      </c>
      <c r="G8" s="201"/>
      <c r="H8" s="243" t="s">
        <v>197</v>
      </c>
      <c r="I8" s="495"/>
      <c r="J8" s="898" t="s">
        <v>198</v>
      </c>
      <c r="K8" s="758"/>
      <c r="L8" s="242" t="s">
        <v>199</v>
      </c>
      <c r="M8" s="759"/>
      <c r="N8" s="759"/>
      <c r="O8" s="759"/>
    </row>
    <row r="9" spans="1:15" s="140" customFormat="1" ht="21.75" customHeight="1" thickBot="1" x14ac:dyDescent="0.3">
      <c r="A9" s="757"/>
      <c r="B9" s="244" t="s">
        <v>200</v>
      </c>
      <c r="C9" s="203" t="s">
        <v>201</v>
      </c>
      <c r="D9" s="243" t="s">
        <v>202</v>
      </c>
      <c r="E9" s="204"/>
      <c r="F9" s="243" t="s">
        <v>203</v>
      </c>
      <c r="G9" s="204"/>
      <c r="H9" s="243" t="s">
        <v>204</v>
      </c>
      <c r="I9" s="495"/>
      <c r="J9" s="898"/>
      <c r="K9" s="758"/>
      <c r="L9" s="242" t="s">
        <v>205</v>
      </c>
      <c r="M9" s="759"/>
      <c r="N9" s="759"/>
      <c r="O9" s="759"/>
    </row>
    <row r="10" spans="1:15" s="140" customFormat="1" ht="21.75" customHeight="1" thickBot="1" x14ac:dyDescent="0.3">
      <c r="A10" s="757"/>
      <c r="B10" s="243" t="s">
        <v>206</v>
      </c>
      <c r="C10" s="200"/>
      <c r="D10" s="243" t="s">
        <v>207</v>
      </c>
      <c r="E10" s="203"/>
      <c r="F10" s="243" t="s">
        <v>208</v>
      </c>
      <c r="G10" s="204"/>
      <c r="H10" s="243" t="s">
        <v>209</v>
      </c>
      <c r="I10" s="202"/>
      <c r="J10" s="898"/>
      <c r="K10" s="758"/>
      <c r="L10" s="242" t="s">
        <v>210</v>
      </c>
      <c r="M10" s="759" t="s">
        <v>201</v>
      </c>
      <c r="N10" s="759"/>
      <c r="O10" s="759"/>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933" t="s">
        <v>211</v>
      </c>
      <c r="B13" s="913" t="s">
        <v>545</v>
      </c>
      <c r="C13" s="914"/>
      <c r="D13" s="914"/>
      <c r="E13" s="914"/>
      <c r="F13" s="914"/>
      <c r="G13" s="914"/>
      <c r="H13" s="914"/>
      <c r="I13" s="914"/>
      <c r="J13" s="914"/>
      <c r="K13" s="914"/>
      <c r="L13" s="914"/>
      <c r="M13" s="914"/>
      <c r="N13" s="914"/>
      <c r="O13" s="915"/>
    </row>
    <row r="14" spans="1:15" ht="15" customHeight="1" x14ac:dyDescent="0.25">
      <c r="A14" s="934"/>
      <c r="B14" s="916"/>
      <c r="C14" s="917"/>
      <c r="D14" s="917"/>
      <c r="E14" s="917"/>
      <c r="F14" s="917"/>
      <c r="G14" s="917"/>
      <c r="H14" s="917"/>
      <c r="I14" s="917"/>
      <c r="J14" s="917"/>
      <c r="K14" s="917"/>
      <c r="L14" s="917"/>
      <c r="M14" s="917"/>
      <c r="N14" s="917"/>
      <c r="O14" s="918"/>
    </row>
    <row r="15" spans="1:15" ht="15" customHeight="1" thickBot="1" x14ac:dyDescent="0.3">
      <c r="A15" s="935"/>
      <c r="B15" s="919"/>
      <c r="C15" s="920"/>
      <c r="D15" s="920"/>
      <c r="E15" s="920"/>
      <c r="F15" s="920"/>
      <c r="G15" s="920"/>
      <c r="H15" s="920"/>
      <c r="I15" s="920"/>
      <c r="J15" s="920"/>
      <c r="K15" s="920"/>
      <c r="L15" s="920"/>
      <c r="M15" s="920"/>
      <c r="N15" s="920"/>
      <c r="O15" s="921"/>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924" t="s">
        <v>546</v>
      </c>
      <c r="C17" s="924"/>
      <c r="D17" s="924"/>
      <c r="E17" s="924"/>
      <c r="F17" s="924"/>
      <c r="G17" s="757" t="s">
        <v>215</v>
      </c>
      <c r="H17" s="757"/>
      <c r="I17" s="922" t="s">
        <v>547</v>
      </c>
      <c r="J17" s="922"/>
      <c r="K17" s="922"/>
      <c r="L17" s="922"/>
      <c r="M17" s="922"/>
      <c r="N17" s="922"/>
      <c r="O17" s="922"/>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1189" t="s">
        <v>218</v>
      </c>
      <c r="C19" s="924"/>
      <c r="D19" s="924"/>
      <c r="E19" s="924"/>
      <c r="F19" s="116" t="s">
        <v>219</v>
      </c>
      <c r="G19" s="928" t="s">
        <v>548</v>
      </c>
      <c r="H19" s="928"/>
      <c r="I19" s="928"/>
      <c r="J19" s="116" t="s">
        <v>221</v>
      </c>
      <c r="K19" s="924" t="s">
        <v>497</v>
      </c>
      <c r="L19" s="924"/>
      <c r="M19" s="924"/>
      <c r="N19" s="924"/>
      <c r="O19" s="924"/>
    </row>
    <row r="20" spans="1:15" ht="9" customHeight="1" x14ac:dyDescent="0.25">
      <c r="A20" s="70"/>
      <c r="B20" s="67"/>
      <c r="C20" s="932"/>
      <c r="D20" s="932"/>
      <c r="E20" s="932"/>
      <c r="F20" s="932"/>
      <c r="G20" s="932"/>
      <c r="H20" s="932"/>
      <c r="I20" s="932"/>
      <c r="J20" s="932"/>
      <c r="K20" s="932"/>
      <c r="L20" s="932"/>
      <c r="M20" s="932"/>
      <c r="N20" s="932"/>
      <c r="O20" s="932"/>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96" t="s">
        <v>223</v>
      </c>
      <c r="B23" s="897"/>
      <c r="C23" s="897"/>
      <c r="D23" s="897"/>
      <c r="E23" s="897"/>
      <c r="F23" s="897"/>
      <c r="G23" s="897"/>
      <c r="H23" s="897"/>
      <c r="I23" s="897"/>
      <c r="J23" s="897"/>
      <c r="K23" s="897"/>
      <c r="L23" s="897"/>
      <c r="M23" s="897"/>
      <c r="N23" s="897"/>
      <c r="O23" s="898"/>
    </row>
    <row r="24" spans="1:15" ht="32.1" customHeight="1" thickBot="1" x14ac:dyDescent="0.3">
      <c r="A24" s="896" t="s">
        <v>224</v>
      </c>
      <c r="B24" s="897"/>
      <c r="C24" s="897"/>
      <c r="D24" s="897"/>
      <c r="E24" s="897"/>
      <c r="F24" s="897"/>
      <c r="G24" s="897"/>
      <c r="H24" s="897"/>
      <c r="I24" s="897"/>
      <c r="J24" s="897"/>
      <c r="K24" s="897"/>
      <c r="L24" s="897"/>
      <c r="M24" s="897"/>
      <c r="N24" s="897"/>
      <c r="O24" s="898"/>
    </row>
    <row r="25" spans="1:15" ht="32.1" customHeight="1" thickBot="1" x14ac:dyDescent="0.3">
      <c r="A25" s="91"/>
      <c r="B25" s="81" t="s">
        <v>194</v>
      </c>
      <c r="C25" s="81" t="s">
        <v>195</v>
      </c>
      <c r="D25" s="81" t="s">
        <v>196</v>
      </c>
      <c r="E25" s="81" t="s">
        <v>197</v>
      </c>
      <c r="F25" s="81" t="s">
        <v>200</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551625000</v>
      </c>
      <c r="C26" s="86"/>
      <c r="D26" s="86"/>
      <c r="E26" s="86"/>
      <c r="F26" s="86"/>
      <c r="G26" s="86"/>
      <c r="H26" s="83"/>
      <c r="I26" s="86"/>
      <c r="J26" s="86"/>
      <c r="K26" s="83"/>
      <c r="L26" s="83"/>
      <c r="M26" s="83"/>
      <c r="N26" s="438">
        <f>SUM(B26:M26)</f>
        <v>551625000</v>
      </c>
      <c r="O26" s="84"/>
    </row>
    <row r="27" spans="1:15" ht="32.1" customHeight="1" x14ac:dyDescent="0.25">
      <c r="A27" s="85" t="s">
        <v>228</v>
      </c>
      <c r="B27" s="86">
        <v>551625000</v>
      </c>
      <c r="C27" s="86"/>
      <c r="D27" s="86"/>
      <c r="E27" s="86"/>
      <c r="F27" s="438">
        <v>0</v>
      </c>
      <c r="G27" s="86"/>
      <c r="H27" s="86"/>
      <c r="I27" s="86"/>
      <c r="J27" s="86"/>
      <c r="K27" s="86"/>
      <c r="L27" s="86"/>
      <c r="M27" s="86"/>
      <c r="N27" s="86">
        <f t="shared" ref="N27:N31" si="0">SUM(B27:M27)</f>
        <v>551625000</v>
      </c>
      <c r="O27" s="115">
        <f>+(B27+C27+D27+E27+F27+G27+H27+I27+J27+K27+L27+M27)/N26</f>
        <v>1</v>
      </c>
    </row>
    <row r="28" spans="1:15" ht="32.1" customHeight="1" x14ac:dyDescent="0.25">
      <c r="A28" s="85" t="s">
        <v>229</v>
      </c>
      <c r="B28" s="86"/>
      <c r="C28" s="690">
        <v>20267000</v>
      </c>
      <c r="D28" s="86">
        <v>55824000</v>
      </c>
      <c r="E28" s="697">
        <v>54810000</v>
      </c>
      <c r="F28" s="438">
        <v>54810000</v>
      </c>
      <c r="G28" s="86"/>
      <c r="H28" s="438"/>
      <c r="I28" s="438"/>
      <c r="J28" s="86"/>
      <c r="K28" s="86"/>
      <c r="L28" s="86"/>
      <c r="M28" s="86"/>
      <c r="N28" s="438">
        <f t="shared" si="0"/>
        <v>185711000</v>
      </c>
      <c r="O28" s="115"/>
    </row>
    <row r="29" spans="1:15" ht="32.1" customHeight="1" x14ac:dyDescent="0.25">
      <c r="A29" s="85" t="s">
        <v>230</v>
      </c>
      <c r="B29" s="86">
        <v>22686750</v>
      </c>
      <c r="C29" s="86">
        <v>5460000</v>
      </c>
      <c r="D29" s="624">
        <v>5460000</v>
      </c>
      <c r="E29" s="328">
        <v>5460000</v>
      </c>
      <c r="F29" s="696">
        <v>5460000</v>
      </c>
      <c r="G29" s="86">
        <v>5460000</v>
      </c>
      <c r="H29" s="86">
        <v>2730000</v>
      </c>
      <c r="I29" s="86"/>
      <c r="J29" s="86"/>
      <c r="K29" s="86"/>
      <c r="L29" s="86"/>
      <c r="M29" s="86"/>
      <c r="N29" s="86">
        <f t="shared" si="0"/>
        <v>52716750</v>
      </c>
      <c r="O29" s="87"/>
    </row>
    <row r="30" spans="1:15" ht="32.1" customHeight="1" x14ac:dyDescent="0.25">
      <c r="A30" s="85" t="s">
        <v>231</v>
      </c>
      <c r="B30" s="86"/>
      <c r="C30" s="86">
        <v>728000</v>
      </c>
      <c r="D30" s="86"/>
      <c r="E30" s="187"/>
      <c r="F30" s="86"/>
      <c r="G30" s="86"/>
      <c r="H30" s="86"/>
      <c r="I30" s="86"/>
      <c r="J30" s="86"/>
      <c r="K30" s="86"/>
      <c r="L30" s="86"/>
      <c r="M30" s="86"/>
      <c r="N30" s="86">
        <f t="shared" si="0"/>
        <v>728000</v>
      </c>
      <c r="O30" s="87"/>
    </row>
    <row r="31" spans="1:15" ht="32.1" customHeight="1" thickBot="1" x14ac:dyDescent="0.3">
      <c r="A31" s="88" t="s">
        <v>232</v>
      </c>
      <c r="B31" s="89"/>
      <c r="C31" s="89">
        <v>21903330</v>
      </c>
      <c r="D31" s="89">
        <v>6607420</v>
      </c>
      <c r="E31" s="89">
        <v>5460000</v>
      </c>
      <c r="F31" s="445">
        <v>5460000</v>
      </c>
      <c r="G31" s="89"/>
      <c r="H31" s="89"/>
      <c r="I31" s="89"/>
      <c r="J31" s="89"/>
      <c r="K31" s="89"/>
      <c r="L31" s="89"/>
      <c r="M31" s="89"/>
      <c r="N31" s="89">
        <f t="shared" si="0"/>
        <v>39430750</v>
      </c>
      <c r="O31" s="498">
        <f>+N31/(N29-N30)</f>
        <v>0.75844774109783364</v>
      </c>
    </row>
    <row r="32" spans="1:15" s="90" customFormat="1" ht="16.5" customHeight="1" x14ac:dyDescent="0.2"/>
    <row r="33" spans="1:14" s="90" customFormat="1" ht="17.25" customHeight="1" x14ac:dyDescent="0.2">
      <c r="N33" s="707"/>
    </row>
    <row r="34" spans="1:14" ht="5.25" customHeight="1" thickBot="1" x14ac:dyDescent="0.3">
      <c r="N34" s="659"/>
    </row>
    <row r="35" spans="1:14" ht="48" customHeight="1" thickBot="1" x14ac:dyDescent="0.3">
      <c r="A35" s="945" t="s">
        <v>233</v>
      </c>
      <c r="B35" s="946"/>
      <c r="C35" s="946"/>
      <c r="D35" s="946"/>
      <c r="E35" s="946"/>
      <c r="F35" s="946"/>
      <c r="G35" s="946"/>
      <c r="H35" s="946"/>
      <c r="I35" s="947"/>
      <c r="J35" s="95"/>
      <c r="M35" s="659"/>
      <c r="N35" s="659"/>
    </row>
    <row r="36" spans="1:14" ht="50.25" customHeight="1" thickBot="1" x14ac:dyDescent="0.3">
      <c r="A36" s="101" t="s">
        <v>234</v>
      </c>
      <c r="B36" s="948" t="str">
        <f>+B13</f>
        <v>Consolidar 1 estrategia para realizar jornadas de difusión, información y sensibilización a mujeres en los territorios rurales y urbanos de Bogotá</v>
      </c>
      <c r="C36" s="949"/>
      <c r="D36" s="949"/>
      <c r="E36" s="949"/>
      <c r="F36" s="949"/>
      <c r="G36" s="949"/>
      <c r="H36" s="949"/>
      <c r="I36" s="950"/>
      <c r="J36" s="93"/>
    </row>
    <row r="37" spans="1:14" ht="18.75" customHeight="1" thickBot="1" x14ac:dyDescent="0.3">
      <c r="A37" s="958" t="s">
        <v>235</v>
      </c>
      <c r="B37" s="145">
        <v>2024</v>
      </c>
      <c r="C37" s="145">
        <v>2025</v>
      </c>
      <c r="D37" s="145">
        <v>2026</v>
      </c>
      <c r="E37" s="145">
        <v>2027</v>
      </c>
      <c r="F37" s="145" t="s">
        <v>236</v>
      </c>
      <c r="G37" s="960" t="s">
        <v>237</v>
      </c>
      <c r="H37" s="1129" t="s">
        <v>23</v>
      </c>
      <c r="I37" s="1129"/>
      <c r="J37" s="93"/>
    </row>
    <row r="38" spans="1:14" ht="50.25" customHeight="1" thickBot="1" x14ac:dyDescent="0.3">
      <c r="A38" s="959"/>
      <c r="B38" s="637">
        <v>1</v>
      </c>
      <c r="C38" s="637">
        <v>1</v>
      </c>
      <c r="D38" s="637">
        <v>1</v>
      </c>
      <c r="E38" s="637">
        <v>1</v>
      </c>
      <c r="F38" s="638">
        <v>1</v>
      </c>
      <c r="G38" s="960"/>
      <c r="H38" s="1129"/>
      <c r="I38" s="1129"/>
      <c r="J38" s="93"/>
    </row>
    <row r="39" spans="1:14" ht="52.5" customHeight="1" thickBot="1" x14ac:dyDescent="0.3">
      <c r="A39" s="102" t="s">
        <v>238</v>
      </c>
      <c r="B39" s="951">
        <v>0.09</v>
      </c>
      <c r="C39" s="952"/>
      <c r="D39" s="955" t="s">
        <v>239</v>
      </c>
      <c r="E39" s="956"/>
      <c r="F39" s="956"/>
      <c r="G39" s="956"/>
      <c r="H39" s="956"/>
      <c r="I39" s="957"/>
    </row>
    <row r="40" spans="1:14" s="94" customFormat="1" ht="48" customHeight="1" thickBot="1" x14ac:dyDescent="0.3">
      <c r="A40" s="958" t="s">
        <v>240</v>
      </c>
      <c r="B40" s="102" t="s">
        <v>241</v>
      </c>
      <c r="C40" s="101" t="s">
        <v>242</v>
      </c>
      <c r="D40" s="943" t="s">
        <v>243</v>
      </c>
      <c r="E40" s="944"/>
      <c r="F40" s="943" t="s">
        <v>244</v>
      </c>
      <c r="G40" s="944"/>
      <c r="H40" s="103" t="s">
        <v>245</v>
      </c>
      <c r="I40" s="105" t="s">
        <v>246</v>
      </c>
    </row>
    <row r="41" spans="1:14" ht="257.25" customHeight="1" thickBot="1" x14ac:dyDescent="0.3">
      <c r="A41" s="959"/>
      <c r="B41" s="97">
        <v>1</v>
      </c>
      <c r="C41" s="150">
        <v>1</v>
      </c>
      <c r="D41" s="760" t="s">
        <v>549</v>
      </c>
      <c r="E41" s="762"/>
      <c r="F41" s="760" t="s">
        <v>550</v>
      </c>
      <c r="G41" s="762"/>
      <c r="H41" s="398"/>
      <c r="I41" s="239" t="s">
        <v>551</v>
      </c>
    </row>
    <row r="42" spans="1:14" s="94" customFormat="1" ht="54" customHeight="1" x14ac:dyDescent="0.25">
      <c r="A42" s="958" t="s">
        <v>250</v>
      </c>
      <c r="B42" s="104" t="s">
        <v>241</v>
      </c>
      <c r="C42" s="103" t="s">
        <v>242</v>
      </c>
      <c r="D42" s="943" t="s">
        <v>243</v>
      </c>
      <c r="E42" s="944"/>
      <c r="F42" s="943" t="s">
        <v>244</v>
      </c>
      <c r="G42" s="944"/>
      <c r="H42" s="103" t="s">
        <v>245</v>
      </c>
      <c r="I42" s="105" t="s">
        <v>246</v>
      </c>
    </row>
    <row r="43" spans="1:14" ht="397.5" customHeight="1" x14ac:dyDescent="0.25">
      <c r="A43" s="959"/>
      <c r="B43" s="97">
        <v>1</v>
      </c>
      <c r="C43" s="98">
        <v>1</v>
      </c>
      <c r="D43" s="775" t="s">
        <v>552</v>
      </c>
      <c r="E43" s="776"/>
      <c r="F43" s="775" t="s">
        <v>553</v>
      </c>
      <c r="G43" s="776"/>
      <c r="H43" s="678"/>
      <c r="I43" s="677" t="s">
        <v>551</v>
      </c>
    </row>
    <row r="44" spans="1:14" s="94" customFormat="1" ht="35.1" customHeight="1" x14ac:dyDescent="0.25">
      <c r="A44" s="958" t="s">
        <v>254</v>
      </c>
      <c r="B44" s="104" t="s">
        <v>241</v>
      </c>
      <c r="C44" s="103" t="s">
        <v>242</v>
      </c>
      <c r="D44" s="943" t="s">
        <v>243</v>
      </c>
      <c r="E44" s="944"/>
      <c r="F44" s="943" t="s">
        <v>244</v>
      </c>
      <c r="G44" s="944"/>
      <c r="H44" s="103" t="s">
        <v>245</v>
      </c>
      <c r="I44" s="105" t="s">
        <v>246</v>
      </c>
    </row>
    <row r="45" spans="1:14" ht="403.5" customHeight="1" x14ac:dyDescent="0.25">
      <c r="A45" s="959"/>
      <c r="B45" s="97">
        <v>1</v>
      </c>
      <c r="C45" s="98">
        <v>1</v>
      </c>
      <c r="D45" s="777" t="s">
        <v>554</v>
      </c>
      <c r="E45" s="778"/>
      <c r="F45" s="775" t="s">
        <v>555</v>
      </c>
      <c r="G45" s="776"/>
      <c r="H45" s="678"/>
      <c r="I45" s="677" t="s">
        <v>551</v>
      </c>
    </row>
    <row r="46" spans="1:14" s="94" customFormat="1" ht="35.1" customHeight="1" x14ac:dyDescent="0.25">
      <c r="A46" s="958" t="s">
        <v>257</v>
      </c>
      <c r="B46" s="104" t="s">
        <v>241</v>
      </c>
      <c r="C46" s="104" t="s">
        <v>242</v>
      </c>
      <c r="D46" s="943" t="s">
        <v>243</v>
      </c>
      <c r="E46" s="944"/>
      <c r="F46" s="943" t="s">
        <v>244</v>
      </c>
      <c r="G46" s="944"/>
      <c r="H46" s="103" t="s">
        <v>245</v>
      </c>
      <c r="I46" s="103" t="s">
        <v>246</v>
      </c>
    </row>
    <row r="47" spans="1:14" ht="214.5" customHeight="1" thickBot="1" x14ac:dyDescent="0.3">
      <c r="A47" s="959"/>
      <c r="B47" s="97">
        <v>1</v>
      </c>
      <c r="C47" s="98">
        <v>1</v>
      </c>
      <c r="D47" s="777" t="s">
        <v>556</v>
      </c>
      <c r="E47" s="778"/>
      <c r="F47" s="777" t="s">
        <v>557</v>
      </c>
      <c r="G47" s="778"/>
      <c r="H47" s="113"/>
      <c r="I47" s="677" t="s">
        <v>551</v>
      </c>
    </row>
    <row r="48" spans="1:14" s="94" customFormat="1" ht="35.1" customHeight="1" x14ac:dyDescent="0.25">
      <c r="A48" s="958" t="s">
        <v>260</v>
      </c>
      <c r="B48" s="104" t="s">
        <v>241</v>
      </c>
      <c r="C48" s="103" t="s">
        <v>242</v>
      </c>
      <c r="D48" s="943" t="s">
        <v>243</v>
      </c>
      <c r="E48" s="944"/>
      <c r="F48" s="943" t="s">
        <v>244</v>
      </c>
      <c r="G48" s="944"/>
      <c r="H48" s="103" t="s">
        <v>245</v>
      </c>
      <c r="I48" s="105" t="s">
        <v>246</v>
      </c>
    </row>
    <row r="49" spans="1:9" ht="303" customHeight="1" x14ac:dyDescent="0.25">
      <c r="A49" s="959"/>
      <c r="B49" s="97">
        <v>1</v>
      </c>
      <c r="C49" s="98">
        <v>1</v>
      </c>
      <c r="D49" s="777" t="s">
        <v>558</v>
      </c>
      <c r="E49" s="1207"/>
      <c r="F49" s="1184" t="s">
        <v>559</v>
      </c>
      <c r="G49" s="874"/>
      <c r="H49" s="113"/>
      <c r="I49" s="677" t="s">
        <v>551</v>
      </c>
    </row>
    <row r="50" spans="1:9" s="94" customFormat="1" ht="35.1" customHeight="1" x14ac:dyDescent="0.25">
      <c r="A50" s="958" t="s">
        <v>262</v>
      </c>
      <c r="B50" s="104" t="s">
        <v>241</v>
      </c>
      <c r="C50" s="103" t="s">
        <v>242</v>
      </c>
      <c r="D50" s="943" t="s">
        <v>243</v>
      </c>
      <c r="E50" s="944"/>
      <c r="F50" s="943" t="s">
        <v>244</v>
      </c>
      <c r="G50" s="944"/>
      <c r="H50" s="103" t="s">
        <v>245</v>
      </c>
      <c r="I50" s="105" t="s">
        <v>246</v>
      </c>
    </row>
    <row r="51" spans="1:9" ht="199.5" customHeight="1" thickBot="1" x14ac:dyDescent="0.3">
      <c r="A51" s="959"/>
      <c r="B51" s="99">
        <v>1</v>
      </c>
      <c r="C51" s="100"/>
      <c r="D51" s="780"/>
      <c r="E51" s="1156"/>
      <c r="F51" s="780"/>
      <c r="G51" s="1158"/>
      <c r="H51" s="518"/>
      <c r="I51" s="505"/>
    </row>
    <row r="52" spans="1:9" ht="35.1" customHeight="1" x14ac:dyDescent="0.25">
      <c r="A52" s="958" t="s">
        <v>263</v>
      </c>
      <c r="B52" s="102" t="s">
        <v>241</v>
      </c>
      <c r="C52" s="101" t="s">
        <v>242</v>
      </c>
      <c r="D52" s="943" t="s">
        <v>243</v>
      </c>
      <c r="E52" s="944"/>
      <c r="F52" s="943" t="s">
        <v>244</v>
      </c>
      <c r="G52" s="944"/>
      <c r="H52" s="103" t="s">
        <v>245</v>
      </c>
      <c r="I52" s="105" t="s">
        <v>246</v>
      </c>
    </row>
    <row r="53" spans="1:9" ht="163.5" customHeight="1" x14ac:dyDescent="0.25">
      <c r="A53" s="959"/>
      <c r="B53" s="99">
        <v>1</v>
      </c>
      <c r="C53" s="100"/>
      <c r="D53" s="780"/>
      <c r="E53" s="1156"/>
      <c r="F53" s="780"/>
      <c r="G53" s="1158"/>
      <c r="H53" s="518"/>
      <c r="I53" s="505"/>
    </row>
    <row r="54" spans="1:9" ht="35.1" customHeight="1" x14ac:dyDescent="0.25">
      <c r="A54" s="958" t="s">
        <v>264</v>
      </c>
      <c r="B54" s="102" t="s">
        <v>241</v>
      </c>
      <c r="C54" s="101" t="s">
        <v>242</v>
      </c>
      <c r="D54" s="943" t="s">
        <v>243</v>
      </c>
      <c r="E54" s="944"/>
      <c r="F54" s="943" t="s">
        <v>244</v>
      </c>
      <c r="G54" s="944"/>
      <c r="H54" s="103" t="s">
        <v>245</v>
      </c>
      <c r="I54" s="105" t="s">
        <v>246</v>
      </c>
    </row>
    <row r="55" spans="1:9" ht="188.25" customHeight="1" x14ac:dyDescent="0.25">
      <c r="A55" s="959"/>
      <c r="B55" s="99">
        <v>1</v>
      </c>
      <c r="C55" s="100"/>
      <c r="D55" s="780"/>
      <c r="E55" s="1156"/>
      <c r="F55" s="780"/>
      <c r="G55" s="1158"/>
      <c r="H55" s="518"/>
      <c r="I55" s="505"/>
    </row>
    <row r="56" spans="1:9" ht="60" customHeight="1" x14ac:dyDescent="0.25">
      <c r="A56" s="958" t="s">
        <v>265</v>
      </c>
      <c r="B56" s="102" t="s">
        <v>241</v>
      </c>
      <c r="C56" s="101" t="s">
        <v>242</v>
      </c>
      <c r="D56" s="943" t="s">
        <v>243</v>
      </c>
      <c r="E56" s="944"/>
      <c r="F56" s="943" t="s">
        <v>244</v>
      </c>
      <c r="G56" s="944"/>
      <c r="H56" s="103" t="s">
        <v>245</v>
      </c>
      <c r="I56" s="105" t="s">
        <v>246</v>
      </c>
    </row>
    <row r="57" spans="1:9" ht="192" customHeight="1" x14ac:dyDescent="0.25">
      <c r="A57" s="959"/>
      <c r="B57" s="99">
        <v>1</v>
      </c>
      <c r="C57" s="100"/>
      <c r="D57" s="1150"/>
      <c r="E57" s="1151"/>
      <c r="F57" s="1150"/>
      <c r="G57" s="1205"/>
      <c r="H57" s="96"/>
      <c r="I57" s="532"/>
    </row>
    <row r="58" spans="1:9" ht="35.1" customHeight="1" x14ac:dyDescent="0.25">
      <c r="A58" s="958" t="s">
        <v>266</v>
      </c>
      <c r="B58" s="102" t="s">
        <v>241</v>
      </c>
      <c r="C58" s="101" t="s">
        <v>242</v>
      </c>
      <c r="D58" s="943" t="s">
        <v>243</v>
      </c>
      <c r="E58" s="944"/>
      <c r="F58" s="943" t="s">
        <v>244</v>
      </c>
      <c r="G58" s="944"/>
      <c r="H58" s="103" t="s">
        <v>245</v>
      </c>
      <c r="I58" s="105" t="s">
        <v>246</v>
      </c>
    </row>
    <row r="59" spans="1:9" ht="189.75" customHeight="1" x14ac:dyDescent="0.25">
      <c r="A59" s="959"/>
      <c r="B59" s="99">
        <v>1</v>
      </c>
      <c r="C59" s="100"/>
      <c r="D59" s="1150"/>
      <c r="E59" s="1151"/>
      <c r="F59" s="1150"/>
      <c r="G59" s="1205"/>
      <c r="H59" s="96"/>
      <c r="I59" s="467"/>
    </row>
    <row r="60" spans="1:9" ht="35.1" customHeight="1" x14ac:dyDescent="0.25">
      <c r="A60" s="958" t="s">
        <v>267</v>
      </c>
      <c r="B60" s="102" t="s">
        <v>241</v>
      </c>
      <c r="C60" s="101" t="s">
        <v>242</v>
      </c>
      <c r="D60" s="943" t="s">
        <v>243</v>
      </c>
      <c r="E60" s="944"/>
      <c r="F60" s="943" t="s">
        <v>244</v>
      </c>
      <c r="G60" s="944"/>
      <c r="H60" s="103" t="s">
        <v>245</v>
      </c>
      <c r="I60" s="105" t="s">
        <v>246</v>
      </c>
    </row>
    <row r="61" spans="1:9" ht="225.75" customHeight="1" x14ac:dyDescent="0.25">
      <c r="A61" s="959"/>
      <c r="B61" s="99">
        <v>1</v>
      </c>
      <c r="C61" s="100"/>
      <c r="D61" s="773"/>
      <c r="E61" s="791"/>
      <c r="F61" s="1154"/>
      <c r="G61" s="1206"/>
      <c r="H61" s="96"/>
      <c r="I61" s="399"/>
    </row>
    <row r="62" spans="1:9" ht="35.1" customHeight="1" x14ac:dyDescent="0.25">
      <c r="A62" s="958" t="s">
        <v>268</v>
      </c>
      <c r="B62" s="102" t="s">
        <v>241</v>
      </c>
      <c r="C62" s="101" t="s">
        <v>242</v>
      </c>
      <c r="D62" s="943" t="s">
        <v>243</v>
      </c>
      <c r="E62" s="944"/>
      <c r="F62" s="943" t="s">
        <v>244</v>
      </c>
      <c r="G62" s="944"/>
      <c r="H62" s="103" t="s">
        <v>245</v>
      </c>
      <c r="I62" s="105" t="s">
        <v>246</v>
      </c>
    </row>
    <row r="63" spans="1:9" ht="120.75" customHeight="1" thickBot="1" x14ac:dyDescent="0.3">
      <c r="A63" s="959"/>
      <c r="B63" s="99">
        <v>1</v>
      </c>
      <c r="C63" s="100"/>
      <c r="D63" s="968"/>
      <c r="E63" s="969"/>
      <c r="F63" s="968"/>
      <c r="G63" s="969"/>
      <c r="H63" s="96"/>
      <c r="I63" s="96"/>
    </row>
    <row r="66" spans="1:9" s="93" customFormat="1" ht="30" customHeight="1" x14ac:dyDescent="0.25">
      <c r="A66" s="66"/>
      <c r="B66" s="66"/>
      <c r="C66" s="66"/>
      <c r="D66" s="66"/>
      <c r="E66" s="66"/>
      <c r="F66" s="66"/>
      <c r="G66" s="66"/>
      <c r="H66" s="66"/>
      <c r="I66" s="66"/>
    </row>
    <row r="67" spans="1:9" ht="34.5" customHeight="1" x14ac:dyDescent="0.25">
      <c r="A67" s="899" t="s">
        <v>269</v>
      </c>
      <c r="B67" s="899"/>
      <c r="C67" s="899"/>
      <c r="D67" s="899"/>
      <c r="E67" s="899"/>
      <c r="F67" s="899"/>
      <c r="G67" s="899"/>
      <c r="H67" s="899"/>
      <c r="I67" s="899"/>
    </row>
    <row r="68" spans="1:9" ht="41.25" customHeight="1" x14ac:dyDescent="0.25">
      <c r="A68" s="106" t="s">
        <v>270</v>
      </c>
      <c r="B68" s="900" t="s">
        <v>560</v>
      </c>
      <c r="C68" s="901"/>
      <c r="D68" s="900" t="s">
        <v>561</v>
      </c>
      <c r="E68" s="901"/>
      <c r="F68" s="902" t="s">
        <v>274</v>
      </c>
      <c r="G68" s="903"/>
      <c r="H68" s="902" t="s">
        <v>274</v>
      </c>
      <c r="I68" s="903"/>
    </row>
    <row r="69" spans="1:9" ht="40.5" customHeight="1" x14ac:dyDescent="0.25">
      <c r="A69" s="106" t="s">
        <v>275</v>
      </c>
      <c r="B69" s="1105">
        <v>5.3999999999999999E-2</v>
      </c>
      <c r="C69" s="1106"/>
      <c r="D69" s="1105">
        <v>3.5999999999999997E-2</v>
      </c>
      <c r="E69" s="1106"/>
      <c r="F69" s="1204"/>
      <c r="G69" s="870"/>
      <c r="H69" s="869"/>
      <c r="I69" s="870"/>
    </row>
    <row r="70" spans="1:9" ht="30" customHeight="1" x14ac:dyDescent="0.25">
      <c r="A70" s="871" t="s">
        <v>194</v>
      </c>
      <c r="B70" s="153" t="s">
        <v>99</v>
      </c>
      <c r="C70" s="153" t="s">
        <v>242</v>
      </c>
      <c r="D70" s="153" t="s">
        <v>99</v>
      </c>
      <c r="E70" s="153" t="s">
        <v>242</v>
      </c>
      <c r="F70" s="153" t="s">
        <v>99</v>
      </c>
      <c r="G70" s="153" t="s">
        <v>242</v>
      </c>
      <c r="H70" s="153" t="s">
        <v>99</v>
      </c>
      <c r="I70" s="153" t="s">
        <v>242</v>
      </c>
    </row>
    <row r="71" spans="1:9" ht="30" customHeight="1" x14ac:dyDescent="0.25">
      <c r="A71" s="872"/>
      <c r="B71" s="108">
        <v>0.05</v>
      </c>
      <c r="C71" s="108">
        <v>0.05</v>
      </c>
      <c r="D71" s="355">
        <v>0.05</v>
      </c>
      <c r="E71" s="355">
        <v>0.05</v>
      </c>
      <c r="F71" s="114"/>
      <c r="G71" s="109"/>
      <c r="H71" s="114"/>
      <c r="I71" s="109"/>
    </row>
    <row r="72" spans="1:9" ht="167.25" customHeight="1" x14ac:dyDescent="0.25">
      <c r="A72" s="106" t="s">
        <v>276</v>
      </c>
      <c r="B72" s="1037" t="s">
        <v>562</v>
      </c>
      <c r="C72" s="1038"/>
      <c r="D72" s="1028" t="s">
        <v>563</v>
      </c>
      <c r="E72" s="1029"/>
      <c r="F72" s="908"/>
      <c r="G72" s="1030"/>
      <c r="H72" s="908"/>
      <c r="I72" s="909"/>
    </row>
    <row r="73" spans="1:9" ht="80.25" customHeight="1" x14ac:dyDescent="0.25">
      <c r="A73" s="106" t="s">
        <v>280</v>
      </c>
      <c r="B73" s="886" t="s">
        <v>564</v>
      </c>
      <c r="C73" s="887"/>
      <c r="D73" s="886" t="s">
        <v>565</v>
      </c>
      <c r="E73" s="887"/>
      <c r="F73" s="892"/>
      <c r="G73" s="893"/>
      <c r="H73" s="892"/>
      <c r="I73" s="893"/>
    </row>
    <row r="74" spans="1:9" ht="30.75" customHeight="1" x14ac:dyDescent="0.25">
      <c r="A74" s="871" t="s">
        <v>195</v>
      </c>
      <c r="B74" s="153" t="s">
        <v>99</v>
      </c>
      <c r="C74" s="153" t="s">
        <v>242</v>
      </c>
      <c r="D74" s="153" t="s">
        <v>99</v>
      </c>
      <c r="E74" s="153" t="s">
        <v>242</v>
      </c>
      <c r="F74" s="153" t="s">
        <v>99</v>
      </c>
      <c r="G74" s="153" t="s">
        <v>242</v>
      </c>
      <c r="H74" s="153" t="s">
        <v>99</v>
      </c>
      <c r="I74" s="153" t="s">
        <v>242</v>
      </c>
    </row>
    <row r="75" spans="1:9" ht="30.75" customHeight="1" x14ac:dyDescent="0.25">
      <c r="A75" s="872"/>
      <c r="B75" s="108">
        <v>0.05</v>
      </c>
      <c r="C75" s="400">
        <v>0.05</v>
      </c>
      <c r="D75" s="355">
        <v>0.05</v>
      </c>
      <c r="E75" s="355">
        <v>0.05</v>
      </c>
      <c r="F75" s="114"/>
      <c r="G75" s="110"/>
      <c r="H75" s="114"/>
      <c r="I75" s="110"/>
    </row>
    <row r="76" spans="1:9" ht="366.75" customHeight="1" x14ac:dyDescent="0.25">
      <c r="A76" s="106" t="s">
        <v>276</v>
      </c>
      <c r="B76" s="1033" t="s">
        <v>566</v>
      </c>
      <c r="C76" s="1034"/>
      <c r="D76" s="1202" t="s">
        <v>567</v>
      </c>
      <c r="E76" s="1203"/>
      <c r="F76" s="908"/>
      <c r="G76" s="1030"/>
      <c r="H76" s="939"/>
      <c r="I76" s="940"/>
    </row>
    <row r="77" spans="1:9" ht="120" customHeight="1" x14ac:dyDescent="0.25">
      <c r="A77" s="106" t="s">
        <v>280</v>
      </c>
      <c r="B77" s="886" t="s">
        <v>568</v>
      </c>
      <c r="C77" s="887"/>
      <c r="D77" s="886" t="s">
        <v>569</v>
      </c>
      <c r="E77" s="887"/>
      <c r="F77" s="892"/>
      <c r="G77" s="893"/>
      <c r="H77" s="892"/>
      <c r="I77" s="893"/>
    </row>
    <row r="78" spans="1:9" ht="30.75" customHeight="1" x14ac:dyDescent="0.25">
      <c r="A78" s="871" t="s">
        <v>196</v>
      </c>
      <c r="B78" s="153" t="s">
        <v>99</v>
      </c>
      <c r="C78" s="153" t="s">
        <v>242</v>
      </c>
      <c r="D78" s="153" t="s">
        <v>99</v>
      </c>
      <c r="E78" s="153" t="s">
        <v>242</v>
      </c>
      <c r="F78" s="153" t="s">
        <v>99</v>
      </c>
      <c r="G78" s="153" t="s">
        <v>242</v>
      </c>
      <c r="H78" s="153" t="s">
        <v>99</v>
      </c>
      <c r="I78" s="153" t="s">
        <v>242</v>
      </c>
    </row>
    <row r="79" spans="1:9" ht="30.75" customHeight="1" x14ac:dyDescent="0.25">
      <c r="A79" s="872"/>
      <c r="B79" s="108">
        <v>0.1</v>
      </c>
      <c r="C79" s="108">
        <v>0.1</v>
      </c>
      <c r="D79" s="708">
        <v>0.1</v>
      </c>
      <c r="E79" s="108">
        <v>0.1</v>
      </c>
      <c r="F79" s="114"/>
      <c r="G79" s="110"/>
      <c r="H79" s="114"/>
      <c r="I79" s="110"/>
    </row>
    <row r="80" spans="1:9" ht="257.25" customHeight="1" x14ac:dyDescent="0.25">
      <c r="A80" s="106" t="s">
        <v>276</v>
      </c>
      <c r="B80" s="1199" t="s">
        <v>570</v>
      </c>
      <c r="C80" s="1200"/>
      <c r="D80" s="1197" t="s">
        <v>571</v>
      </c>
      <c r="E80" s="1198"/>
      <c r="F80" s="908"/>
      <c r="G80" s="1030"/>
      <c r="H80" s="892"/>
      <c r="I80" s="893"/>
    </row>
    <row r="81" spans="1:9" ht="105" customHeight="1" x14ac:dyDescent="0.25">
      <c r="A81" s="106" t="s">
        <v>280</v>
      </c>
      <c r="B81" s="886" t="s">
        <v>572</v>
      </c>
      <c r="C81" s="887"/>
      <c r="D81" s="1201" t="s">
        <v>573</v>
      </c>
      <c r="E81" s="887"/>
      <c r="F81" s="892"/>
      <c r="G81" s="893"/>
      <c r="H81" s="892"/>
      <c r="I81" s="893"/>
    </row>
    <row r="82" spans="1:9" ht="30.75" customHeight="1" x14ac:dyDescent="0.25">
      <c r="A82" s="871" t="s">
        <v>197</v>
      </c>
      <c r="B82" s="153" t="s">
        <v>99</v>
      </c>
      <c r="C82" s="153" t="s">
        <v>242</v>
      </c>
      <c r="D82" s="153" t="s">
        <v>99</v>
      </c>
      <c r="E82" s="153" t="s">
        <v>242</v>
      </c>
      <c r="F82" s="153" t="s">
        <v>99</v>
      </c>
      <c r="G82" s="153" t="s">
        <v>242</v>
      </c>
      <c r="H82" s="153" t="s">
        <v>99</v>
      </c>
      <c r="I82" s="153" t="s">
        <v>242</v>
      </c>
    </row>
    <row r="83" spans="1:9" ht="30.75" customHeight="1" x14ac:dyDescent="0.25">
      <c r="A83" s="872"/>
      <c r="B83" s="108">
        <v>0.1</v>
      </c>
      <c r="C83" s="108">
        <v>0.1</v>
      </c>
      <c r="D83" s="355">
        <v>0.1</v>
      </c>
      <c r="E83" s="355">
        <v>0.1</v>
      </c>
      <c r="F83" s="114"/>
      <c r="G83" s="110"/>
      <c r="H83" s="114"/>
      <c r="I83" s="110"/>
    </row>
    <row r="84" spans="1:9" ht="226.5" customHeight="1" x14ac:dyDescent="0.25">
      <c r="A84" s="106" t="s">
        <v>276</v>
      </c>
      <c r="B84" s="1093" t="s">
        <v>574</v>
      </c>
      <c r="C84" s="1094"/>
      <c r="D84" s="1197" t="s">
        <v>575</v>
      </c>
      <c r="E84" s="1198"/>
      <c r="F84" s="908"/>
      <c r="G84" s="1030"/>
      <c r="H84" s="892"/>
      <c r="I84" s="893"/>
    </row>
    <row r="85" spans="1:9" ht="226.5" customHeight="1" x14ac:dyDescent="0.25">
      <c r="A85" s="106" t="s">
        <v>280</v>
      </c>
      <c r="B85" s="886" t="s">
        <v>576</v>
      </c>
      <c r="C85" s="887"/>
      <c r="D85" s="886" t="s">
        <v>577</v>
      </c>
      <c r="E85" s="887"/>
      <c r="F85" s="892"/>
      <c r="G85" s="893"/>
      <c r="H85" s="892"/>
      <c r="I85" s="893"/>
    </row>
    <row r="86" spans="1:9" ht="63" customHeight="1" x14ac:dyDescent="0.25">
      <c r="A86" s="871" t="s">
        <v>200</v>
      </c>
      <c r="B86" s="153" t="s">
        <v>99</v>
      </c>
      <c r="C86" s="153" t="s">
        <v>242</v>
      </c>
      <c r="D86" s="153" t="s">
        <v>99</v>
      </c>
      <c r="E86" s="153" t="s">
        <v>242</v>
      </c>
      <c r="F86" s="153" t="s">
        <v>99</v>
      </c>
      <c r="G86" s="153" t="s">
        <v>242</v>
      </c>
      <c r="H86" s="153" t="s">
        <v>99</v>
      </c>
      <c r="I86" s="153" t="s">
        <v>242</v>
      </c>
    </row>
    <row r="87" spans="1:9" ht="30" customHeight="1" x14ac:dyDescent="0.25">
      <c r="A87" s="872"/>
      <c r="B87" s="108">
        <v>0.1</v>
      </c>
      <c r="C87" s="108">
        <v>0.1</v>
      </c>
      <c r="D87" s="108">
        <v>0.1</v>
      </c>
      <c r="E87" s="108">
        <v>0.1</v>
      </c>
      <c r="F87" s="114"/>
      <c r="G87" s="110"/>
      <c r="H87" s="114"/>
      <c r="I87" s="110"/>
    </row>
    <row r="88" spans="1:9" ht="223.5" customHeight="1" x14ac:dyDescent="0.25">
      <c r="A88" s="106" t="s">
        <v>276</v>
      </c>
      <c r="B88" s="1144" t="s">
        <v>578</v>
      </c>
      <c r="C88" s="1144"/>
      <c r="D88" s="1144" t="s">
        <v>1131</v>
      </c>
      <c r="E88" s="1144"/>
      <c r="F88" s="936"/>
      <c r="G88" s="936"/>
      <c r="H88" s="936"/>
      <c r="I88" s="936"/>
    </row>
    <row r="89" spans="1:9" ht="108" customHeight="1" x14ac:dyDescent="0.25">
      <c r="A89" s="106" t="s">
        <v>280</v>
      </c>
      <c r="B89" s="886" t="s">
        <v>579</v>
      </c>
      <c r="C89" s="887"/>
      <c r="D89" s="886" t="s">
        <v>580</v>
      </c>
      <c r="E89" s="887"/>
      <c r="F89" s="877"/>
      <c r="G89" s="878"/>
      <c r="H89" s="877"/>
      <c r="I89" s="878"/>
    </row>
    <row r="90" spans="1:9" ht="29.25" customHeight="1" x14ac:dyDescent="0.25">
      <c r="A90" s="871" t="s">
        <v>202</v>
      </c>
      <c r="B90" s="153" t="s">
        <v>99</v>
      </c>
      <c r="C90" s="153" t="s">
        <v>242</v>
      </c>
      <c r="D90" s="153" t="s">
        <v>99</v>
      </c>
      <c r="E90" s="153" t="s">
        <v>242</v>
      </c>
      <c r="F90" s="153" t="s">
        <v>99</v>
      </c>
      <c r="G90" s="153" t="s">
        <v>242</v>
      </c>
      <c r="H90" s="153" t="s">
        <v>99</v>
      </c>
      <c r="I90" s="153" t="s">
        <v>242</v>
      </c>
    </row>
    <row r="91" spans="1:9" ht="29.25" customHeight="1" x14ac:dyDescent="0.25">
      <c r="A91" s="872"/>
      <c r="B91" s="108">
        <v>0.1</v>
      </c>
      <c r="C91" s="111"/>
      <c r="D91" s="355">
        <v>0.1</v>
      </c>
      <c r="E91" s="109"/>
      <c r="F91" s="114"/>
      <c r="G91" s="110"/>
      <c r="H91" s="114"/>
      <c r="I91" s="110"/>
    </row>
    <row r="92" spans="1:9" ht="159" customHeight="1" x14ac:dyDescent="0.25">
      <c r="A92" s="106" t="s">
        <v>276</v>
      </c>
      <c r="B92" s="1087"/>
      <c r="C92" s="1087"/>
      <c r="D92" s="1194"/>
      <c r="E92" s="1194"/>
      <c r="F92" s="885"/>
      <c r="G92" s="885"/>
      <c r="H92" s="885"/>
      <c r="I92" s="885"/>
    </row>
    <row r="93" spans="1:9" ht="126" customHeight="1" x14ac:dyDescent="0.25">
      <c r="A93" s="106" t="s">
        <v>280</v>
      </c>
      <c r="B93" s="886"/>
      <c r="C93" s="887"/>
      <c r="D93" s="1195"/>
      <c r="E93" s="1196"/>
      <c r="F93" s="877"/>
      <c r="G93" s="878"/>
      <c r="H93" s="877"/>
      <c r="I93" s="878"/>
    </row>
    <row r="94" spans="1:9" ht="24.95" customHeight="1" x14ac:dyDescent="0.25">
      <c r="A94" s="871" t="s">
        <v>203</v>
      </c>
      <c r="B94" s="153" t="s">
        <v>99</v>
      </c>
      <c r="C94" s="153" t="s">
        <v>242</v>
      </c>
      <c r="D94" s="153" t="s">
        <v>99</v>
      </c>
      <c r="E94" s="153" t="s">
        <v>242</v>
      </c>
      <c r="F94" s="153" t="s">
        <v>99</v>
      </c>
      <c r="G94" s="153" t="s">
        <v>242</v>
      </c>
      <c r="H94" s="153" t="s">
        <v>99</v>
      </c>
      <c r="I94" s="153" t="s">
        <v>242</v>
      </c>
    </row>
    <row r="95" spans="1:9" ht="24.95" customHeight="1" x14ac:dyDescent="0.25">
      <c r="A95" s="872"/>
      <c r="B95" s="108">
        <v>0.1</v>
      </c>
      <c r="C95" s="111"/>
      <c r="D95" s="355">
        <v>0.1</v>
      </c>
      <c r="E95" s="109"/>
      <c r="F95" s="114"/>
      <c r="G95" s="110"/>
      <c r="H95" s="114"/>
      <c r="I95" s="110"/>
    </row>
    <row r="96" spans="1:9" ht="166.5" customHeight="1" x14ac:dyDescent="0.25">
      <c r="A96" s="106" t="s">
        <v>276</v>
      </c>
      <c r="B96" s="1087"/>
      <c r="C96" s="1087"/>
      <c r="D96" s="1021"/>
      <c r="E96" s="1022"/>
      <c r="F96" s="885"/>
      <c r="G96" s="885"/>
      <c r="H96" s="885"/>
      <c r="I96" s="885"/>
    </row>
    <row r="97" spans="1:9" ht="123" customHeight="1" x14ac:dyDescent="0.25">
      <c r="A97" s="106" t="s">
        <v>280</v>
      </c>
      <c r="B97" s="886"/>
      <c r="C97" s="887"/>
      <c r="D97" s="886"/>
      <c r="E97" s="887"/>
      <c r="F97" s="877"/>
      <c r="G97" s="878"/>
      <c r="H97" s="877"/>
      <c r="I97" s="878"/>
    </row>
    <row r="98" spans="1:9" ht="24.95" customHeight="1" x14ac:dyDescent="0.25">
      <c r="A98" s="871" t="s">
        <v>204</v>
      </c>
      <c r="B98" s="153" t="s">
        <v>99</v>
      </c>
      <c r="C98" s="153" t="s">
        <v>242</v>
      </c>
      <c r="D98" s="153" t="s">
        <v>99</v>
      </c>
      <c r="E98" s="153" t="s">
        <v>242</v>
      </c>
      <c r="F98" s="153" t="s">
        <v>99</v>
      </c>
      <c r="G98" s="153" t="s">
        <v>242</v>
      </c>
      <c r="H98" s="153" t="s">
        <v>99</v>
      </c>
      <c r="I98" s="153" t="s">
        <v>242</v>
      </c>
    </row>
    <row r="99" spans="1:9" ht="24.95" customHeight="1" x14ac:dyDescent="0.25">
      <c r="A99" s="872"/>
      <c r="B99" s="108">
        <v>0.1</v>
      </c>
      <c r="C99" s="111"/>
      <c r="D99" s="355">
        <v>0.1</v>
      </c>
      <c r="E99" s="109"/>
      <c r="F99" s="114"/>
      <c r="G99" s="110"/>
      <c r="H99" s="114"/>
      <c r="I99" s="110"/>
    </row>
    <row r="100" spans="1:9" ht="147" customHeight="1" x14ac:dyDescent="0.25">
      <c r="A100" s="106" t="s">
        <v>276</v>
      </c>
      <c r="B100" s="1087"/>
      <c r="C100" s="1087"/>
      <c r="D100" s="1087"/>
      <c r="E100" s="1087"/>
      <c r="F100" s="885"/>
      <c r="G100" s="885"/>
      <c r="H100" s="885"/>
      <c r="I100" s="885"/>
    </row>
    <row r="101" spans="1:9" ht="108" customHeight="1" x14ac:dyDescent="0.25">
      <c r="A101" s="106" t="s">
        <v>280</v>
      </c>
      <c r="B101" s="886"/>
      <c r="C101" s="887"/>
      <c r="D101" s="886"/>
      <c r="E101" s="887"/>
      <c r="F101" s="877"/>
      <c r="G101" s="878"/>
      <c r="H101" s="877"/>
      <c r="I101" s="878"/>
    </row>
    <row r="102" spans="1:9" ht="24.95" customHeight="1" x14ac:dyDescent="0.25">
      <c r="A102" s="871" t="s">
        <v>206</v>
      </c>
      <c r="B102" s="153" t="s">
        <v>99</v>
      </c>
      <c r="C102" s="153" t="s">
        <v>242</v>
      </c>
      <c r="D102" s="153" t="s">
        <v>99</v>
      </c>
      <c r="E102" s="153" t="s">
        <v>242</v>
      </c>
      <c r="F102" s="153" t="s">
        <v>99</v>
      </c>
      <c r="G102" s="153" t="s">
        <v>242</v>
      </c>
      <c r="H102" s="153" t="s">
        <v>99</v>
      </c>
      <c r="I102" s="153" t="s">
        <v>242</v>
      </c>
    </row>
    <row r="103" spans="1:9" ht="24.95" customHeight="1" x14ac:dyDescent="0.25">
      <c r="A103" s="872"/>
      <c r="B103" s="108">
        <v>0.1</v>
      </c>
      <c r="C103" s="108"/>
      <c r="D103" s="355">
        <v>0.1</v>
      </c>
      <c r="E103" s="108"/>
      <c r="F103" s="114"/>
      <c r="G103" s="110"/>
      <c r="H103" s="114"/>
      <c r="I103" s="110"/>
    </row>
    <row r="104" spans="1:9" ht="150.75" customHeight="1" x14ac:dyDescent="0.25">
      <c r="A104" s="106" t="s">
        <v>276</v>
      </c>
      <c r="B104" s="1193"/>
      <c r="C104" s="1193"/>
      <c r="D104" s="1193"/>
      <c r="E104" s="1193"/>
      <c r="F104" s="885"/>
      <c r="G104" s="885"/>
      <c r="H104" s="885"/>
      <c r="I104" s="885"/>
    </row>
    <row r="105" spans="1:9" ht="80.25" customHeight="1" x14ac:dyDescent="0.25">
      <c r="A105" s="106" t="s">
        <v>280</v>
      </c>
      <c r="B105" s="886"/>
      <c r="C105" s="887"/>
      <c r="D105" s="886"/>
      <c r="E105" s="887"/>
      <c r="F105" s="877"/>
      <c r="G105" s="878"/>
      <c r="H105" s="877"/>
      <c r="I105" s="878"/>
    </row>
    <row r="106" spans="1:9" ht="24.95" customHeight="1" x14ac:dyDescent="0.25">
      <c r="A106" s="871" t="s">
        <v>207</v>
      </c>
      <c r="B106" s="153" t="s">
        <v>99</v>
      </c>
      <c r="C106" s="153" t="s">
        <v>242</v>
      </c>
      <c r="D106" s="153" t="s">
        <v>99</v>
      </c>
      <c r="E106" s="153" t="s">
        <v>242</v>
      </c>
      <c r="F106" s="153" t="s">
        <v>99</v>
      </c>
      <c r="G106" s="153" t="s">
        <v>242</v>
      </c>
      <c r="H106" s="153" t="s">
        <v>99</v>
      </c>
      <c r="I106" s="153" t="s">
        <v>242</v>
      </c>
    </row>
    <row r="107" spans="1:9" ht="24.95" customHeight="1" x14ac:dyDescent="0.25">
      <c r="A107" s="872"/>
      <c r="B107" s="108">
        <v>0.1</v>
      </c>
      <c r="C107" s="108"/>
      <c r="D107" s="355">
        <v>0.1</v>
      </c>
      <c r="E107" s="108"/>
      <c r="F107" s="114"/>
      <c r="G107" s="110"/>
      <c r="H107" s="114"/>
      <c r="I107" s="110"/>
    </row>
    <row r="108" spans="1:9" ht="174.75" customHeight="1" x14ac:dyDescent="0.25">
      <c r="A108" s="106" t="s">
        <v>276</v>
      </c>
      <c r="B108" s="1133"/>
      <c r="C108" s="1133"/>
      <c r="D108" s="1133"/>
      <c r="E108" s="1133"/>
      <c r="F108" s="885"/>
      <c r="G108" s="885"/>
      <c r="H108" s="885"/>
      <c r="I108" s="885"/>
    </row>
    <row r="109" spans="1:9" ht="80.25" customHeight="1" x14ac:dyDescent="0.25">
      <c r="A109" s="106" t="s">
        <v>280</v>
      </c>
      <c r="B109" s="886"/>
      <c r="C109" s="887"/>
      <c r="D109" s="886"/>
      <c r="E109" s="887"/>
      <c r="F109" s="877"/>
      <c r="G109" s="878"/>
      <c r="H109" s="877"/>
      <c r="I109" s="878"/>
    </row>
    <row r="110" spans="1:9" ht="24.95" customHeight="1" x14ac:dyDescent="0.25">
      <c r="A110" s="871" t="s">
        <v>208</v>
      </c>
      <c r="B110" s="153" t="s">
        <v>99</v>
      </c>
      <c r="C110" s="153" t="s">
        <v>242</v>
      </c>
      <c r="D110" s="153" t="s">
        <v>99</v>
      </c>
      <c r="E110" s="153" t="s">
        <v>242</v>
      </c>
      <c r="F110" s="153" t="s">
        <v>99</v>
      </c>
      <c r="G110" s="153" t="s">
        <v>242</v>
      </c>
      <c r="H110" s="153" t="s">
        <v>99</v>
      </c>
      <c r="I110" s="153" t="s">
        <v>242</v>
      </c>
    </row>
    <row r="111" spans="1:9" ht="24.95" customHeight="1" x14ac:dyDescent="0.25">
      <c r="A111" s="872"/>
      <c r="B111" s="108">
        <v>0.05</v>
      </c>
      <c r="C111" s="108"/>
      <c r="D111" s="355">
        <v>0.05</v>
      </c>
      <c r="E111" s="108"/>
      <c r="F111" s="114"/>
      <c r="G111" s="110"/>
      <c r="H111" s="114"/>
      <c r="I111" s="110"/>
    </row>
    <row r="112" spans="1:9" ht="156.75" customHeight="1" x14ac:dyDescent="0.25">
      <c r="A112" s="106" t="s">
        <v>276</v>
      </c>
      <c r="B112" s="1017"/>
      <c r="C112" s="1017"/>
      <c r="D112" s="1017"/>
      <c r="E112" s="1017"/>
      <c r="F112" s="885"/>
      <c r="G112" s="885"/>
      <c r="H112" s="885"/>
      <c r="I112" s="885"/>
    </row>
    <row r="113" spans="1:9" ht="90.75" customHeight="1" x14ac:dyDescent="0.25">
      <c r="A113" s="106" t="s">
        <v>280</v>
      </c>
      <c r="B113" s="886"/>
      <c r="C113" s="887"/>
      <c r="D113" s="886"/>
      <c r="E113" s="887"/>
      <c r="F113" s="877"/>
      <c r="G113" s="878"/>
      <c r="H113" s="877"/>
      <c r="I113" s="878"/>
    </row>
    <row r="114" spans="1:9" ht="24.95" customHeight="1" x14ac:dyDescent="0.25">
      <c r="A114" s="871" t="s">
        <v>209</v>
      </c>
      <c r="B114" s="153" t="s">
        <v>99</v>
      </c>
      <c r="C114" s="153" t="s">
        <v>242</v>
      </c>
      <c r="D114" s="153" t="s">
        <v>99</v>
      </c>
      <c r="E114" s="153" t="s">
        <v>242</v>
      </c>
      <c r="F114" s="153" t="s">
        <v>99</v>
      </c>
      <c r="G114" s="153" t="s">
        <v>242</v>
      </c>
      <c r="H114" s="153" t="s">
        <v>99</v>
      </c>
      <c r="I114" s="153" t="s">
        <v>242</v>
      </c>
    </row>
    <row r="115" spans="1:9" ht="24.95" customHeight="1" x14ac:dyDescent="0.25">
      <c r="A115" s="872"/>
      <c r="B115" s="354">
        <v>0.05</v>
      </c>
      <c r="C115" s="273"/>
      <c r="D115" s="355">
        <v>0.05</v>
      </c>
      <c r="E115" s="273"/>
      <c r="F115" s="273"/>
      <c r="G115" s="274"/>
      <c r="H115" s="273"/>
      <c r="I115" s="274"/>
    </row>
    <row r="116" spans="1:9" ht="80.25" customHeight="1" x14ac:dyDescent="0.25">
      <c r="A116" s="106" t="s">
        <v>276</v>
      </c>
      <c r="B116" s="973"/>
      <c r="C116" s="973"/>
      <c r="D116" s="973"/>
      <c r="E116" s="973"/>
      <c r="F116" s="973"/>
      <c r="G116" s="973"/>
      <c r="H116" s="973"/>
      <c r="I116" s="973"/>
    </row>
    <row r="117" spans="1:9" ht="80.25" customHeight="1" x14ac:dyDescent="0.25">
      <c r="A117" s="106" t="s">
        <v>280</v>
      </c>
      <c r="B117" s="877"/>
      <c r="C117" s="878"/>
      <c r="D117" s="877"/>
      <c r="E117" s="878"/>
      <c r="F117" s="877"/>
      <c r="G117" s="878"/>
      <c r="H117" s="877"/>
      <c r="I117" s="878"/>
    </row>
    <row r="118" spans="1:9" ht="16.5" x14ac:dyDescent="0.25">
      <c r="A118" s="107" t="s">
        <v>298</v>
      </c>
      <c r="B118" s="112">
        <f t="shared" ref="B118:I118" si="1">(B71+B75+B79+B83+B87+B91+B95+B99+B103+B107+B111+B115)</f>
        <v>1</v>
      </c>
      <c r="C118" s="112">
        <f t="shared" si="1"/>
        <v>0.4</v>
      </c>
      <c r="D118" s="112">
        <f t="shared" si="1"/>
        <v>1</v>
      </c>
      <c r="E118" s="112">
        <f t="shared" si="1"/>
        <v>0.4</v>
      </c>
      <c r="F118" s="112">
        <f t="shared" si="1"/>
        <v>0</v>
      </c>
      <c r="G118" s="112">
        <f t="shared" si="1"/>
        <v>0</v>
      </c>
      <c r="H118" s="112">
        <f t="shared" si="1"/>
        <v>0</v>
      </c>
      <c r="I118" s="112">
        <f t="shared" si="1"/>
        <v>0</v>
      </c>
    </row>
    <row r="121" spans="1:9" ht="28.5" x14ac:dyDescent="0.25">
      <c r="A121" s="353" t="s">
        <v>299</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7:E77"/>
    <mergeCell ref="F73:G73"/>
    <mergeCell ref="H73:I73"/>
    <mergeCell ref="A74:A75"/>
    <mergeCell ref="B76:C76"/>
    <mergeCell ref="D76:E76"/>
    <mergeCell ref="F76:G76"/>
    <mergeCell ref="H76:I76"/>
    <mergeCell ref="B77:C77"/>
    <mergeCell ref="F77:G77"/>
    <mergeCell ref="H77:I77"/>
    <mergeCell ref="D73:E73"/>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w:/g/personal/territorializacion2021_sdmujer_gov_co/IQAElMwsagDURLUAIQcfJ5qjAUQMv71O0OJ7_at5mUQ5xos?e=TavZB6" xr:uid="{671DD344-5261-4E8C-9AE9-F837321E41D1}"/>
    <hyperlink ref="D73:E73" r:id="rId2" display="https://secretariadistritald-my.sharepoint.com/:w:/g/personal/territorializacion2021_sdmujer_gov_co/IQBMF8nhbhXJQ74r_vCD8y_lAahX5XEHLQQXYCORMvdw1Jc?e=XZUAkk" xr:uid="{BF020D7C-E92E-434F-82BF-0E4333424927}"/>
    <hyperlink ref="B77:C77" r:id="rId3" display="https://secretariadistritald-my.sharepoint.com/:w:/g/personal/territorializacion2021_sdmujer_gov_co/IQARKzmYsLZYTLg2ACzMN9JOAa-RGIolZebpCWEg4tC2_9s?e=xeCaj6" xr:uid="{274DE95E-DEFC-4BD1-A579-808FC6F25126}"/>
    <hyperlink ref="B81:C81" r:id="rId4" display="https://secretariadistritald-my.sharepoint.com/:w:/g/personal/territorializacion2021_sdmujer_gov_co/IQCcMs4rblwpT51i29SG50_QAak8ZzevXWuNCQTzD7H0ax4?e=2HvIEd" xr:uid="{4D1D7EB6-F992-4420-BB75-773AA7220AA3}"/>
    <hyperlink ref="D81:E81" r:id="rId5" display="https://secretariadistritald-my.sharepoint.com/:w:/g/personal/territorializacion2021_sdmujer_gov_co/IQCF5gbDuxmGQJZxpddY9UrsAY6w83u3orIYMnNh8nVvfFE?e=jXyrDI" xr:uid="{D4DC60C1-FCEE-463B-B921-C3B95566C2EF}"/>
    <hyperlink ref="B85:C85" r:id="rId6" display="https://secretariadistritald-my.sharepoint.com/:w:/g/personal/territorializacion2021_sdmujer_gov_co/IQDMsiBNsdGtQawVjy5RfNzvAUILRfRAoUx0XNhLO9Lo0P0?e=ia3W2R" xr:uid="{810F4760-D16A-46DF-9967-480109A08F0E}"/>
    <hyperlink ref="B89:C89" r:id="rId7" display="https://secretariadistritald-my.sharepoint.com/:w:/g/personal/territorializacion2021_sdmujer_gov_co/IQB6COamDnJYSZxcJ5F-_uPeARma-oXHg_Qi3SANMQjtViI?e=XCKqN0" xr:uid="{D3A573BD-3B0B-4BDB-9264-4DEEC40DD0D4}"/>
  </hyperlinks>
  <pageMargins left="0.25" right="0.25" top="0.75" bottom="0.75" header="0.3" footer="0.3"/>
  <pageSetup scale="10" orientation="landscape" r:id="rId8"/>
  <drawing r:id="rId9"/>
  <extLst>
    <ext xmlns:x14="http://schemas.microsoft.com/office/spreadsheetml/2009/9/main" uri="{CCE6A557-97BC-4b89-ADB6-D9C93CAAB3DF}">
      <x14:dataValidations xmlns:xm="http://schemas.microsoft.com/office/excel/2006/main" count="1">
        <x14:dataValidation type="list" allowBlank="1" showInputMessage="1" showErrorMessage="1" xr:uid="{955CA6D1-D43A-4702-A58D-391257B09CAA}">
          <x14:formula1>
            <xm:f>Listas!$B$2:$B$4</xm:f>
          </x14:formula1>
          <xm:sqref>H37:I38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741B1-4AD3-40F8-8574-F6130860A1AD}">
  <dimension ref="A1:L28"/>
  <sheetViews>
    <sheetView topLeftCell="A19" workbookViewId="0">
      <selection activeCell="D26" sqref="D26:L26"/>
    </sheetView>
  </sheetViews>
  <sheetFormatPr baseColWidth="10" defaultColWidth="9.140625" defaultRowHeight="15" x14ac:dyDescent="0.25"/>
  <sheetData>
    <row r="1" spans="1:12" x14ac:dyDescent="0.25">
      <c r="A1" s="1066"/>
      <c r="B1" s="1067"/>
      <c r="C1" s="1067"/>
      <c r="D1" s="1067"/>
      <c r="E1" s="1068"/>
      <c r="F1" s="1013" t="s">
        <v>300</v>
      </c>
      <c r="G1" s="1014"/>
      <c r="H1" s="1014"/>
      <c r="I1" s="1014"/>
      <c r="J1" s="1014"/>
      <c r="K1" s="1014"/>
      <c r="L1" s="262"/>
    </row>
    <row r="2" spans="1:12" x14ac:dyDescent="0.25">
      <c r="A2" s="1069"/>
      <c r="B2" s="1070"/>
      <c r="C2" s="1070"/>
      <c r="D2" s="1070"/>
      <c r="E2" s="1071"/>
      <c r="F2" s="1015"/>
      <c r="G2" s="1016"/>
      <c r="H2" s="1016"/>
      <c r="I2" s="1016"/>
      <c r="J2" s="1016"/>
      <c r="K2" s="1016"/>
      <c r="L2" s="262"/>
    </row>
    <row r="3" spans="1:12" x14ac:dyDescent="0.25">
      <c r="A3" s="1069"/>
      <c r="B3" s="1070"/>
      <c r="C3" s="1070"/>
      <c r="D3" s="1070"/>
      <c r="E3" s="1071"/>
      <c r="F3" s="1013" t="s">
        <v>301</v>
      </c>
      <c r="G3" s="1014"/>
      <c r="H3" s="1014"/>
      <c r="I3" s="1014"/>
      <c r="J3" s="1014"/>
      <c r="K3" s="1014"/>
      <c r="L3" s="262"/>
    </row>
    <row r="4" spans="1:12" x14ac:dyDescent="0.25">
      <c r="A4" s="1072"/>
      <c r="B4" s="1073"/>
      <c r="C4" s="1073"/>
      <c r="D4" s="1073"/>
      <c r="E4" s="1074"/>
      <c r="F4" s="1015"/>
      <c r="G4" s="1016"/>
      <c r="H4" s="1016"/>
      <c r="I4" s="1016"/>
      <c r="J4" s="1016"/>
      <c r="K4" s="1016"/>
      <c r="L4" s="262"/>
    </row>
    <row r="5" spans="1:12" x14ac:dyDescent="0.25">
      <c r="A5" s="984" t="s">
        <v>302</v>
      </c>
      <c r="B5" s="985"/>
      <c r="C5" s="985"/>
      <c r="D5" s="985"/>
      <c r="E5" s="985"/>
      <c r="F5" s="985"/>
      <c r="G5" s="985"/>
      <c r="H5" s="985"/>
      <c r="I5" s="985"/>
      <c r="J5" s="985"/>
      <c r="K5" s="985"/>
      <c r="L5" s="997"/>
    </row>
    <row r="6" spans="1:12" x14ac:dyDescent="0.25">
      <c r="A6" s="984" t="s">
        <v>303</v>
      </c>
      <c r="B6" s="985"/>
      <c r="C6" s="986"/>
      <c r="D6" s="987" t="s">
        <v>12</v>
      </c>
      <c r="E6" s="988"/>
      <c r="F6" s="988"/>
      <c r="G6" s="988"/>
      <c r="H6" s="989"/>
      <c r="I6" s="984" t="s">
        <v>304</v>
      </c>
      <c r="J6" s="986"/>
      <c r="K6" s="987" t="s">
        <v>37</v>
      </c>
      <c r="L6" s="989"/>
    </row>
    <row r="7" spans="1:12" x14ac:dyDescent="0.25">
      <c r="A7" s="984" t="s">
        <v>305</v>
      </c>
      <c r="B7" s="985"/>
      <c r="C7" s="986"/>
      <c r="D7" s="987" t="s">
        <v>26</v>
      </c>
      <c r="E7" s="988"/>
      <c r="F7" s="988"/>
      <c r="G7" s="988"/>
      <c r="H7" s="989"/>
      <c r="I7" s="984" t="s">
        <v>98</v>
      </c>
      <c r="J7" s="986"/>
      <c r="K7" s="987" t="s">
        <v>15</v>
      </c>
      <c r="L7" s="989"/>
    </row>
    <row r="8" spans="1:12" ht="63" customHeight="1" x14ac:dyDescent="0.25">
      <c r="A8" s="984" t="s">
        <v>306</v>
      </c>
      <c r="B8" s="985"/>
      <c r="C8" s="986"/>
      <c r="D8" s="987" t="s">
        <v>74</v>
      </c>
      <c r="E8" s="988"/>
      <c r="F8" s="988"/>
      <c r="G8" s="988"/>
      <c r="H8" s="989"/>
      <c r="I8" s="984" t="s">
        <v>307</v>
      </c>
      <c r="J8" s="986"/>
      <c r="K8" s="987" t="s">
        <v>75</v>
      </c>
      <c r="L8" s="989"/>
    </row>
    <row r="9" spans="1:12" x14ac:dyDescent="0.25">
      <c r="A9" s="1004" t="s">
        <v>308</v>
      </c>
      <c r="B9" s="1005"/>
      <c r="C9" s="1005"/>
      <c r="D9" s="1005"/>
      <c r="E9" s="985"/>
      <c r="F9" s="985"/>
      <c r="G9" s="985"/>
      <c r="H9" s="985"/>
      <c r="I9" s="985"/>
      <c r="J9" s="985"/>
      <c r="K9" s="985"/>
      <c r="L9" s="997"/>
    </row>
    <row r="10" spans="1:12" ht="36.75" customHeight="1" x14ac:dyDescent="0.25">
      <c r="A10" s="982" t="s">
        <v>309</v>
      </c>
      <c r="B10" s="982"/>
      <c r="C10" s="982"/>
      <c r="D10" s="982"/>
      <c r="E10" s="983" t="str">
        <f>+ACTIVIDAD_7!B13</f>
        <v>Realizar el 100% de las actividades operativas y contractuales necesarias para brindar los servicios del Modelo Casa de Igualdad de Oportunidades (CIOM) en las 20 localidades de Bogotá</v>
      </c>
      <c r="F10" s="983"/>
      <c r="G10" s="983"/>
      <c r="H10" s="983"/>
      <c r="I10" s="983"/>
      <c r="J10" s="983"/>
      <c r="K10" s="983"/>
      <c r="L10" s="983"/>
    </row>
    <row r="11" spans="1:12" ht="51.75" customHeight="1" x14ac:dyDescent="0.25">
      <c r="A11" s="995" t="s">
        <v>310</v>
      </c>
      <c r="B11" s="996"/>
      <c r="C11" s="996"/>
      <c r="D11" s="997"/>
      <c r="E11" s="1006" t="str">
        <f>+ACTIVIDAD_7!I17</f>
        <v>Porcentaje de localidades con actividades operativas y contractuales necesarias para brindar los servicios del Modelo Casa de Igualdad de Oportunidades (CIOM)  realizadas</v>
      </c>
      <c r="F11" s="1007"/>
      <c r="G11" s="1007"/>
      <c r="H11" s="1007"/>
      <c r="I11" s="1007"/>
      <c r="J11" s="1007"/>
      <c r="K11" s="1007"/>
      <c r="L11" s="1008"/>
    </row>
    <row r="12" spans="1:12" ht="44.25" customHeight="1" x14ac:dyDescent="0.25">
      <c r="A12" s="984" t="s">
        <v>311</v>
      </c>
      <c r="B12" s="985"/>
      <c r="C12" s="985"/>
      <c r="D12" s="986"/>
      <c r="E12" s="1006" t="s">
        <v>581</v>
      </c>
      <c r="F12" s="1007"/>
      <c r="G12" s="1007"/>
      <c r="H12" s="1007"/>
      <c r="I12" s="1007"/>
      <c r="J12" s="1007"/>
      <c r="K12" s="1007"/>
      <c r="L12" s="1008"/>
    </row>
    <row r="13" spans="1:12" ht="20.25" customHeight="1" x14ac:dyDescent="0.25">
      <c r="A13" s="984" t="s">
        <v>313</v>
      </c>
      <c r="B13" s="985"/>
      <c r="C13" s="986"/>
      <c r="D13" s="987"/>
      <c r="E13" s="988"/>
      <c r="F13" s="988"/>
      <c r="G13" s="988"/>
      <c r="H13" s="989"/>
      <c r="I13" s="984" t="s">
        <v>314</v>
      </c>
      <c r="J13" s="986"/>
      <c r="K13" s="987" t="s">
        <v>49</v>
      </c>
      <c r="L13" s="989"/>
    </row>
    <row r="14" spans="1:12" x14ac:dyDescent="0.25">
      <c r="A14" s="984" t="s">
        <v>315</v>
      </c>
      <c r="B14" s="985"/>
      <c r="C14" s="985"/>
      <c r="D14" s="985"/>
      <c r="E14" s="985"/>
      <c r="F14" s="985"/>
      <c r="G14" s="985"/>
      <c r="H14" s="985"/>
      <c r="I14" s="985"/>
      <c r="J14" s="985"/>
      <c r="K14" s="985"/>
      <c r="L14" s="997"/>
    </row>
    <row r="15" spans="1:12" ht="28.5" customHeight="1" x14ac:dyDescent="0.25">
      <c r="A15" s="984" t="s">
        <v>316</v>
      </c>
      <c r="B15" s="985"/>
      <c r="C15" s="986"/>
      <c r="D15" s="987" t="s">
        <v>19</v>
      </c>
      <c r="E15" s="988"/>
      <c r="F15" s="988"/>
      <c r="G15" s="988"/>
      <c r="H15" s="989"/>
      <c r="I15" s="984" t="s">
        <v>317</v>
      </c>
      <c r="J15" s="986"/>
      <c r="K15" s="987" t="s">
        <v>20</v>
      </c>
      <c r="L15" s="989"/>
    </row>
    <row r="16" spans="1:12" ht="27" customHeight="1" x14ac:dyDescent="0.25">
      <c r="A16" s="984" t="s">
        <v>318</v>
      </c>
      <c r="B16" s="985"/>
      <c r="C16" s="986"/>
      <c r="D16" s="1075">
        <v>1</v>
      </c>
      <c r="E16" s="1076"/>
      <c r="F16" s="1076"/>
      <c r="G16" s="1076"/>
      <c r="H16" s="1077"/>
      <c r="I16" s="984" t="s">
        <v>237</v>
      </c>
      <c r="J16" s="986"/>
      <c r="K16" s="987" t="s">
        <v>23</v>
      </c>
      <c r="L16" s="989"/>
    </row>
    <row r="17" spans="1:12" x14ac:dyDescent="0.25">
      <c r="A17" s="984" t="s">
        <v>319</v>
      </c>
      <c r="B17" s="985"/>
      <c r="C17" s="986"/>
      <c r="D17" s="987"/>
      <c r="E17" s="988"/>
      <c r="F17" s="988"/>
      <c r="G17" s="988"/>
      <c r="H17" s="989"/>
      <c r="I17" s="992"/>
      <c r="J17" s="993"/>
      <c r="K17" s="993"/>
      <c r="L17" s="994"/>
    </row>
    <row r="18" spans="1:12" x14ac:dyDescent="0.25">
      <c r="A18" s="269" t="s">
        <v>320</v>
      </c>
      <c r="B18" s="269" t="s">
        <v>321</v>
      </c>
      <c r="C18" s="984" t="s">
        <v>322</v>
      </c>
      <c r="D18" s="985"/>
      <c r="E18" s="985"/>
      <c r="F18" s="985"/>
      <c r="G18" s="986"/>
      <c r="H18" s="984" t="s">
        <v>323</v>
      </c>
      <c r="I18" s="986"/>
      <c r="J18" s="984" t="s">
        <v>324</v>
      </c>
      <c r="K18" s="986"/>
      <c r="L18" s="269" t="s">
        <v>325</v>
      </c>
    </row>
    <row r="19" spans="1:12" ht="135.75" customHeight="1" x14ac:dyDescent="0.25">
      <c r="A19" s="264">
        <v>1</v>
      </c>
      <c r="B19" s="265" t="s">
        <v>274</v>
      </c>
      <c r="C19" s="1190" t="s">
        <v>582</v>
      </c>
      <c r="D19" s="1191"/>
      <c r="E19" s="1191"/>
      <c r="F19" s="1191"/>
      <c r="G19" s="1192"/>
      <c r="H19" s="1190" t="s">
        <v>583</v>
      </c>
      <c r="I19" s="1192"/>
      <c r="J19" s="987" t="s">
        <v>22</v>
      </c>
      <c r="K19" s="989"/>
      <c r="L19" s="265" t="s">
        <v>584</v>
      </c>
    </row>
    <row r="20" spans="1:12" ht="36.75" customHeight="1" x14ac:dyDescent="0.25">
      <c r="A20" s="264">
        <v>2</v>
      </c>
      <c r="B20" s="265" t="s">
        <v>274</v>
      </c>
      <c r="C20" s="987" t="s">
        <v>585</v>
      </c>
      <c r="D20" s="988"/>
      <c r="E20" s="988"/>
      <c r="F20" s="988"/>
      <c r="G20" s="989"/>
      <c r="H20" s="987" t="s">
        <v>586</v>
      </c>
      <c r="I20" s="989"/>
      <c r="J20" s="987" t="s">
        <v>22</v>
      </c>
      <c r="K20" s="989"/>
      <c r="L20" s="265" t="s">
        <v>587</v>
      </c>
    </row>
    <row r="21" spans="1:12" x14ac:dyDescent="0.25">
      <c r="A21" s="264"/>
      <c r="B21" s="265"/>
      <c r="C21" s="987"/>
      <c r="D21" s="988"/>
      <c r="E21" s="988"/>
      <c r="F21" s="988"/>
      <c r="G21" s="989"/>
      <c r="H21" s="987"/>
      <c r="I21" s="989"/>
      <c r="J21" s="992"/>
      <c r="K21" s="994"/>
      <c r="L21" s="265"/>
    </row>
    <row r="22" spans="1:12" ht="51" x14ac:dyDescent="0.25">
      <c r="A22" s="269" t="s">
        <v>320</v>
      </c>
      <c r="B22" s="984" t="s">
        <v>333</v>
      </c>
      <c r="C22" s="985"/>
      <c r="D22" s="985"/>
      <c r="E22" s="985"/>
      <c r="F22" s="985"/>
      <c r="G22" s="985"/>
      <c r="H22" s="985"/>
      <c r="I22" s="985"/>
      <c r="J22" s="985"/>
      <c r="K22" s="986"/>
      <c r="L22" s="269" t="s">
        <v>334</v>
      </c>
    </row>
    <row r="23" spans="1:12" ht="39.75" customHeight="1" x14ac:dyDescent="0.25">
      <c r="A23" s="264">
        <v>1</v>
      </c>
      <c r="B23" s="1190" t="s">
        <v>588</v>
      </c>
      <c r="C23" s="1191"/>
      <c r="D23" s="1191"/>
      <c r="E23" s="1191"/>
      <c r="F23" s="1191"/>
      <c r="G23" s="1191"/>
      <c r="H23" s="1191"/>
      <c r="I23" s="1191"/>
      <c r="J23" s="1191"/>
      <c r="K23" s="1192"/>
      <c r="L23" s="265" t="s">
        <v>34</v>
      </c>
    </row>
    <row r="24" spans="1:12" x14ac:dyDescent="0.25">
      <c r="A24" s="984" t="s">
        <v>336</v>
      </c>
      <c r="B24" s="985"/>
      <c r="C24" s="985"/>
      <c r="D24" s="985"/>
      <c r="E24" s="985"/>
      <c r="F24" s="1005"/>
      <c r="G24" s="1005"/>
      <c r="H24" s="985"/>
      <c r="I24" s="1005"/>
      <c r="J24" s="1005"/>
      <c r="K24" s="985"/>
      <c r="L24" s="1080"/>
    </row>
    <row r="25" spans="1:12" ht="38.25" x14ac:dyDescent="0.25">
      <c r="A25" s="984" t="s">
        <v>337</v>
      </c>
      <c r="B25" s="985"/>
      <c r="C25" s="986"/>
      <c r="D25" s="1208">
        <v>1</v>
      </c>
      <c r="E25" s="988"/>
      <c r="F25" s="982" t="s">
        <v>338</v>
      </c>
      <c r="G25" s="982"/>
      <c r="H25" s="276">
        <v>2024</v>
      </c>
      <c r="I25" s="982" t="s">
        <v>339</v>
      </c>
      <c r="J25" s="982"/>
      <c r="K25" s="263"/>
      <c r="L25" s="275" t="s">
        <v>584</v>
      </c>
    </row>
    <row r="26" spans="1:12" x14ac:dyDescent="0.25">
      <c r="A26" s="984" t="s">
        <v>341</v>
      </c>
      <c r="B26" s="985"/>
      <c r="C26" s="986"/>
      <c r="D26" s="987" t="s">
        <v>589</v>
      </c>
      <c r="E26" s="988"/>
      <c r="F26" s="981"/>
      <c r="G26" s="981"/>
      <c r="H26" s="988"/>
      <c r="I26" s="981"/>
      <c r="J26" s="981"/>
      <c r="K26" s="988"/>
      <c r="L26" s="998"/>
    </row>
    <row r="27" spans="1:12" x14ac:dyDescent="0.25">
      <c r="A27" s="984" t="s">
        <v>343</v>
      </c>
      <c r="B27" s="985"/>
      <c r="C27" s="986"/>
      <c r="D27" s="992"/>
      <c r="E27" s="993"/>
      <c r="F27" s="993"/>
      <c r="G27" s="993"/>
      <c r="H27" s="993"/>
      <c r="I27" s="993"/>
      <c r="J27" s="993"/>
      <c r="K27" s="993"/>
      <c r="L27" s="994"/>
    </row>
    <row r="28" spans="1:12" x14ac:dyDescent="0.25">
      <c r="A28" s="984" t="s">
        <v>344</v>
      </c>
      <c r="B28" s="985"/>
      <c r="C28" s="986"/>
      <c r="D28" s="987"/>
      <c r="E28" s="988"/>
      <c r="F28" s="988"/>
      <c r="G28" s="988"/>
      <c r="H28" s="988"/>
      <c r="I28" s="988"/>
      <c r="J28" s="988"/>
      <c r="K28" s="988"/>
      <c r="L28" s="989"/>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8E672B-4BD1-47FD-B5C7-646DA3E57952}">
          <x14:formula1>
            <xm:f>Datos!$A$2:$A$5</xm:f>
          </x14:formula1>
          <xm:sqref>D6:H6</xm:sqref>
        </x14:dataValidation>
        <x14:dataValidation type="list" allowBlank="1" showInputMessage="1" showErrorMessage="1" xr:uid="{C3E3CD3B-0B6C-47FE-B977-75BA2E4AD794}">
          <x14:formula1>
            <xm:f>Datos!$B$2:$B$6</xm:f>
          </x14:formula1>
          <xm:sqref>K6:L6</xm:sqref>
        </x14:dataValidation>
        <x14:dataValidation type="list" allowBlank="1" showInputMessage="1" showErrorMessage="1" xr:uid="{A81B1E4E-EE35-482B-BDBB-34D8CCB3637F}">
          <x14:formula1>
            <xm:f>Datos!$C$2:$C$3</xm:f>
          </x14:formula1>
          <xm:sqref>D7:H7</xm:sqref>
        </x14:dataValidation>
        <x14:dataValidation type="list" allowBlank="1" showInputMessage="1" showErrorMessage="1" xr:uid="{88644C28-BA41-4A75-92A8-2084DAF4DA1D}">
          <x14:formula1>
            <xm:f>Datos!$D$2:$D$7</xm:f>
          </x14:formula1>
          <xm:sqref>K7:L7</xm:sqref>
        </x14:dataValidation>
        <x14:dataValidation type="list" allowBlank="1" showInputMessage="1" showErrorMessage="1" xr:uid="{276CAB58-3766-4825-82BB-AD218CDFBDDC}">
          <x14:formula1>
            <xm:f>Datos!$E$2:$E$23</xm:f>
          </x14:formula1>
          <xm:sqref>D8:H8</xm:sqref>
        </x14:dataValidation>
        <x14:dataValidation type="list" allowBlank="1" showInputMessage="1" showErrorMessage="1" xr:uid="{FFC3E9A6-3E14-4C7E-853B-0B69ABCAD8F6}">
          <x14:formula1>
            <xm:f>Datos!$F$2:$F$18</xm:f>
          </x14:formula1>
          <xm:sqref>K8:L8</xm:sqref>
        </x14:dataValidation>
        <x14:dataValidation type="list" allowBlank="1" showInputMessage="1" showErrorMessage="1" xr:uid="{68B54A38-5258-40FE-B09B-C5C8B512B625}">
          <x14:formula1>
            <xm:f>Datos!$G$2:$G$8</xm:f>
          </x14:formula1>
          <xm:sqref>K13:L13</xm:sqref>
        </x14:dataValidation>
        <x14:dataValidation type="list" allowBlank="1" showInputMessage="1" showErrorMessage="1" xr:uid="{479A0956-0CCD-46BD-A648-66EC1D198C9B}">
          <x14:formula1>
            <xm:f>Datos!$H$2:$H$3</xm:f>
          </x14:formula1>
          <xm:sqref>D15:H15</xm:sqref>
        </x14:dataValidation>
        <x14:dataValidation type="list" allowBlank="1" showInputMessage="1" showErrorMessage="1" xr:uid="{BF42FA05-5124-401A-809C-1DF063F809E5}">
          <x14:formula1>
            <xm:f>Datos!$I$2:$I$7</xm:f>
          </x14:formula1>
          <xm:sqref>K15:L15</xm:sqref>
        </x14:dataValidation>
        <x14:dataValidation type="list" allowBlank="1" showInputMessage="1" showErrorMessage="1" xr:uid="{7094CA7C-43B3-4107-9968-E2DFC125D6F6}">
          <x14:formula1>
            <xm:f>Datos!$J$2:$J$5</xm:f>
          </x14:formula1>
          <xm:sqref>K16:L16</xm:sqref>
        </x14:dataValidation>
        <x14:dataValidation type="list" allowBlank="1" showInputMessage="1" showErrorMessage="1" xr:uid="{CBE2C655-3103-47DE-B786-611818AC9FEE}">
          <x14:formula1>
            <xm:f>Datos!$K$2:$K$4</xm:f>
          </x14:formula1>
          <xm:sqref>L23</xm:sqref>
        </x14:dataValidation>
        <x14:dataValidation type="list" allowBlank="1" showInputMessage="1" showErrorMessage="1" xr:uid="{EC70D788-FC41-4585-A67D-484C3ECE88FC}">
          <x14:formula1>
            <xm:f>Datos!$K$2:$K$3</xm:f>
          </x14:formula1>
          <xm:sqref>J19:K21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11013-AA49-4AC6-9F67-4B3661226664}">
  <dimension ref="A1:M29"/>
  <sheetViews>
    <sheetView topLeftCell="A17" zoomScale="120" zoomScaleNormal="120" workbookViewId="0">
      <selection activeCell="D26" sqref="D26:L26"/>
    </sheetView>
  </sheetViews>
  <sheetFormatPr baseColWidth="10" defaultColWidth="9.140625" defaultRowHeight="15" x14ac:dyDescent="0.25"/>
  <sheetData>
    <row r="1" spans="1:12" x14ac:dyDescent="0.25">
      <c r="A1" s="1066"/>
      <c r="B1" s="1067"/>
      <c r="C1" s="1067"/>
      <c r="D1" s="1067"/>
      <c r="E1" s="1068"/>
      <c r="F1" s="1013" t="s">
        <v>300</v>
      </c>
      <c r="G1" s="1014"/>
      <c r="H1" s="1014"/>
      <c r="I1" s="1014"/>
      <c r="J1" s="1014"/>
      <c r="K1" s="1014"/>
      <c r="L1" s="262"/>
    </row>
    <row r="2" spans="1:12" x14ac:dyDescent="0.25">
      <c r="A2" s="1069"/>
      <c r="B2" s="1070"/>
      <c r="C2" s="1070"/>
      <c r="D2" s="1070"/>
      <c r="E2" s="1071"/>
      <c r="F2" s="1015"/>
      <c r="G2" s="1016"/>
      <c r="H2" s="1016"/>
      <c r="I2" s="1016"/>
      <c r="J2" s="1016"/>
      <c r="K2" s="1016"/>
      <c r="L2" s="262"/>
    </row>
    <row r="3" spans="1:12" x14ac:dyDescent="0.25">
      <c r="A3" s="1069"/>
      <c r="B3" s="1070"/>
      <c r="C3" s="1070"/>
      <c r="D3" s="1070"/>
      <c r="E3" s="1071"/>
      <c r="F3" s="1013" t="s">
        <v>301</v>
      </c>
      <c r="G3" s="1014"/>
      <c r="H3" s="1014"/>
      <c r="I3" s="1014"/>
      <c r="J3" s="1014"/>
      <c r="K3" s="1014"/>
      <c r="L3" s="262"/>
    </row>
    <row r="4" spans="1:12" x14ac:dyDescent="0.25">
      <c r="A4" s="1072"/>
      <c r="B4" s="1073"/>
      <c r="C4" s="1073"/>
      <c r="D4" s="1073"/>
      <c r="E4" s="1074"/>
      <c r="F4" s="1015"/>
      <c r="G4" s="1016"/>
      <c r="H4" s="1016"/>
      <c r="I4" s="1016"/>
      <c r="J4" s="1016"/>
      <c r="K4" s="1016"/>
      <c r="L4" s="262"/>
    </row>
    <row r="5" spans="1:12" x14ac:dyDescent="0.25">
      <c r="A5" s="984" t="s">
        <v>302</v>
      </c>
      <c r="B5" s="985"/>
      <c r="C5" s="985"/>
      <c r="D5" s="985"/>
      <c r="E5" s="985"/>
      <c r="F5" s="985"/>
      <c r="G5" s="985"/>
      <c r="H5" s="985"/>
      <c r="I5" s="985"/>
      <c r="J5" s="985"/>
      <c r="K5" s="985"/>
      <c r="L5" s="997"/>
    </row>
    <row r="6" spans="1:12" x14ac:dyDescent="0.25">
      <c r="A6" s="984" t="s">
        <v>303</v>
      </c>
      <c r="B6" s="985"/>
      <c r="C6" s="986"/>
      <c r="D6" s="987" t="s">
        <v>12</v>
      </c>
      <c r="E6" s="988"/>
      <c r="F6" s="988"/>
      <c r="G6" s="988"/>
      <c r="H6" s="989"/>
      <c r="I6" s="984" t="s">
        <v>304</v>
      </c>
      <c r="J6" s="986"/>
      <c r="K6" s="987" t="s">
        <v>37</v>
      </c>
      <c r="L6" s="989"/>
    </row>
    <row r="7" spans="1:12" x14ac:dyDescent="0.25">
      <c r="A7" s="984" t="s">
        <v>305</v>
      </c>
      <c r="B7" s="985"/>
      <c r="C7" s="986"/>
      <c r="D7" s="987" t="s">
        <v>26</v>
      </c>
      <c r="E7" s="988"/>
      <c r="F7" s="988"/>
      <c r="G7" s="988"/>
      <c r="H7" s="989"/>
      <c r="I7" s="984" t="s">
        <v>98</v>
      </c>
      <c r="J7" s="986"/>
      <c r="K7" s="987" t="s">
        <v>15</v>
      </c>
      <c r="L7" s="989"/>
    </row>
    <row r="8" spans="1:12" ht="47.25" customHeight="1" x14ac:dyDescent="0.25">
      <c r="A8" s="984" t="s">
        <v>306</v>
      </c>
      <c r="B8" s="985"/>
      <c r="C8" s="986"/>
      <c r="D8" s="987" t="s">
        <v>74</v>
      </c>
      <c r="E8" s="988"/>
      <c r="F8" s="988"/>
      <c r="G8" s="988"/>
      <c r="H8" s="989"/>
      <c r="I8" s="984" t="s">
        <v>307</v>
      </c>
      <c r="J8" s="986"/>
      <c r="K8" s="987" t="s">
        <v>75</v>
      </c>
      <c r="L8" s="989"/>
    </row>
    <row r="9" spans="1:12" x14ac:dyDescent="0.25">
      <c r="A9" s="1004" t="s">
        <v>308</v>
      </c>
      <c r="B9" s="1005"/>
      <c r="C9" s="1005"/>
      <c r="D9" s="1005"/>
      <c r="E9" s="985"/>
      <c r="F9" s="985"/>
      <c r="G9" s="985"/>
      <c r="H9" s="985"/>
      <c r="I9" s="985"/>
      <c r="J9" s="985"/>
      <c r="K9" s="985"/>
      <c r="L9" s="997"/>
    </row>
    <row r="10" spans="1:12" ht="27.75" customHeight="1" x14ac:dyDescent="0.25">
      <c r="A10" s="982" t="s">
        <v>309</v>
      </c>
      <c r="B10" s="982"/>
      <c r="C10" s="982"/>
      <c r="D10" s="982"/>
      <c r="E10" s="983" t="str">
        <f>+ACTIVIDAD_8!B13</f>
        <v>Implementar 1 estrategia asociada al Modelo CIOM para la ruralidad Bogotana</v>
      </c>
      <c r="F10" s="983"/>
      <c r="G10" s="983"/>
      <c r="H10" s="983"/>
      <c r="I10" s="983"/>
      <c r="J10" s="983"/>
      <c r="K10" s="983"/>
      <c r="L10" s="983"/>
    </row>
    <row r="11" spans="1:12" ht="29.25" customHeight="1" x14ac:dyDescent="0.25">
      <c r="A11" s="995" t="s">
        <v>310</v>
      </c>
      <c r="B11" s="996"/>
      <c r="C11" s="996"/>
      <c r="D11" s="997"/>
      <c r="E11" s="990" t="str">
        <f>+ACTIVIDAD_8!I17</f>
        <v>Estrategia asociada al Modelo CIOM para la ruralidad Bogotana implementada</v>
      </c>
      <c r="F11" s="983"/>
      <c r="G11" s="983"/>
      <c r="H11" s="983"/>
      <c r="I11" s="983"/>
      <c r="J11" s="983"/>
      <c r="K11" s="983"/>
      <c r="L11" s="991"/>
    </row>
    <row r="12" spans="1:12" ht="42.75" customHeight="1" x14ac:dyDescent="0.25">
      <c r="A12" s="984" t="s">
        <v>311</v>
      </c>
      <c r="B12" s="985"/>
      <c r="C12" s="985"/>
      <c r="D12" s="986"/>
      <c r="E12" s="1006" t="s">
        <v>590</v>
      </c>
      <c r="F12" s="1007"/>
      <c r="G12" s="1007"/>
      <c r="H12" s="1007"/>
      <c r="I12" s="1007"/>
      <c r="J12" s="1007"/>
      <c r="K12" s="1007"/>
      <c r="L12" s="1008"/>
    </row>
    <row r="13" spans="1:12" ht="30" customHeight="1" x14ac:dyDescent="0.25">
      <c r="A13" s="984" t="s">
        <v>313</v>
      </c>
      <c r="B13" s="985"/>
      <c r="C13" s="986"/>
      <c r="D13" s="987"/>
      <c r="E13" s="988"/>
      <c r="F13" s="988"/>
      <c r="G13" s="988"/>
      <c r="H13" s="989"/>
      <c r="I13" s="984" t="s">
        <v>314</v>
      </c>
      <c r="J13" s="986"/>
      <c r="K13" s="987" t="s">
        <v>49</v>
      </c>
      <c r="L13" s="989"/>
    </row>
    <row r="14" spans="1:12" x14ac:dyDescent="0.25">
      <c r="A14" s="984" t="s">
        <v>315</v>
      </c>
      <c r="B14" s="985"/>
      <c r="C14" s="985"/>
      <c r="D14" s="985"/>
      <c r="E14" s="985"/>
      <c r="F14" s="985"/>
      <c r="G14" s="985"/>
      <c r="H14" s="985"/>
      <c r="I14" s="985"/>
      <c r="J14" s="985"/>
      <c r="K14" s="985"/>
      <c r="L14" s="997"/>
    </row>
    <row r="15" spans="1:12" ht="26.25" customHeight="1" x14ac:dyDescent="0.25">
      <c r="A15" s="984" t="s">
        <v>316</v>
      </c>
      <c r="B15" s="985"/>
      <c r="C15" s="986"/>
      <c r="D15" s="987" t="s">
        <v>19</v>
      </c>
      <c r="E15" s="988"/>
      <c r="F15" s="988"/>
      <c r="G15" s="988"/>
      <c r="H15" s="989"/>
      <c r="I15" s="984" t="s">
        <v>317</v>
      </c>
      <c r="J15" s="986"/>
      <c r="K15" s="987" t="s">
        <v>20</v>
      </c>
      <c r="L15" s="989"/>
    </row>
    <row r="16" spans="1:12" ht="30.75" customHeight="1" x14ac:dyDescent="0.25">
      <c r="A16" s="984" t="s">
        <v>318</v>
      </c>
      <c r="B16" s="985"/>
      <c r="C16" s="986"/>
      <c r="D16" s="1210">
        <v>1</v>
      </c>
      <c r="E16" s="1211"/>
      <c r="F16" s="1211"/>
      <c r="G16" s="1211"/>
      <c r="H16" s="1212"/>
      <c r="I16" s="984" t="s">
        <v>237</v>
      </c>
      <c r="J16" s="986"/>
      <c r="K16" s="987" t="s">
        <v>23</v>
      </c>
      <c r="L16" s="989"/>
    </row>
    <row r="17" spans="1:13" x14ac:dyDescent="0.25">
      <c r="A17" s="984" t="s">
        <v>319</v>
      </c>
      <c r="B17" s="985"/>
      <c r="C17" s="986"/>
      <c r="D17" s="987"/>
      <c r="E17" s="988"/>
      <c r="F17" s="988"/>
      <c r="G17" s="988"/>
      <c r="H17" s="989"/>
      <c r="I17" s="992"/>
      <c r="J17" s="993"/>
      <c r="K17" s="993"/>
      <c r="L17" s="994"/>
    </row>
    <row r="18" spans="1:13" x14ac:dyDescent="0.25">
      <c r="A18" s="269" t="s">
        <v>320</v>
      </c>
      <c r="B18" s="269" t="s">
        <v>321</v>
      </c>
      <c r="C18" s="984" t="s">
        <v>322</v>
      </c>
      <c r="D18" s="985"/>
      <c r="E18" s="985"/>
      <c r="F18" s="985"/>
      <c r="G18" s="986"/>
      <c r="H18" s="984" t="s">
        <v>323</v>
      </c>
      <c r="I18" s="986"/>
      <c r="J18" s="984" t="s">
        <v>324</v>
      </c>
      <c r="K18" s="986"/>
      <c r="L18" s="269" t="s">
        <v>325</v>
      </c>
    </row>
    <row r="19" spans="1:13" ht="71.25" customHeight="1" x14ac:dyDescent="0.25">
      <c r="A19" s="264">
        <v>1</v>
      </c>
      <c r="B19" s="265" t="s">
        <v>274</v>
      </c>
      <c r="C19" s="987" t="s">
        <v>591</v>
      </c>
      <c r="D19" s="988"/>
      <c r="E19" s="988"/>
      <c r="F19" s="988"/>
      <c r="G19" s="989"/>
      <c r="H19" s="987" t="s">
        <v>592</v>
      </c>
      <c r="I19" s="989"/>
      <c r="J19" s="992" t="s">
        <v>22</v>
      </c>
      <c r="K19" s="994"/>
      <c r="L19" s="265" t="s">
        <v>593</v>
      </c>
    </row>
    <row r="20" spans="1:13" ht="61.5" customHeight="1" x14ac:dyDescent="0.25">
      <c r="A20" s="264">
        <v>2</v>
      </c>
      <c r="B20" s="265" t="s">
        <v>274</v>
      </c>
      <c r="C20" s="987" t="s">
        <v>594</v>
      </c>
      <c r="D20" s="988"/>
      <c r="E20" s="988"/>
      <c r="F20" s="988"/>
      <c r="G20" s="989"/>
      <c r="H20" s="987" t="s">
        <v>595</v>
      </c>
      <c r="I20" s="989"/>
      <c r="J20" s="992" t="s">
        <v>22</v>
      </c>
      <c r="K20" s="994"/>
      <c r="L20" s="265" t="s">
        <v>593</v>
      </c>
    </row>
    <row r="21" spans="1:13" x14ac:dyDescent="0.25">
      <c r="A21" s="264"/>
      <c r="B21" s="265"/>
      <c r="C21" s="987"/>
      <c r="D21" s="988"/>
      <c r="E21" s="988"/>
      <c r="F21" s="988"/>
      <c r="G21" s="989"/>
      <c r="H21" s="987"/>
      <c r="I21" s="989"/>
      <c r="J21" s="992"/>
      <c r="K21" s="994"/>
      <c r="L21" s="265"/>
    </row>
    <row r="22" spans="1:13" ht="51" x14ac:dyDescent="0.25">
      <c r="A22" s="269" t="s">
        <v>320</v>
      </c>
      <c r="B22" s="984" t="s">
        <v>333</v>
      </c>
      <c r="C22" s="985"/>
      <c r="D22" s="985"/>
      <c r="E22" s="985"/>
      <c r="F22" s="985"/>
      <c r="G22" s="985"/>
      <c r="H22" s="985"/>
      <c r="I22" s="985"/>
      <c r="J22" s="985"/>
      <c r="K22" s="986"/>
      <c r="L22" s="269" t="s">
        <v>334</v>
      </c>
    </row>
    <row r="23" spans="1:13" ht="43.5" customHeight="1" x14ac:dyDescent="0.25">
      <c r="A23" s="264">
        <v>1</v>
      </c>
      <c r="B23" s="1190" t="s">
        <v>596</v>
      </c>
      <c r="C23" s="1191"/>
      <c r="D23" s="1191"/>
      <c r="E23" s="1191"/>
      <c r="F23" s="1191"/>
      <c r="G23" s="1191"/>
      <c r="H23" s="1191"/>
      <c r="I23" s="1191"/>
      <c r="J23" s="1191"/>
      <c r="K23" s="1192"/>
      <c r="L23" s="265" t="s">
        <v>22</v>
      </c>
    </row>
    <row r="24" spans="1:13" x14ac:dyDescent="0.25">
      <c r="A24" s="984" t="s">
        <v>336</v>
      </c>
      <c r="B24" s="985"/>
      <c r="C24" s="985"/>
      <c r="D24" s="985"/>
      <c r="E24" s="985"/>
      <c r="F24" s="1005"/>
      <c r="G24" s="1005"/>
      <c r="H24" s="985"/>
      <c r="I24" s="1005"/>
      <c r="J24" s="1005"/>
      <c r="K24" s="985"/>
      <c r="L24" s="1080"/>
    </row>
    <row r="25" spans="1:13" ht="25.5" x14ac:dyDescent="0.25">
      <c r="A25" s="984" t="s">
        <v>337</v>
      </c>
      <c r="B25" s="985"/>
      <c r="C25" s="986"/>
      <c r="D25" s="987">
        <v>1</v>
      </c>
      <c r="E25" s="988"/>
      <c r="F25" s="982" t="s">
        <v>338</v>
      </c>
      <c r="G25" s="982"/>
      <c r="H25" s="276">
        <v>2024</v>
      </c>
      <c r="I25" s="982" t="s">
        <v>339</v>
      </c>
      <c r="J25" s="982"/>
      <c r="K25" s="263"/>
      <c r="L25" s="275" t="s">
        <v>388</v>
      </c>
    </row>
    <row r="26" spans="1:13" x14ac:dyDescent="0.25">
      <c r="A26" s="984" t="s">
        <v>341</v>
      </c>
      <c r="B26" s="985"/>
      <c r="C26" s="986"/>
      <c r="D26" s="987" t="s">
        <v>597</v>
      </c>
      <c r="E26" s="988"/>
      <c r="F26" s="981"/>
      <c r="G26" s="981"/>
      <c r="H26" s="988"/>
      <c r="I26" s="981"/>
      <c r="J26" s="981"/>
      <c r="K26" s="988"/>
      <c r="L26" s="998"/>
    </row>
    <row r="27" spans="1:13" x14ac:dyDescent="0.25">
      <c r="A27" s="984" t="s">
        <v>343</v>
      </c>
      <c r="B27" s="985"/>
      <c r="C27" s="986"/>
      <c r="D27" s="1066"/>
      <c r="E27" s="1067"/>
      <c r="F27" s="1067"/>
      <c r="G27" s="1067"/>
      <c r="H27" s="1067"/>
      <c r="I27" s="1067"/>
      <c r="J27" s="1067"/>
      <c r="K27" s="1067"/>
      <c r="L27" s="1068"/>
    </row>
    <row r="28" spans="1:13" x14ac:dyDescent="0.25">
      <c r="A28" s="984" t="s">
        <v>344</v>
      </c>
      <c r="B28" s="985"/>
      <c r="C28" s="985"/>
      <c r="D28" s="1209"/>
      <c r="E28" s="1209"/>
      <c r="F28" s="1209"/>
      <c r="G28" s="1209"/>
      <c r="H28" s="1209"/>
      <c r="I28" s="1209"/>
      <c r="J28" s="1209"/>
      <c r="K28" s="1209"/>
      <c r="L28" s="1209"/>
      <c r="M28" s="357"/>
    </row>
    <row r="29" spans="1:13" x14ac:dyDescent="0.25">
      <c r="D29" s="357"/>
      <c r="E29" s="357"/>
      <c r="F29" s="357"/>
      <c r="G29" s="357"/>
      <c r="H29" s="357"/>
      <c r="I29" s="357"/>
      <c r="J29" s="357"/>
      <c r="K29" s="357"/>
      <c r="L29" s="357"/>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F6E5F5F-2F60-4D38-80CA-2E7F5858AF93}">
          <x14:formula1>
            <xm:f>Datos!$K$2:$K$3</xm:f>
          </x14:formula1>
          <xm:sqref>J19:K21</xm:sqref>
        </x14:dataValidation>
        <x14:dataValidation type="list" allowBlank="1" showInputMessage="1" showErrorMessage="1" xr:uid="{C7A30F69-7D53-4552-8AC1-1908BDC56EEF}">
          <x14:formula1>
            <xm:f>Datos!$K$2:$K$4</xm:f>
          </x14:formula1>
          <xm:sqref>L23</xm:sqref>
        </x14:dataValidation>
        <x14:dataValidation type="list" allowBlank="1" showInputMessage="1" showErrorMessage="1" xr:uid="{AD84B18D-0E0F-4484-A6B8-1DA3E672E423}">
          <x14:formula1>
            <xm:f>Datos!$J$2:$J$5</xm:f>
          </x14:formula1>
          <xm:sqref>K16:L16</xm:sqref>
        </x14:dataValidation>
        <x14:dataValidation type="list" allowBlank="1" showInputMessage="1" showErrorMessage="1" xr:uid="{EEEC5F72-E7A0-414C-A97C-767E819104EF}">
          <x14:formula1>
            <xm:f>Datos!$I$2:$I$7</xm:f>
          </x14:formula1>
          <xm:sqref>K15:L15</xm:sqref>
        </x14:dataValidation>
        <x14:dataValidation type="list" allowBlank="1" showInputMessage="1" showErrorMessage="1" xr:uid="{5B44711B-D95B-4FAC-8144-C05C47FCF210}">
          <x14:formula1>
            <xm:f>Datos!$H$2:$H$3</xm:f>
          </x14:formula1>
          <xm:sqref>D15:H15</xm:sqref>
        </x14:dataValidation>
        <x14:dataValidation type="list" allowBlank="1" showInputMessage="1" showErrorMessage="1" xr:uid="{AA53AA06-97BC-4379-A8F3-F820D7AAABB8}">
          <x14:formula1>
            <xm:f>Datos!$G$2:$G$8</xm:f>
          </x14:formula1>
          <xm:sqref>K13:L13</xm:sqref>
        </x14:dataValidation>
        <x14:dataValidation type="list" allowBlank="1" showInputMessage="1" showErrorMessage="1" xr:uid="{E8B3F412-17A4-4A93-B0F0-7B927C3A0152}">
          <x14:formula1>
            <xm:f>Datos!$F$2:$F$18</xm:f>
          </x14:formula1>
          <xm:sqref>K8:L8</xm:sqref>
        </x14:dataValidation>
        <x14:dataValidation type="list" allowBlank="1" showInputMessage="1" showErrorMessage="1" xr:uid="{C5721651-EAB1-4090-B1FF-C85C1EAE0A0D}">
          <x14:formula1>
            <xm:f>Datos!$E$2:$E$23</xm:f>
          </x14:formula1>
          <xm:sqref>D8:H8</xm:sqref>
        </x14:dataValidation>
        <x14:dataValidation type="list" allowBlank="1" showInputMessage="1" showErrorMessage="1" xr:uid="{CAFC9425-8916-44CC-A85D-DA2D2BB0070C}">
          <x14:formula1>
            <xm:f>Datos!$D$2:$D$7</xm:f>
          </x14:formula1>
          <xm:sqref>K7:L7</xm:sqref>
        </x14:dataValidation>
        <x14:dataValidation type="list" allowBlank="1" showInputMessage="1" showErrorMessage="1" xr:uid="{FAD95710-F395-4623-9203-88D0C9A3C2FB}">
          <x14:formula1>
            <xm:f>Datos!$C$2:$C$3</xm:f>
          </x14:formula1>
          <xm:sqref>D7:H7</xm:sqref>
        </x14:dataValidation>
        <x14:dataValidation type="list" allowBlank="1" showInputMessage="1" showErrorMessage="1" xr:uid="{5382AA27-5C02-4C6B-AB76-ED9B2307E00A}">
          <x14:formula1>
            <xm:f>Datos!$B$2:$B$6</xm:f>
          </x14:formula1>
          <xm:sqref>K6:L6</xm:sqref>
        </x14:dataValidation>
        <x14:dataValidation type="list" allowBlank="1" showInputMessage="1" showErrorMessage="1" xr:uid="{6842A4AD-8A92-4923-A982-EBA00CFC4B25}">
          <x14:formula1>
            <xm:f>Datos!$A$2:$A$5</xm:f>
          </x14:formula1>
          <xm:sqref>D6:H6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18487-FCC1-478B-831A-97F99568D8F8}">
  <sheetPr>
    <tabColor theme="5" tint="0.59999389629810485"/>
    <pageSetUpPr fitToPage="1"/>
  </sheetPr>
  <dimension ref="A1:O120"/>
  <sheetViews>
    <sheetView showGridLines="0" topLeftCell="D19" zoomScale="60" zoomScaleNormal="60" workbookViewId="0">
      <selection activeCell="F28" sqref="F28"/>
    </sheetView>
  </sheetViews>
  <sheetFormatPr baseColWidth="10" defaultColWidth="10.85546875" defaultRowHeight="14.25" x14ac:dyDescent="0.25"/>
  <cols>
    <col min="1" max="1" width="49.7109375" style="66" customWidth="1"/>
    <col min="2" max="4" width="35.7109375" style="66" customWidth="1"/>
    <col min="5" max="5" width="39.7109375" style="66" customWidth="1"/>
    <col min="6" max="6" width="42.42578125" style="66" customWidth="1"/>
    <col min="7" max="7" width="41.85546875" style="66" customWidth="1"/>
    <col min="8" max="8" width="35.7109375" style="66" customWidth="1"/>
    <col min="9" max="9" width="43.7109375" style="66" customWidth="1"/>
    <col min="10" max="13" width="35.7109375" style="66" customWidth="1"/>
    <col min="14" max="14" width="23" style="66" customWidth="1"/>
    <col min="15"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925"/>
      <c r="B1" s="748" t="s">
        <v>182</v>
      </c>
      <c r="C1" s="749"/>
      <c r="D1" s="749"/>
      <c r="E1" s="749"/>
      <c r="F1" s="749"/>
      <c r="G1" s="749"/>
      <c r="H1" s="749"/>
      <c r="I1" s="749"/>
      <c r="J1" s="749"/>
      <c r="K1" s="749"/>
      <c r="L1" s="750"/>
      <c r="M1" s="910" t="s">
        <v>183</v>
      </c>
      <c r="N1" s="911"/>
      <c r="O1" s="912"/>
    </row>
    <row r="2" spans="1:15" s="140" customFormat="1" ht="30.75" customHeight="1" thickBot="1" x14ac:dyDescent="0.3">
      <c r="A2" s="926"/>
      <c r="B2" s="751" t="s">
        <v>184</v>
      </c>
      <c r="C2" s="752"/>
      <c r="D2" s="752"/>
      <c r="E2" s="752"/>
      <c r="F2" s="752"/>
      <c r="G2" s="752"/>
      <c r="H2" s="752"/>
      <c r="I2" s="752"/>
      <c r="J2" s="752"/>
      <c r="K2" s="752"/>
      <c r="L2" s="753"/>
      <c r="M2" s="910" t="s">
        <v>185</v>
      </c>
      <c r="N2" s="911"/>
      <c r="O2" s="912"/>
    </row>
    <row r="3" spans="1:15" s="140" customFormat="1" ht="24" customHeight="1" thickBot="1" x14ac:dyDescent="0.3">
      <c r="A3" s="926"/>
      <c r="B3" s="751" t="s">
        <v>186</v>
      </c>
      <c r="C3" s="752"/>
      <c r="D3" s="752"/>
      <c r="E3" s="752"/>
      <c r="F3" s="752"/>
      <c r="G3" s="752"/>
      <c r="H3" s="752"/>
      <c r="I3" s="752"/>
      <c r="J3" s="752"/>
      <c r="K3" s="752"/>
      <c r="L3" s="753"/>
      <c r="M3" s="910" t="s">
        <v>187</v>
      </c>
      <c r="N3" s="911"/>
      <c r="O3" s="912"/>
    </row>
    <row r="4" spans="1:15" s="140" customFormat="1" ht="21.75" customHeight="1" thickBot="1" x14ac:dyDescent="0.3">
      <c r="A4" s="927"/>
      <c r="B4" s="754" t="s">
        <v>188</v>
      </c>
      <c r="C4" s="755"/>
      <c r="D4" s="755"/>
      <c r="E4" s="755"/>
      <c r="F4" s="755"/>
      <c r="G4" s="755"/>
      <c r="H4" s="755"/>
      <c r="I4" s="755"/>
      <c r="J4" s="755"/>
      <c r="K4" s="755"/>
      <c r="L4" s="756"/>
      <c r="M4" s="910" t="s">
        <v>189</v>
      </c>
      <c r="N4" s="911"/>
      <c r="O4" s="912"/>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56.25" customHeight="1" thickBot="1" x14ac:dyDescent="0.3">
      <c r="A6" s="116" t="s">
        <v>190</v>
      </c>
      <c r="B6" s="740" t="s">
        <v>191</v>
      </c>
      <c r="C6" s="741"/>
      <c r="D6" s="741"/>
      <c r="E6" s="741"/>
      <c r="F6" s="741"/>
      <c r="G6" s="741"/>
      <c r="H6" s="741"/>
      <c r="I6" s="741"/>
      <c r="J6" s="741"/>
      <c r="K6" s="742"/>
      <c r="L6" s="243" t="s">
        <v>192</v>
      </c>
      <c r="M6" s="448">
        <v>2024110010310</v>
      </c>
      <c r="N6" s="449"/>
      <c r="O6" s="450"/>
    </row>
    <row r="7" spans="1:15" s="140" customFormat="1" ht="16.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757" t="s">
        <v>193</v>
      </c>
      <c r="B8" s="243" t="s">
        <v>194</v>
      </c>
      <c r="C8" s="200"/>
      <c r="D8" s="243" t="s">
        <v>195</v>
      </c>
      <c r="E8" s="201"/>
      <c r="F8" s="243" t="s">
        <v>196</v>
      </c>
      <c r="G8" s="201"/>
      <c r="H8" s="243" t="s">
        <v>197</v>
      </c>
      <c r="I8" s="495"/>
      <c r="J8" s="898" t="s">
        <v>198</v>
      </c>
      <c r="K8" s="758"/>
      <c r="L8" s="242" t="s">
        <v>199</v>
      </c>
      <c r="M8" s="759"/>
      <c r="N8" s="759"/>
      <c r="O8" s="759"/>
    </row>
    <row r="9" spans="1:15" s="140" customFormat="1" ht="21.75" customHeight="1" thickBot="1" x14ac:dyDescent="0.3">
      <c r="A9" s="757"/>
      <c r="B9" s="244" t="s">
        <v>200</v>
      </c>
      <c r="C9" s="203" t="s">
        <v>201</v>
      </c>
      <c r="D9" s="243" t="s">
        <v>202</v>
      </c>
      <c r="E9" s="204"/>
      <c r="F9" s="243" t="s">
        <v>203</v>
      </c>
      <c r="G9" s="204"/>
      <c r="H9" s="243" t="s">
        <v>204</v>
      </c>
      <c r="I9" s="495"/>
      <c r="J9" s="898"/>
      <c r="K9" s="758"/>
      <c r="L9" s="242" t="s">
        <v>205</v>
      </c>
      <c r="M9" s="759"/>
      <c r="N9" s="759"/>
      <c r="O9" s="759"/>
    </row>
    <row r="10" spans="1:15" s="140" customFormat="1" ht="21.75" customHeight="1" thickBot="1" x14ac:dyDescent="0.3">
      <c r="A10" s="757"/>
      <c r="B10" s="243" t="s">
        <v>206</v>
      </c>
      <c r="C10" s="200"/>
      <c r="D10" s="243" t="s">
        <v>207</v>
      </c>
      <c r="E10" s="203"/>
      <c r="F10" s="243" t="s">
        <v>208</v>
      </c>
      <c r="G10" s="204"/>
      <c r="H10" s="243" t="s">
        <v>209</v>
      </c>
      <c r="I10" s="202"/>
      <c r="J10" s="898"/>
      <c r="K10" s="758"/>
      <c r="L10" s="242" t="s">
        <v>210</v>
      </c>
      <c r="M10" s="759" t="s">
        <v>201</v>
      </c>
      <c r="N10" s="759"/>
      <c r="O10" s="759"/>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933" t="s">
        <v>211</v>
      </c>
      <c r="B13" s="913" t="s">
        <v>598</v>
      </c>
      <c r="C13" s="914"/>
      <c r="D13" s="914"/>
      <c r="E13" s="914"/>
      <c r="F13" s="914"/>
      <c r="G13" s="914"/>
      <c r="H13" s="914"/>
      <c r="I13" s="914"/>
      <c r="J13" s="914"/>
      <c r="K13" s="914"/>
      <c r="L13" s="914"/>
      <c r="M13" s="914"/>
      <c r="N13" s="914"/>
      <c r="O13" s="915"/>
    </row>
    <row r="14" spans="1:15" ht="15" customHeight="1" x14ac:dyDescent="0.25">
      <c r="A14" s="934"/>
      <c r="B14" s="916"/>
      <c r="C14" s="917"/>
      <c r="D14" s="917"/>
      <c r="E14" s="917"/>
      <c r="F14" s="917"/>
      <c r="G14" s="917"/>
      <c r="H14" s="917"/>
      <c r="I14" s="917"/>
      <c r="J14" s="917"/>
      <c r="K14" s="917"/>
      <c r="L14" s="917"/>
      <c r="M14" s="917"/>
      <c r="N14" s="917"/>
      <c r="O14" s="918"/>
    </row>
    <row r="15" spans="1:15" ht="15" customHeight="1" thickBot="1" x14ac:dyDescent="0.3">
      <c r="A15" s="935"/>
      <c r="B15" s="919"/>
      <c r="C15" s="920"/>
      <c r="D15" s="920"/>
      <c r="E15" s="920"/>
      <c r="F15" s="920"/>
      <c r="G15" s="920"/>
      <c r="H15" s="920"/>
      <c r="I15" s="920"/>
      <c r="J15" s="920"/>
      <c r="K15" s="920"/>
      <c r="L15" s="920"/>
      <c r="M15" s="920"/>
      <c r="N15" s="920"/>
      <c r="O15" s="921"/>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924" t="s">
        <v>599</v>
      </c>
      <c r="C17" s="924"/>
      <c r="D17" s="924"/>
      <c r="E17" s="924"/>
      <c r="F17" s="924"/>
      <c r="G17" s="757" t="s">
        <v>215</v>
      </c>
      <c r="H17" s="757"/>
      <c r="I17" s="922" t="s">
        <v>600</v>
      </c>
      <c r="J17" s="922"/>
      <c r="K17" s="922"/>
      <c r="L17" s="922"/>
      <c r="M17" s="922"/>
      <c r="N17" s="922"/>
      <c r="O17" s="922"/>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1189" t="s">
        <v>218</v>
      </c>
      <c r="C19" s="924"/>
      <c r="D19" s="924"/>
      <c r="E19" s="924"/>
      <c r="F19" s="116" t="s">
        <v>219</v>
      </c>
      <c r="G19" s="928" t="s">
        <v>548</v>
      </c>
      <c r="H19" s="928"/>
      <c r="I19" s="928"/>
      <c r="J19" s="116" t="s">
        <v>221</v>
      </c>
      <c r="K19" s="924" t="s">
        <v>222</v>
      </c>
      <c r="L19" s="924"/>
      <c r="M19" s="924"/>
      <c r="N19" s="924"/>
      <c r="O19" s="924"/>
    </row>
    <row r="20" spans="1:15" ht="9" customHeight="1" x14ac:dyDescent="0.25">
      <c r="A20" s="70"/>
      <c r="B20" s="67"/>
      <c r="C20" s="932"/>
      <c r="D20" s="932"/>
      <c r="E20" s="932"/>
      <c r="F20" s="932"/>
      <c r="G20" s="932"/>
      <c r="H20" s="932"/>
      <c r="I20" s="932"/>
      <c r="J20" s="932"/>
      <c r="K20" s="932"/>
      <c r="L20" s="932"/>
      <c r="M20" s="932"/>
      <c r="N20" s="932"/>
      <c r="O20" s="932"/>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96" t="s">
        <v>223</v>
      </c>
      <c r="B23" s="897"/>
      <c r="C23" s="897"/>
      <c r="D23" s="897"/>
      <c r="E23" s="897"/>
      <c r="F23" s="897"/>
      <c r="G23" s="897"/>
      <c r="H23" s="897"/>
      <c r="I23" s="897"/>
      <c r="J23" s="897"/>
      <c r="K23" s="897"/>
      <c r="L23" s="897"/>
      <c r="M23" s="897"/>
      <c r="N23" s="897"/>
      <c r="O23" s="898"/>
    </row>
    <row r="24" spans="1:15" ht="32.1" customHeight="1" thickBot="1" x14ac:dyDescent="0.3">
      <c r="A24" s="896" t="s">
        <v>224</v>
      </c>
      <c r="B24" s="897"/>
      <c r="C24" s="897"/>
      <c r="D24" s="897"/>
      <c r="E24" s="897"/>
      <c r="F24" s="897"/>
      <c r="G24" s="897"/>
      <c r="H24" s="897"/>
      <c r="I24" s="897"/>
      <c r="J24" s="897"/>
      <c r="K24" s="897"/>
      <c r="L24" s="897"/>
      <c r="M24" s="897"/>
      <c r="N24" s="897"/>
      <c r="O24" s="898"/>
    </row>
    <row r="25" spans="1:15" ht="32.1" customHeight="1" thickBot="1" x14ac:dyDescent="0.3">
      <c r="A25" s="91"/>
      <c r="B25" s="81" t="s">
        <v>194</v>
      </c>
      <c r="C25" s="81" t="s">
        <v>195</v>
      </c>
      <c r="D25" s="81" t="s">
        <v>196</v>
      </c>
      <c r="E25" s="81" t="s">
        <v>197</v>
      </c>
      <c r="F25" s="81" t="s">
        <v>200</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645">
        <v>9119900083</v>
      </c>
      <c r="C26" s="86">
        <v>12837083</v>
      </c>
      <c r="D26" s="86">
        <v>444228083</v>
      </c>
      <c r="E26" s="86">
        <v>362665083</v>
      </c>
      <c r="F26" s="86">
        <v>97543087</v>
      </c>
      <c r="G26" s="86"/>
      <c r="H26" s="438">
        <v>47692202</v>
      </c>
      <c r="I26" s="86"/>
      <c r="J26" s="86"/>
      <c r="K26" s="83"/>
      <c r="L26" s="86"/>
      <c r="M26" s="86"/>
      <c r="N26" s="438">
        <f>SUM(B26:M26)</f>
        <v>10084865621</v>
      </c>
      <c r="O26" s="84"/>
    </row>
    <row r="27" spans="1:15" ht="32.1" customHeight="1" x14ac:dyDescent="0.25">
      <c r="A27" s="85" t="s">
        <v>228</v>
      </c>
      <c r="B27" s="86">
        <v>3690658537</v>
      </c>
      <c r="C27" s="86">
        <v>1842573742</v>
      </c>
      <c r="D27" s="86">
        <v>33234915</v>
      </c>
      <c r="E27" s="86">
        <v>2836285506</v>
      </c>
      <c r="F27" s="438">
        <v>81863668</v>
      </c>
      <c r="G27" s="86"/>
      <c r="H27" s="86"/>
      <c r="I27" s="86"/>
      <c r="J27" s="86"/>
      <c r="K27" s="86"/>
      <c r="L27" s="86"/>
      <c r="M27" s="86"/>
      <c r="N27" s="438">
        <f t="shared" ref="N27:N30" si="0">SUM(B27:M27)</f>
        <v>8484616368</v>
      </c>
      <c r="O27" s="115">
        <f>+(B27+C27+D27+E27+F27+G27+H27+I27+J27+K27+L27+M27)/N26</f>
        <v>0.84132170787999838</v>
      </c>
    </row>
    <row r="28" spans="1:15" ht="32.1" customHeight="1" x14ac:dyDescent="0.25">
      <c r="A28" s="85" t="s">
        <v>229</v>
      </c>
      <c r="B28" s="86">
        <v>125241186</v>
      </c>
      <c r="C28" s="86">
        <v>299829251</v>
      </c>
      <c r="D28" s="86">
        <v>489331191</v>
      </c>
      <c r="E28" s="86">
        <v>789692621</v>
      </c>
      <c r="F28" s="438">
        <v>860274390</v>
      </c>
      <c r="G28" s="86"/>
      <c r="H28" s="86"/>
      <c r="I28" s="86"/>
      <c r="J28" s="86"/>
      <c r="K28" s="86"/>
      <c r="L28" s="86"/>
      <c r="M28" s="86"/>
      <c r="N28" s="438">
        <f t="shared" si="0"/>
        <v>2564368639</v>
      </c>
      <c r="O28" s="115"/>
    </row>
    <row r="29" spans="1:15" ht="32.1" customHeight="1" x14ac:dyDescent="0.25">
      <c r="A29" s="85" t="s">
        <v>230</v>
      </c>
      <c r="B29" s="86">
        <v>697000000</v>
      </c>
      <c r="C29" s="86">
        <v>530000000</v>
      </c>
      <c r="D29" s="86">
        <v>340000000</v>
      </c>
      <c r="E29" s="86">
        <v>34000000</v>
      </c>
      <c r="F29" s="86">
        <v>25000000</v>
      </c>
      <c r="G29" s="86">
        <v>12000000</v>
      </c>
      <c r="H29" s="86">
        <v>18013638</v>
      </c>
      <c r="I29" s="86"/>
      <c r="J29" s="86"/>
      <c r="K29" s="86"/>
      <c r="L29" s="86"/>
      <c r="M29" s="86"/>
      <c r="N29" s="438">
        <f>SUM(B29:M29)</f>
        <v>1656013638</v>
      </c>
      <c r="O29" s="87"/>
    </row>
    <row r="30" spans="1:15" ht="32.1" customHeight="1" x14ac:dyDescent="0.25">
      <c r="A30" s="85" t="s">
        <v>231</v>
      </c>
      <c r="B30" s="86"/>
      <c r="C30" s="86">
        <v>2933333</v>
      </c>
      <c r="D30" s="86"/>
      <c r="E30" s="86">
        <v>1</v>
      </c>
      <c r="F30" s="438">
        <v>2852006</v>
      </c>
      <c r="G30" s="86"/>
      <c r="H30" s="86"/>
      <c r="I30" s="86"/>
      <c r="J30" s="86"/>
      <c r="K30" s="86"/>
      <c r="L30" s="86"/>
      <c r="M30" s="86"/>
      <c r="N30" s="438">
        <f t="shared" si="0"/>
        <v>5785340</v>
      </c>
      <c r="O30" s="87"/>
    </row>
    <row r="31" spans="1:15" ht="32.1" customHeight="1" thickBot="1" x14ac:dyDescent="0.3">
      <c r="A31" s="88" t="s">
        <v>232</v>
      </c>
      <c r="B31" s="89">
        <v>494451427</v>
      </c>
      <c r="C31" s="89">
        <v>536440897</v>
      </c>
      <c r="D31" s="89">
        <v>388449819</v>
      </c>
      <c r="E31" s="89">
        <v>44661398</v>
      </c>
      <c r="F31" s="445">
        <v>8569246</v>
      </c>
      <c r="G31" s="89"/>
      <c r="H31" s="89"/>
      <c r="I31" s="89"/>
      <c r="J31" s="89"/>
      <c r="K31" s="89"/>
      <c r="L31" s="89"/>
      <c r="M31" s="89"/>
      <c r="N31" s="445">
        <f>SUM(B31:M31)</f>
        <v>1472572787</v>
      </c>
      <c r="O31" s="498">
        <f>+N31/(N29-N30)</f>
        <v>0.89234488875550722</v>
      </c>
    </row>
    <row r="32" spans="1:15" s="90" customFormat="1" ht="16.5" customHeight="1" x14ac:dyDescent="0.2"/>
    <row r="33" spans="1:14" s="90" customFormat="1" ht="17.25" customHeight="1" x14ac:dyDescent="0.2">
      <c r="F33" s="707">
        <f>F27/20</f>
        <v>4093183.4</v>
      </c>
    </row>
    <row r="34" spans="1:14" ht="5.25" customHeight="1" thickBot="1" x14ac:dyDescent="0.3"/>
    <row r="35" spans="1:14" ht="48" customHeight="1" thickBot="1" x14ac:dyDescent="0.3">
      <c r="A35" s="945" t="s">
        <v>233</v>
      </c>
      <c r="B35" s="946"/>
      <c r="C35" s="946"/>
      <c r="D35" s="946"/>
      <c r="E35" s="946"/>
      <c r="F35" s="946"/>
      <c r="G35" s="946"/>
      <c r="H35" s="946"/>
      <c r="I35" s="947"/>
      <c r="J35" s="95"/>
      <c r="N35" s="659"/>
    </row>
    <row r="36" spans="1:14" ht="50.25" customHeight="1" thickBot="1" x14ac:dyDescent="0.3">
      <c r="A36" s="101" t="s">
        <v>234</v>
      </c>
      <c r="B36" s="948" t="str">
        <f>+B13</f>
        <v>Realizar el 100% de las actividades operativas y contractuales necesarias para brindar los servicios del Modelo Casa de Igualdad de Oportunidades (CIOM) en las 20 localidades de Bogotá</v>
      </c>
      <c r="C36" s="949"/>
      <c r="D36" s="949"/>
      <c r="E36" s="949"/>
      <c r="F36" s="949"/>
      <c r="G36" s="949"/>
      <c r="H36" s="949"/>
      <c r="I36" s="950"/>
      <c r="J36" s="93"/>
    </row>
    <row r="37" spans="1:14" ht="18.75" customHeight="1" thickBot="1" x14ac:dyDescent="0.3">
      <c r="A37" s="958" t="s">
        <v>235</v>
      </c>
      <c r="B37" s="145">
        <v>2024</v>
      </c>
      <c r="C37" s="145">
        <v>2025</v>
      </c>
      <c r="D37" s="145">
        <v>2026</v>
      </c>
      <c r="E37" s="145">
        <v>2027</v>
      </c>
      <c r="F37" s="145" t="s">
        <v>236</v>
      </c>
      <c r="G37" s="960" t="s">
        <v>237</v>
      </c>
      <c r="H37" s="1129" t="s">
        <v>23</v>
      </c>
      <c r="I37" s="1129"/>
      <c r="J37" s="93"/>
      <c r="N37" s="659"/>
    </row>
    <row r="38" spans="1:14" ht="50.25" customHeight="1" thickBot="1" x14ac:dyDescent="0.3">
      <c r="A38" s="959"/>
      <c r="B38" s="147">
        <v>1</v>
      </c>
      <c r="C38" s="147">
        <v>1</v>
      </c>
      <c r="D38" s="147">
        <v>1</v>
      </c>
      <c r="E38" s="147">
        <v>1</v>
      </c>
      <c r="F38" s="146">
        <v>1</v>
      </c>
      <c r="G38" s="960"/>
      <c r="H38" s="1129"/>
      <c r="I38" s="1129"/>
      <c r="J38" s="93"/>
      <c r="N38" s="659"/>
    </row>
    <row r="39" spans="1:14" ht="52.5" customHeight="1" thickBot="1" x14ac:dyDescent="0.3">
      <c r="A39" s="102" t="s">
        <v>238</v>
      </c>
      <c r="B39" s="951">
        <v>0.3</v>
      </c>
      <c r="C39" s="952"/>
      <c r="D39" s="955" t="s">
        <v>239</v>
      </c>
      <c r="E39" s="956"/>
      <c r="F39" s="956"/>
      <c r="G39" s="956"/>
      <c r="H39" s="956"/>
      <c r="I39" s="957"/>
    </row>
    <row r="40" spans="1:14" s="94" customFormat="1" ht="48" customHeight="1" thickBot="1" x14ac:dyDescent="0.3">
      <c r="A40" s="958" t="s">
        <v>240</v>
      </c>
      <c r="B40" s="102" t="s">
        <v>241</v>
      </c>
      <c r="C40" s="101" t="s">
        <v>242</v>
      </c>
      <c r="D40" s="943" t="s">
        <v>243</v>
      </c>
      <c r="E40" s="944"/>
      <c r="F40" s="943" t="s">
        <v>244</v>
      </c>
      <c r="G40" s="944"/>
      <c r="H40" s="103" t="s">
        <v>245</v>
      </c>
      <c r="I40" s="105" t="s">
        <v>246</v>
      </c>
    </row>
    <row r="41" spans="1:14" ht="264" customHeight="1" thickBot="1" x14ac:dyDescent="0.3">
      <c r="A41" s="959"/>
      <c r="B41" s="387">
        <v>1</v>
      </c>
      <c r="C41" s="387">
        <v>1</v>
      </c>
      <c r="D41" s="777" t="s">
        <v>601</v>
      </c>
      <c r="E41" s="778"/>
      <c r="F41" s="777" t="s">
        <v>602</v>
      </c>
      <c r="G41" s="778"/>
      <c r="H41" s="402"/>
      <c r="I41" s="396" t="s">
        <v>603</v>
      </c>
    </row>
    <row r="42" spans="1:14" s="94" customFormat="1" ht="54" customHeight="1" x14ac:dyDescent="0.25">
      <c r="A42" s="958" t="s">
        <v>250</v>
      </c>
      <c r="B42" s="104" t="s">
        <v>241</v>
      </c>
      <c r="C42" s="103" t="s">
        <v>242</v>
      </c>
      <c r="D42" s="943" t="s">
        <v>243</v>
      </c>
      <c r="E42" s="944"/>
      <c r="F42" s="943" t="s">
        <v>244</v>
      </c>
      <c r="G42" s="944"/>
      <c r="H42" s="103" t="s">
        <v>245</v>
      </c>
      <c r="I42" s="105" t="s">
        <v>246</v>
      </c>
    </row>
    <row r="43" spans="1:14" ht="382.5" customHeight="1" x14ac:dyDescent="0.25">
      <c r="A43" s="959"/>
      <c r="B43" s="374">
        <v>1</v>
      </c>
      <c r="C43" s="405">
        <v>1</v>
      </c>
      <c r="D43" s="775" t="s">
        <v>604</v>
      </c>
      <c r="E43" s="776"/>
      <c r="F43" s="1160" t="s">
        <v>605</v>
      </c>
      <c r="G43" s="1161"/>
      <c r="H43" s="402"/>
      <c r="I43" s="397" t="s">
        <v>603</v>
      </c>
    </row>
    <row r="44" spans="1:14" s="94" customFormat="1" ht="35.1" customHeight="1" x14ac:dyDescent="0.25">
      <c r="A44" s="958" t="s">
        <v>254</v>
      </c>
      <c r="B44" s="104" t="s">
        <v>241</v>
      </c>
      <c r="C44" s="103" t="s">
        <v>242</v>
      </c>
      <c r="D44" s="943" t="s">
        <v>243</v>
      </c>
      <c r="E44" s="944"/>
      <c r="F44" s="943" t="s">
        <v>244</v>
      </c>
      <c r="G44" s="944"/>
      <c r="H44" s="103" t="s">
        <v>245</v>
      </c>
      <c r="I44" s="105" t="s">
        <v>246</v>
      </c>
    </row>
    <row r="45" spans="1:14" ht="294" customHeight="1" thickBot="1" x14ac:dyDescent="0.3">
      <c r="A45" s="959"/>
      <c r="B45" s="441">
        <v>1</v>
      </c>
      <c r="C45" s="441">
        <v>1</v>
      </c>
      <c r="D45" s="779" t="s">
        <v>606</v>
      </c>
      <c r="E45" s="774"/>
      <c r="F45" s="779" t="s">
        <v>607</v>
      </c>
      <c r="G45" s="774"/>
      <c r="H45" s="399"/>
      <c r="I45" s="397" t="s">
        <v>603</v>
      </c>
    </row>
    <row r="46" spans="1:14" s="94" customFormat="1" ht="35.1" customHeight="1" x14ac:dyDescent="0.25">
      <c r="A46" s="958" t="s">
        <v>257</v>
      </c>
      <c r="B46" s="104" t="s">
        <v>241</v>
      </c>
      <c r="C46" s="104" t="s">
        <v>242</v>
      </c>
      <c r="D46" s="943" t="s">
        <v>243</v>
      </c>
      <c r="E46" s="944"/>
      <c r="F46" s="943" t="s">
        <v>244</v>
      </c>
      <c r="G46" s="944"/>
      <c r="H46" s="103" t="s">
        <v>245</v>
      </c>
      <c r="I46" s="103" t="s">
        <v>246</v>
      </c>
    </row>
    <row r="47" spans="1:14" ht="302.25" customHeight="1" x14ac:dyDescent="0.25">
      <c r="A47" s="959"/>
      <c r="B47" s="374">
        <v>1</v>
      </c>
      <c r="C47" s="374">
        <v>1</v>
      </c>
      <c r="D47" s="873" t="s">
        <v>608</v>
      </c>
      <c r="E47" s="874"/>
      <c r="F47" s="779" t="s">
        <v>609</v>
      </c>
      <c r="G47" s="774"/>
      <c r="H47" s="113"/>
      <c r="I47" s="397" t="s">
        <v>603</v>
      </c>
    </row>
    <row r="48" spans="1:14" s="94" customFormat="1" ht="92.25" customHeight="1" x14ac:dyDescent="0.25">
      <c r="A48" s="958" t="s">
        <v>260</v>
      </c>
      <c r="B48" s="104" t="s">
        <v>241</v>
      </c>
      <c r="C48" s="103" t="s">
        <v>242</v>
      </c>
      <c r="D48" s="943" t="s">
        <v>243</v>
      </c>
      <c r="E48" s="944"/>
      <c r="F48" s="943" t="s">
        <v>244</v>
      </c>
      <c r="G48" s="944"/>
      <c r="H48" s="103" t="s">
        <v>245</v>
      </c>
      <c r="I48" s="105" t="s">
        <v>246</v>
      </c>
    </row>
    <row r="49" spans="1:9" ht="281.25" customHeight="1" x14ac:dyDescent="0.25">
      <c r="A49" s="959"/>
      <c r="B49" s="374">
        <v>1</v>
      </c>
      <c r="C49" s="405">
        <v>1</v>
      </c>
      <c r="D49" s="779" t="s">
        <v>1132</v>
      </c>
      <c r="E49" s="1243"/>
      <c r="F49" s="1244" t="s">
        <v>610</v>
      </c>
      <c r="G49" s="967"/>
      <c r="H49" s="113"/>
      <c r="I49" s="397" t="s">
        <v>603</v>
      </c>
    </row>
    <row r="50" spans="1:9" s="94" customFormat="1" ht="35.1" customHeight="1" x14ac:dyDescent="0.25">
      <c r="A50" s="958" t="s">
        <v>262</v>
      </c>
      <c r="B50" s="104" t="s">
        <v>241</v>
      </c>
      <c r="C50" s="476" t="s">
        <v>242</v>
      </c>
      <c r="D50" s="943" t="s">
        <v>243</v>
      </c>
      <c r="E50" s="944"/>
      <c r="F50" s="943" t="s">
        <v>244</v>
      </c>
      <c r="G50" s="944"/>
      <c r="H50" s="103" t="s">
        <v>245</v>
      </c>
      <c r="I50" s="105" t="s">
        <v>246</v>
      </c>
    </row>
    <row r="51" spans="1:9" ht="160.5" customHeight="1" thickBot="1" x14ac:dyDescent="0.3">
      <c r="A51" s="959"/>
      <c r="B51" s="381">
        <v>1</v>
      </c>
      <c r="C51" s="478"/>
      <c r="D51" s="1242"/>
      <c r="E51" s="1156"/>
      <c r="F51" s="780"/>
      <c r="G51" s="1156"/>
      <c r="H51" s="518"/>
      <c r="I51" s="505"/>
    </row>
    <row r="52" spans="1:9" ht="35.1" customHeight="1" thickBot="1" x14ac:dyDescent="0.3">
      <c r="A52" s="958" t="s">
        <v>263</v>
      </c>
      <c r="B52" s="102" t="s">
        <v>241</v>
      </c>
      <c r="C52" s="101" t="s">
        <v>242</v>
      </c>
      <c r="D52" s="943" t="s">
        <v>243</v>
      </c>
      <c r="E52" s="944"/>
      <c r="F52" s="943" t="s">
        <v>244</v>
      </c>
      <c r="G52" s="944"/>
      <c r="H52" s="103" t="s">
        <v>245</v>
      </c>
      <c r="I52" s="105" t="s">
        <v>246</v>
      </c>
    </row>
    <row r="53" spans="1:9" ht="148.5" customHeight="1" x14ac:dyDescent="0.25">
      <c r="A53" s="959"/>
      <c r="B53" s="381">
        <v>1</v>
      </c>
      <c r="C53" s="381"/>
      <c r="D53" s="780"/>
      <c r="E53" s="1242"/>
      <c r="F53" s="780"/>
      <c r="G53" s="1156"/>
      <c r="H53" s="518"/>
      <c r="I53" s="507"/>
    </row>
    <row r="54" spans="1:9" ht="35.1" customHeight="1" x14ac:dyDescent="0.25">
      <c r="A54" s="958" t="s">
        <v>264</v>
      </c>
      <c r="B54" s="102" t="s">
        <v>241</v>
      </c>
      <c r="C54" s="101" t="s">
        <v>242</v>
      </c>
      <c r="D54" s="943" t="s">
        <v>243</v>
      </c>
      <c r="E54" s="944"/>
      <c r="F54" s="943" t="s">
        <v>244</v>
      </c>
      <c r="G54" s="944"/>
      <c r="H54" s="476" t="s">
        <v>245</v>
      </c>
      <c r="I54" s="105" t="s">
        <v>246</v>
      </c>
    </row>
    <row r="55" spans="1:9" ht="143.25" customHeight="1" x14ac:dyDescent="0.25">
      <c r="A55" s="959"/>
      <c r="B55" s="381">
        <v>1</v>
      </c>
      <c r="C55" s="381"/>
      <c r="D55" s="780"/>
      <c r="E55" s="1242"/>
      <c r="F55" s="780"/>
      <c r="G55" s="1156"/>
      <c r="H55" s="524"/>
      <c r="I55" s="507"/>
    </row>
    <row r="56" spans="1:9" ht="35.1" customHeight="1" x14ac:dyDescent="0.25">
      <c r="A56" s="958" t="s">
        <v>265</v>
      </c>
      <c r="B56" s="102" t="s">
        <v>241</v>
      </c>
      <c r="C56" s="101" t="s">
        <v>242</v>
      </c>
      <c r="D56" s="943" t="s">
        <v>243</v>
      </c>
      <c r="E56" s="944"/>
      <c r="F56" s="943" t="s">
        <v>244</v>
      </c>
      <c r="G56" s="944"/>
      <c r="H56" s="101" t="s">
        <v>245</v>
      </c>
      <c r="I56" s="105" t="s">
        <v>246</v>
      </c>
    </row>
    <row r="57" spans="1:9" ht="132.75" customHeight="1" x14ac:dyDescent="0.25">
      <c r="A57" s="959"/>
      <c r="B57" s="381">
        <v>1</v>
      </c>
      <c r="C57" s="528"/>
      <c r="D57" s="789"/>
      <c r="E57" s="790"/>
      <c r="F57" s="1150"/>
      <c r="G57" s="1151"/>
      <c r="H57" s="96"/>
      <c r="I57" s="531"/>
    </row>
    <row r="58" spans="1:9" ht="35.1" customHeight="1" x14ac:dyDescent="0.25">
      <c r="A58" s="958" t="s">
        <v>266</v>
      </c>
      <c r="B58" s="102" t="s">
        <v>241</v>
      </c>
      <c r="C58" s="101" t="s">
        <v>242</v>
      </c>
      <c r="D58" s="943" t="s">
        <v>243</v>
      </c>
      <c r="E58" s="944"/>
      <c r="F58" s="943" t="s">
        <v>244</v>
      </c>
      <c r="G58" s="944"/>
      <c r="H58" s="103" t="s">
        <v>245</v>
      </c>
      <c r="I58" s="105" t="s">
        <v>246</v>
      </c>
    </row>
    <row r="59" spans="1:9" ht="122.25" customHeight="1" x14ac:dyDescent="0.25">
      <c r="A59" s="959"/>
      <c r="B59" s="381">
        <v>1</v>
      </c>
      <c r="C59" s="381"/>
      <c r="D59" s="789"/>
      <c r="E59" s="790"/>
      <c r="F59" s="1150"/>
      <c r="G59" s="1151"/>
      <c r="H59" s="96"/>
      <c r="I59" s="507"/>
    </row>
    <row r="60" spans="1:9" ht="35.1" customHeight="1" x14ac:dyDescent="0.25">
      <c r="A60" s="958" t="s">
        <v>267</v>
      </c>
      <c r="B60" s="102" t="s">
        <v>241</v>
      </c>
      <c r="C60" s="101" t="s">
        <v>242</v>
      </c>
      <c r="D60" s="943" t="s">
        <v>243</v>
      </c>
      <c r="E60" s="944"/>
      <c r="F60" s="943" t="s">
        <v>244</v>
      </c>
      <c r="G60" s="944"/>
      <c r="H60" s="103" t="s">
        <v>245</v>
      </c>
      <c r="I60" s="105" t="s">
        <v>246</v>
      </c>
    </row>
    <row r="61" spans="1:9" ht="135.75" customHeight="1" x14ac:dyDescent="0.25">
      <c r="A61" s="959"/>
      <c r="B61" s="381">
        <v>1</v>
      </c>
      <c r="C61" s="381"/>
      <c r="D61" s="789"/>
      <c r="E61" s="790"/>
      <c r="F61" s="1150"/>
      <c r="G61" s="1151"/>
      <c r="H61" s="96"/>
      <c r="I61" s="507"/>
    </row>
    <row r="62" spans="1:9" ht="35.1" customHeight="1" x14ac:dyDescent="0.25">
      <c r="A62" s="958" t="s">
        <v>268</v>
      </c>
      <c r="B62" s="102" t="s">
        <v>241</v>
      </c>
      <c r="C62" s="101" t="s">
        <v>242</v>
      </c>
      <c r="D62" s="943" t="s">
        <v>243</v>
      </c>
      <c r="E62" s="944"/>
      <c r="F62" s="943" t="s">
        <v>244</v>
      </c>
      <c r="G62" s="944"/>
      <c r="H62" s="103" t="s">
        <v>245</v>
      </c>
      <c r="I62" s="105" t="s">
        <v>246</v>
      </c>
    </row>
    <row r="63" spans="1:9" ht="120.75" customHeight="1" thickBot="1" x14ac:dyDescent="0.3">
      <c r="A63" s="959"/>
      <c r="B63" s="381">
        <v>1</v>
      </c>
      <c r="C63" s="100"/>
      <c r="D63" s="968"/>
      <c r="E63" s="969"/>
      <c r="F63" s="968"/>
      <c r="G63" s="969"/>
      <c r="H63" s="96"/>
      <c r="I63" s="96"/>
    </row>
    <row r="66" spans="1:9" s="93" customFormat="1" ht="30" customHeight="1" x14ac:dyDescent="0.25">
      <c r="A66" s="66"/>
      <c r="B66" s="66"/>
      <c r="C66" s="66"/>
      <c r="D66" s="66"/>
      <c r="E66" s="66"/>
      <c r="F66" s="66"/>
      <c r="G66" s="66"/>
      <c r="H66" s="66"/>
      <c r="I66" s="66"/>
    </row>
    <row r="67" spans="1:9" ht="34.5" customHeight="1" x14ac:dyDescent="0.25">
      <c r="A67" s="899" t="s">
        <v>269</v>
      </c>
      <c r="B67" s="899"/>
      <c r="C67" s="899"/>
      <c r="D67" s="899"/>
      <c r="E67" s="899"/>
      <c r="F67" s="899"/>
      <c r="G67" s="899"/>
      <c r="H67" s="899"/>
      <c r="I67" s="899"/>
    </row>
    <row r="68" spans="1:9" ht="41.25" customHeight="1" x14ac:dyDescent="0.25">
      <c r="A68" s="106" t="s">
        <v>270</v>
      </c>
      <c r="B68" s="1240" t="s">
        <v>611</v>
      </c>
      <c r="C68" s="1241"/>
      <c r="D68" s="1240" t="s">
        <v>612</v>
      </c>
      <c r="E68" s="1241"/>
      <c r="F68" s="902" t="s">
        <v>274</v>
      </c>
      <c r="G68" s="903"/>
      <c r="H68" s="902" t="s">
        <v>274</v>
      </c>
      <c r="I68" s="903"/>
    </row>
    <row r="69" spans="1:9" ht="40.5" customHeight="1" x14ac:dyDescent="0.25">
      <c r="A69" s="106" t="s">
        <v>275</v>
      </c>
      <c r="B69" s="1105">
        <v>0.15</v>
      </c>
      <c r="C69" s="1106"/>
      <c r="D69" s="1105">
        <v>0.15</v>
      </c>
      <c r="E69" s="1106"/>
      <c r="F69" s="1204"/>
      <c r="G69" s="870"/>
      <c r="H69" s="869"/>
      <c r="I69" s="870"/>
    </row>
    <row r="70" spans="1:9" ht="30" customHeight="1" x14ac:dyDescent="0.25">
      <c r="A70" s="871" t="s">
        <v>194</v>
      </c>
      <c r="B70" s="153" t="s">
        <v>99</v>
      </c>
      <c r="C70" s="153" t="s">
        <v>242</v>
      </c>
      <c r="D70" s="153" t="s">
        <v>99</v>
      </c>
      <c r="E70" s="153" t="s">
        <v>242</v>
      </c>
      <c r="F70" s="153" t="s">
        <v>99</v>
      </c>
      <c r="G70" s="153" t="s">
        <v>242</v>
      </c>
      <c r="H70" s="153" t="s">
        <v>99</v>
      </c>
      <c r="I70" s="153" t="s">
        <v>242</v>
      </c>
    </row>
    <row r="71" spans="1:9" ht="30" customHeight="1" x14ac:dyDescent="0.25">
      <c r="A71" s="872"/>
      <c r="B71" s="355">
        <v>8.3299999999999999E-2</v>
      </c>
      <c r="C71" s="355">
        <v>8.3299999999999999E-2</v>
      </c>
      <c r="D71" s="108">
        <v>8.3299999999999999E-2</v>
      </c>
      <c r="E71" s="355">
        <v>8.3299999999999999E-2</v>
      </c>
      <c r="F71" s="114"/>
      <c r="G71" s="109"/>
      <c r="H71" s="114"/>
      <c r="I71" s="109"/>
    </row>
    <row r="72" spans="1:9" ht="231" customHeight="1" x14ac:dyDescent="0.25">
      <c r="A72" s="106" t="s">
        <v>276</v>
      </c>
      <c r="B72" s="1028" t="s">
        <v>613</v>
      </c>
      <c r="C72" s="1029"/>
      <c r="D72" s="1238" t="s">
        <v>614</v>
      </c>
      <c r="E72" s="1239"/>
      <c r="F72" s="908"/>
      <c r="G72" s="1030"/>
      <c r="H72" s="908"/>
      <c r="I72" s="909"/>
    </row>
    <row r="73" spans="1:9" ht="102.75" customHeight="1" x14ac:dyDescent="0.25">
      <c r="A73" s="106" t="s">
        <v>280</v>
      </c>
      <c r="B73" s="1039" t="s">
        <v>615</v>
      </c>
      <c r="C73" s="887"/>
      <c r="D73" s="886" t="s">
        <v>616</v>
      </c>
      <c r="E73" s="887"/>
      <c r="F73" s="892"/>
      <c r="G73" s="893"/>
      <c r="H73" s="892"/>
      <c r="I73" s="893"/>
    </row>
    <row r="74" spans="1:9" ht="30.75" customHeight="1" x14ac:dyDescent="0.25">
      <c r="A74" s="871" t="s">
        <v>195</v>
      </c>
      <c r="B74" s="153" t="s">
        <v>99</v>
      </c>
      <c r="C74" s="153" t="s">
        <v>242</v>
      </c>
      <c r="D74" s="153" t="s">
        <v>99</v>
      </c>
      <c r="E74" s="153" t="s">
        <v>242</v>
      </c>
      <c r="F74" s="153" t="s">
        <v>99</v>
      </c>
      <c r="G74" s="153" t="s">
        <v>242</v>
      </c>
      <c r="H74" s="153" t="s">
        <v>99</v>
      </c>
      <c r="I74" s="153" t="s">
        <v>242</v>
      </c>
    </row>
    <row r="75" spans="1:9" ht="30.75" customHeight="1" x14ac:dyDescent="0.25">
      <c r="A75" s="872"/>
      <c r="B75" s="355">
        <v>8.3299999999999999E-2</v>
      </c>
      <c r="C75" s="355">
        <v>8.3299999999999999E-2</v>
      </c>
      <c r="D75" s="108">
        <v>8.3299999999999999E-2</v>
      </c>
      <c r="E75" s="108">
        <v>8.3299999999999999E-2</v>
      </c>
      <c r="F75" s="114"/>
      <c r="G75" s="110"/>
      <c r="H75" s="114"/>
      <c r="I75" s="110"/>
    </row>
    <row r="76" spans="1:9" s="404" customFormat="1" ht="229.5" customHeight="1" x14ac:dyDescent="0.25">
      <c r="A76" s="403" t="s">
        <v>276</v>
      </c>
      <c r="B76" s="1097" t="s">
        <v>617</v>
      </c>
      <c r="C76" s="1098"/>
      <c r="D76" s="1230" t="s">
        <v>618</v>
      </c>
      <c r="E76" s="1231"/>
      <c r="F76" s="1232"/>
      <c r="G76" s="1233"/>
      <c r="H76" s="1234"/>
      <c r="I76" s="1235"/>
    </row>
    <row r="77" spans="1:9" ht="152.25" customHeight="1" x14ac:dyDescent="0.25">
      <c r="A77" s="106" t="s">
        <v>280</v>
      </c>
      <c r="B77" s="886" t="s">
        <v>619</v>
      </c>
      <c r="C77" s="887"/>
      <c r="D77" s="1236" t="s">
        <v>620</v>
      </c>
      <c r="E77" s="1237"/>
      <c r="F77" s="892"/>
      <c r="G77" s="893"/>
      <c r="H77" s="892"/>
      <c r="I77" s="893"/>
    </row>
    <row r="78" spans="1:9" ht="30.75" customHeight="1" x14ac:dyDescent="0.25">
      <c r="A78" s="871" t="s">
        <v>196</v>
      </c>
      <c r="B78" s="153" t="s">
        <v>99</v>
      </c>
      <c r="C78" s="153" t="s">
        <v>242</v>
      </c>
      <c r="D78" s="153" t="s">
        <v>99</v>
      </c>
      <c r="E78" s="153" t="s">
        <v>242</v>
      </c>
      <c r="F78" s="153" t="s">
        <v>99</v>
      </c>
      <c r="G78" s="153" t="s">
        <v>242</v>
      </c>
      <c r="H78" s="153" t="s">
        <v>99</v>
      </c>
      <c r="I78" s="153" t="s">
        <v>242</v>
      </c>
    </row>
    <row r="79" spans="1:9" ht="30.75" customHeight="1" x14ac:dyDescent="0.25">
      <c r="A79" s="872"/>
      <c r="B79" s="355">
        <v>8.3299999999999999E-2</v>
      </c>
      <c r="C79" s="355">
        <v>8.3299999999999999E-2</v>
      </c>
      <c r="D79" s="108">
        <v>8.3299999999999999E-2</v>
      </c>
      <c r="E79" s="355">
        <v>8.3299999999999999E-2</v>
      </c>
      <c r="F79" s="114"/>
      <c r="G79" s="110"/>
      <c r="H79" s="114"/>
      <c r="I79" s="110"/>
    </row>
    <row r="80" spans="1:9" ht="267.75" customHeight="1" x14ac:dyDescent="0.25">
      <c r="A80" s="106" t="s">
        <v>276</v>
      </c>
      <c r="B80" s="1226" t="s">
        <v>621</v>
      </c>
      <c r="C80" s="1227"/>
      <c r="D80" s="1226" t="s">
        <v>622</v>
      </c>
      <c r="E80" s="1227"/>
      <c r="F80" s="908"/>
      <c r="G80" s="1030"/>
      <c r="H80" s="892"/>
      <c r="I80" s="893"/>
    </row>
    <row r="81" spans="1:9" ht="135" customHeight="1" x14ac:dyDescent="0.25">
      <c r="A81" s="106" t="s">
        <v>280</v>
      </c>
      <c r="B81" s="886" t="s">
        <v>623</v>
      </c>
      <c r="C81" s="887"/>
      <c r="D81" s="1228" t="s">
        <v>624</v>
      </c>
      <c r="E81" s="1229"/>
      <c r="F81" s="892"/>
      <c r="G81" s="893"/>
      <c r="H81" s="892"/>
      <c r="I81" s="893"/>
    </row>
    <row r="82" spans="1:9" ht="30.75" customHeight="1" x14ac:dyDescent="0.25">
      <c r="A82" s="871" t="s">
        <v>197</v>
      </c>
      <c r="B82" s="153" t="s">
        <v>99</v>
      </c>
      <c r="C82" s="153" t="s">
        <v>242</v>
      </c>
      <c r="D82" s="153" t="s">
        <v>99</v>
      </c>
      <c r="E82" s="153" t="s">
        <v>242</v>
      </c>
      <c r="F82" s="153" t="s">
        <v>99</v>
      </c>
      <c r="G82" s="153" t="s">
        <v>242</v>
      </c>
      <c r="H82" s="153" t="s">
        <v>99</v>
      </c>
      <c r="I82" s="153" t="s">
        <v>242</v>
      </c>
    </row>
    <row r="83" spans="1:9" ht="30.75" customHeight="1" x14ac:dyDescent="0.25">
      <c r="A83" s="872"/>
      <c r="B83" s="728">
        <v>8.3299999999999999E-2</v>
      </c>
      <c r="C83" s="728">
        <v>8.3299999999999999E-2</v>
      </c>
      <c r="D83" s="488">
        <v>8.3299999999999999E-2</v>
      </c>
      <c r="E83" s="728">
        <v>8.3299999999999999E-2</v>
      </c>
      <c r="F83" s="114"/>
      <c r="G83" s="110"/>
      <c r="H83" s="114"/>
      <c r="I83" s="110"/>
    </row>
    <row r="84" spans="1:9" ht="234.75" customHeight="1" x14ac:dyDescent="0.25">
      <c r="A84" s="486" t="s">
        <v>276</v>
      </c>
      <c r="B84" s="1219" t="s">
        <v>625</v>
      </c>
      <c r="C84" s="1219"/>
      <c r="D84" s="1220" t="s">
        <v>626</v>
      </c>
      <c r="E84" s="1220"/>
      <c r="F84" s="1221"/>
      <c r="G84" s="1030"/>
      <c r="H84" s="892"/>
      <c r="I84" s="893"/>
    </row>
    <row r="85" spans="1:9" ht="116.25" customHeight="1" x14ac:dyDescent="0.25">
      <c r="A85" s="106" t="s">
        <v>280</v>
      </c>
      <c r="B85" s="1222" t="s">
        <v>627</v>
      </c>
      <c r="C85" s="1223"/>
      <c r="D85" s="1224" t="s">
        <v>628</v>
      </c>
      <c r="E85" s="1225"/>
      <c r="F85" s="892"/>
      <c r="G85" s="893"/>
      <c r="H85" s="892"/>
      <c r="I85" s="893"/>
    </row>
    <row r="86" spans="1:9" ht="30" customHeight="1" x14ac:dyDescent="0.25">
      <c r="A86" s="871" t="s">
        <v>200</v>
      </c>
      <c r="B86" s="153" t="s">
        <v>99</v>
      </c>
      <c r="C86" s="153" t="s">
        <v>242</v>
      </c>
      <c r="D86" s="153" t="s">
        <v>99</v>
      </c>
      <c r="E86" s="153" t="s">
        <v>242</v>
      </c>
      <c r="F86" s="153" t="s">
        <v>99</v>
      </c>
      <c r="G86" s="153" t="s">
        <v>242</v>
      </c>
      <c r="H86" s="153" t="s">
        <v>99</v>
      </c>
      <c r="I86" s="153" t="s">
        <v>242</v>
      </c>
    </row>
    <row r="87" spans="1:9" ht="30" customHeight="1" x14ac:dyDescent="0.25">
      <c r="A87" s="872"/>
      <c r="B87" s="355">
        <v>8.3299999999999999E-2</v>
      </c>
      <c r="C87" s="355">
        <v>8.3299999999999999E-2</v>
      </c>
      <c r="D87" s="108">
        <v>8.3299999999999999E-2</v>
      </c>
      <c r="E87" s="355">
        <v>8.3299999999999999E-2</v>
      </c>
      <c r="F87" s="114"/>
      <c r="G87" s="110"/>
      <c r="H87" s="114"/>
      <c r="I87" s="110"/>
    </row>
    <row r="88" spans="1:9" ht="191.25" customHeight="1" x14ac:dyDescent="0.25">
      <c r="A88" s="106" t="s">
        <v>276</v>
      </c>
      <c r="B88" s="1089" t="s">
        <v>629</v>
      </c>
      <c r="C88" s="1089"/>
      <c r="D88" s="1170" t="s">
        <v>630</v>
      </c>
      <c r="E88" s="1144"/>
      <c r="F88" s="936"/>
      <c r="G88" s="936"/>
      <c r="H88" s="936"/>
      <c r="I88" s="936"/>
    </row>
    <row r="89" spans="1:9" ht="101.25" customHeight="1" x14ac:dyDescent="0.25">
      <c r="A89" s="106" t="s">
        <v>280</v>
      </c>
      <c r="B89" s="1166" t="s">
        <v>631</v>
      </c>
      <c r="C89" s="1167"/>
      <c r="D89" s="1217" t="s">
        <v>632</v>
      </c>
      <c r="E89" s="1218"/>
      <c r="F89" s="877"/>
      <c r="G89" s="878"/>
      <c r="H89" s="877"/>
      <c r="I89" s="878"/>
    </row>
    <row r="90" spans="1:9" ht="29.25" customHeight="1" x14ac:dyDescent="0.25">
      <c r="A90" s="871" t="s">
        <v>202</v>
      </c>
      <c r="B90" s="153" t="s">
        <v>99</v>
      </c>
      <c r="C90" s="153" t="s">
        <v>242</v>
      </c>
      <c r="D90" s="153" t="s">
        <v>99</v>
      </c>
      <c r="E90" s="153" t="s">
        <v>242</v>
      </c>
      <c r="F90" s="153" t="s">
        <v>99</v>
      </c>
      <c r="G90" s="153" t="s">
        <v>242</v>
      </c>
      <c r="H90" s="153" t="s">
        <v>99</v>
      </c>
      <c r="I90" s="153" t="s">
        <v>242</v>
      </c>
    </row>
    <row r="91" spans="1:9" ht="29.25" customHeight="1" x14ac:dyDescent="0.25">
      <c r="A91" s="872"/>
      <c r="B91" s="355">
        <v>8.3299999999999999E-2</v>
      </c>
      <c r="C91" s="109"/>
      <c r="D91" s="108">
        <v>8.3299999999999999E-2</v>
      </c>
      <c r="E91" s="109"/>
      <c r="F91" s="114"/>
      <c r="G91" s="110"/>
      <c r="H91" s="114"/>
      <c r="I91" s="110"/>
    </row>
    <row r="92" spans="1:9" ht="120" customHeight="1" x14ac:dyDescent="0.25">
      <c r="A92" s="106" t="s">
        <v>276</v>
      </c>
      <c r="B92" s="1087"/>
      <c r="C92" s="1087"/>
      <c r="D92" s="1087"/>
      <c r="E92" s="1087"/>
      <c r="F92" s="885"/>
      <c r="G92" s="885"/>
      <c r="H92" s="885"/>
      <c r="I92" s="885"/>
    </row>
    <row r="93" spans="1:9" ht="98.25" customHeight="1" x14ac:dyDescent="0.25">
      <c r="A93" s="106" t="s">
        <v>280</v>
      </c>
      <c r="B93" s="875"/>
      <c r="C93" s="876"/>
      <c r="D93" s="1215"/>
      <c r="E93" s="1216"/>
      <c r="F93" s="877"/>
      <c r="G93" s="878"/>
      <c r="H93" s="877"/>
      <c r="I93" s="878"/>
    </row>
    <row r="94" spans="1:9" ht="24.95" customHeight="1" x14ac:dyDescent="0.25">
      <c r="A94" s="871" t="s">
        <v>203</v>
      </c>
      <c r="B94" s="153" t="s">
        <v>99</v>
      </c>
      <c r="C94" s="153" t="s">
        <v>242</v>
      </c>
      <c r="D94" s="153" t="s">
        <v>99</v>
      </c>
      <c r="E94" s="153" t="s">
        <v>242</v>
      </c>
      <c r="F94" s="153" t="s">
        <v>99</v>
      </c>
      <c r="G94" s="153" t="s">
        <v>242</v>
      </c>
      <c r="H94" s="153" t="s">
        <v>99</v>
      </c>
      <c r="I94" s="153" t="s">
        <v>242</v>
      </c>
    </row>
    <row r="95" spans="1:9" ht="24.95" customHeight="1" x14ac:dyDescent="0.25">
      <c r="A95" s="872"/>
      <c r="B95" s="355">
        <v>8.3299999999999999E-2</v>
      </c>
      <c r="C95" s="355"/>
      <c r="D95" s="108">
        <v>8.3299999999999999E-2</v>
      </c>
      <c r="E95" s="355"/>
      <c r="F95" s="114"/>
      <c r="G95" s="110"/>
      <c r="H95" s="114"/>
      <c r="I95" s="110"/>
    </row>
    <row r="96" spans="1:9" ht="131.25" customHeight="1" x14ac:dyDescent="0.25">
      <c r="A96" s="106" t="s">
        <v>276</v>
      </c>
      <c r="B96" s="1087"/>
      <c r="C96" s="1087"/>
      <c r="D96" s="1087"/>
      <c r="E96" s="1088"/>
      <c r="F96" s="885"/>
      <c r="G96" s="885"/>
      <c r="H96" s="885"/>
      <c r="I96" s="885"/>
    </row>
    <row r="97" spans="1:9" ht="146.25" customHeight="1" x14ac:dyDescent="0.25">
      <c r="A97" s="106" t="s">
        <v>280</v>
      </c>
      <c r="B97" s="886"/>
      <c r="C97" s="887"/>
      <c r="D97" s="1213"/>
      <c r="E97" s="1214"/>
      <c r="F97" s="877"/>
      <c r="G97" s="878"/>
      <c r="H97" s="877"/>
      <c r="I97" s="878"/>
    </row>
    <row r="98" spans="1:9" ht="24.95" customHeight="1" x14ac:dyDescent="0.25">
      <c r="A98" s="871" t="s">
        <v>204</v>
      </c>
      <c r="B98" s="153" t="s">
        <v>99</v>
      </c>
      <c r="C98" s="153" t="s">
        <v>242</v>
      </c>
      <c r="D98" s="153" t="s">
        <v>99</v>
      </c>
      <c r="E98" s="153" t="s">
        <v>242</v>
      </c>
      <c r="F98" s="153" t="s">
        <v>99</v>
      </c>
      <c r="G98" s="153" t="s">
        <v>242</v>
      </c>
      <c r="H98" s="153" t="s">
        <v>99</v>
      </c>
      <c r="I98" s="153" t="s">
        <v>242</v>
      </c>
    </row>
    <row r="99" spans="1:9" ht="24.95" customHeight="1" x14ac:dyDescent="0.25">
      <c r="A99" s="872"/>
      <c r="B99" s="355">
        <v>8.3299999999999999E-2</v>
      </c>
      <c r="C99" s="355"/>
      <c r="D99" s="108">
        <v>8.3299999999999999E-2</v>
      </c>
      <c r="E99" s="355"/>
      <c r="F99" s="114"/>
      <c r="G99" s="110"/>
      <c r="H99" s="114"/>
      <c r="I99" s="110"/>
    </row>
    <row r="100" spans="1:9" ht="172.5" customHeight="1" x14ac:dyDescent="0.25">
      <c r="A100" s="106" t="s">
        <v>276</v>
      </c>
      <c r="B100" s="1087"/>
      <c r="C100" s="1087"/>
      <c r="D100" s="1087"/>
      <c r="E100" s="1088"/>
      <c r="F100" s="885"/>
      <c r="G100" s="885"/>
      <c r="H100" s="885"/>
      <c r="I100" s="885"/>
    </row>
    <row r="101" spans="1:9" ht="120" customHeight="1" x14ac:dyDescent="0.25">
      <c r="A101" s="106" t="s">
        <v>280</v>
      </c>
      <c r="B101" s="1166"/>
      <c r="C101" s="1167"/>
      <c r="D101" s="886"/>
      <c r="E101" s="887"/>
      <c r="F101" s="877"/>
      <c r="G101" s="878"/>
      <c r="H101" s="877"/>
      <c r="I101" s="878"/>
    </row>
    <row r="102" spans="1:9" ht="24.95" customHeight="1" x14ac:dyDescent="0.25">
      <c r="A102" s="871" t="s">
        <v>206</v>
      </c>
      <c r="B102" s="153" t="s">
        <v>99</v>
      </c>
      <c r="C102" s="153" t="s">
        <v>242</v>
      </c>
      <c r="D102" s="153" t="s">
        <v>99</v>
      </c>
      <c r="E102" s="153" t="s">
        <v>242</v>
      </c>
      <c r="F102" s="153" t="s">
        <v>99</v>
      </c>
      <c r="G102" s="153" t="s">
        <v>242</v>
      </c>
      <c r="H102" s="153" t="s">
        <v>99</v>
      </c>
      <c r="I102" s="153" t="s">
        <v>242</v>
      </c>
    </row>
    <row r="103" spans="1:9" ht="24.95" customHeight="1" x14ac:dyDescent="0.25">
      <c r="A103" s="872"/>
      <c r="B103" s="355">
        <v>8.3299999999999999E-2</v>
      </c>
      <c r="C103" s="355"/>
      <c r="D103" s="108">
        <v>8.3299999999999999E-2</v>
      </c>
      <c r="E103" s="355"/>
      <c r="F103" s="114"/>
      <c r="G103" s="110"/>
      <c r="H103" s="114"/>
      <c r="I103" s="110"/>
    </row>
    <row r="104" spans="1:9" ht="146.25" customHeight="1" x14ac:dyDescent="0.25">
      <c r="A104" s="106" t="s">
        <v>276</v>
      </c>
      <c r="B104" s="1193"/>
      <c r="C104" s="1193"/>
      <c r="D104" s="1193"/>
      <c r="E104" s="1193"/>
      <c r="F104" s="885"/>
      <c r="G104" s="885"/>
      <c r="H104" s="885"/>
      <c r="I104" s="885"/>
    </row>
    <row r="105" spans="1:9" ht="80.25" customHeight="1" x14ac:dyDescent="0.25">
      <c r="A105" s="106" t="s">
        <v>280</v>
      </c>
      <c r="B105" s="886"/>
      <c r="C105" s="887"/>
      <c r="D105" s="886"/>
      <c r="E105" s="887"/>
      <c r="F105" s="877"/>
      <c r="G105" s="878"/>
      <c r="H105" s="877"/>
      <c r="I105" s="878"/>
    </row>
    <row r="106" spans="1:9" ht="24.95" customHeight="1" x14ac:dyDescent="0.25">
      <c r="A106" s="871" t="s">
        <v>207</v>
      </c>
      <c r="B106" s="153" t="s">
        <v>99</v>
      </c>
      <c r="C106" s="153" t="s">
        <v>242</v>
      </c>
      <c r="D106" s="153" t="s">
        <v>99</v>
      </c>
      <c r="E106" s="153" t="s">
        <v>242</v>
      </c>
      <c r="F106" s="153" t="s">
        <v>99</v>
      </c>
      <c r="G106" s="153" t="s">
        <v>242</v>
      </c>
      <c r="H106" s="153" t="s">
        <v>99</v>
      </c>
      <c r="I106" s="153" t="s">
        <v>242</v>
      </c>
    </row>
    <row r="107" spans="1:9" ht="24.95" customHeight="1" x14ac:dyDescent="0.25">
      <c r="A107" s="872"/>
      <c r="B107" s="355">
        <v>8.3299999999999999E-2</v>
      </c>
      <c r="C107" s="355"/>
      <c r="D107" s="108">
        <v>8.3299999999999999E-2</v>
      </c>
      <c r="E107" s="108"/>
      <c r="F107" s="114"/>
      <c r="G107" s="110"/>
      <c r="H107" s="114"/>
      <c r="I107" s="110"/>
    </row>
    <row r="108" spans="1:9" ht="181.5" customHeight="1" x14ac:dyDescent="0.25">
      <c r="A108" s="106" t="s">
        <v>276</v>
      </c>
      <c r="B108" s="1017"/>
      <c r="C108" s="1017"/>
      <c r="D108" s="1135"/>
      <c r="E108" s="1164"/>
      <c r="F108" s="885"/>
      <c r="G108" s="885"/>
      <c r="H108" s="885"/>
      <c r="I108" s="885"/>
    </row>
    <row r="109" spans="1:9" ht="80.25" customHeight="1" x14ac:dyDescent="0.25">
      <c r="A109" s="106" t="s">
        <v>280</v>
      </c>
      <c r="B109" s="886"/>
      <c r="C109" s="887"/>
      <c r="D109" s="886"/>
      <c r="E109" s="887"/>
      <c r="F109" s="877"/>
      <c r="G109" s="878"/>
      <c r="H109" s="877"/>
      <c r="I109" s="878"/>
    </row>
    <row r="110" spans="1:9" ht="24.95" customHeight="1" x14ac:dyDescent="0.25">
      <c r="A110" s="871" t="s">
        <v>208</v>
      </c>
      <c r="B110" s="153" t="s">
        <v>99</v>
      </c>
      <c r="C110" s="153" t="s">
        <v>242</v>
      </c>
      <c r="D110" s="153" t="s">
        <v>99</v>
      </c>
      <c r="E110" s="153" t="s">
        <v>242</v>
      </c>
      <c r="F110" s="153" t="s">
        <v>99</v>
      </c>
      <c r="G110" s="153" t="s">
        <v>242</v>
      </c>
      <c r="H110" s="153" t="s">
        <v>99</v>
      </c>
      <c r="I110" s="153" t="s">
        <v>242</v>
      </c>
    </row>
    <row r="111" spans="1:9" ht="24.95" customHeight="1" x14ac:dyDescent="0.25">
      <c r="A111" s="872"/>
      <c r="B111" s="355">
        <v>8.3299999999999999E-2</v>
      </c>
      <c r="C111" s="355"/>
      <c r="D111" s="108">
        <v>8.3299999999999999E-2</v>
      </c>
      <c r="E111" s="355"/>
      <c r="F111" s="114"/>
      <c r="G111" s="110"/>
      <c r="H111" s="114"/>
      <c r="I111" s="110"/>
    </row>
    <row r="112" spans="1:9" ht="138" customHeight="1" x14ac:dyDescent="0.25">
      <c r="A112" s="106" t="s">
        <v>276</v>
      </c>
      <c r="B112" s="1017"/>
      <c r="C112" s="1017"/>
      <c r="D112" s="1133"/>
      <c r="E112" s="1133"/>
      <c r="F112" s="885"/>
      <c r="G112" s="885"/>
      <c r="H112" s="885"/>
      <c r="I112" s="885"/>
    </row>
    <row r="113" spans="1:9" ht="129.75" customHeight="1" x14ac:dyDescent="0.25">
      <c r="A113" s="106" t="s">
        <v>280</v>
      </c>
      <c r="B113" s="886"/>
      <c r="C113" s="887"/>
      <c r="D113" s="886"/>
      <c r="E113" s="887"/>
      <c r="F113" s="877"/>
      <c r="G113" s="878"/>
      <c r="H113" s="877"/>
      <c r="I113" s="878"/>
    </row>
    <row r="114" spans="1:9" ht="24.95" customHeight="1" x14ac:dyDescent="0.25">
      <c r="A114" s="871" t="s">
        <v>209</v>
      </c>
      <c r="B114" s="153" t="s">
        <v>99</v>
      </c>
      <c r="C114" s="153" t="s">
        <v>242</v>
      </c>
      <c r="D114" s="153" t="s">
        <v>99</v>
      </c>
      <c r="E114" s="153" t="s">
        <v>242</v>
      </c>
      <c r="F114" s="153" t="s">
        <v>99</v>
      </c>
      <c r="G114" s="153" t="s">
        <v>242</v>
      </c>
      <c r="H114" s="153" t="s">
        <v>99</v>
      </c>
      <c r="I114" s="153" t="s">
        <v>242</v>
      </c>
    </row>
    <row r="115" spans="1:9" ht="24.95" customHeight="1" x14ac:dyDescent="0.25">
      <c r="A115" s="872"/>
      <c r="B115" s="355">
        <v>8.3699999999999997E-2</v>
      </c>
      <c r="C115" s="109"/>
      <c r="D115" s="355">
        <v>8.3699999999999997E-2</v>
      </c>
      <c r="E115" s="273"/>
      <c r="F115" s="354"/>
      <c r="G115" s="274"/>
      <c r="H115" s="273"/>
      <c r="I115" s="274"/>
    </row>
    <row r="116" spans="1:9" ht="80.25" customHeight="1" x14ac:dyDescent="0.25">
      <c r="A116" s="106" t="s">
        <v>276</v>
      </c>
      <c r="B116" s="973"/>
      <c r="C116" s="973"/>
      <c r="D116" s="973"/>
      <c r="E116" s="973"/>
      <c r="F116" s="973"/>
      <c r="G116" s="973"/>
      <c r="H116" s="973"/>
      <c r="I116" s="973"/>
    </row>
    <row r="117" spans="1:9" ht="80.25" customHeight="1" x14ac:dyDescent="0.25">
      <c r="A117" s="106" t="s">
        <v>280</v>
      </c>
      <c r="B117" s="877"/>
      <c r="C117" s="878"/>
      <c r="D117" s="877"/>
      <c r="E117" s="878"/>
      <c r="F117" s="877"/>
      <c r="G117" s="878"/>
      <c r="H117" s="877"/>
      <c r="I117" s="878"/>
    </row>
    <row r="118" spans="1:9" ht="16.5" x14ac:dyDescent="0.25">
      <c r="A118" s="107" t="s">
        <v>298</v>
      </c>
      <c r="B118" s="112">
        <f t="shared" ref="B118:I118" si="1">(B71+B75+B79+B83+B87+B91+B95+B99+B103+B107+B111+B115)</f>
        <v>1</v>
      </c>
      <c r="C118" s="112">
        <f t="shared" si="1"/>
        <v>0.41649999999999998</v>
      </c>
      <c r="D118" s="112">
        <f t="shared" si="1"/>
        <v>1</v>
      </c>
      <c r="E118" s="112">
        <f t="shared" si="1"/>
        <v>0.41649999999999998</v>
      </c>
      <c r="F118" s="112">
        <f t="shared" si="1"/>
        <v>0</v>
      </c>
      <c r="G118" s="112">
        <f t="shared" si="1"/>
        <v>0</v>
      </c>
      <c r="H118" s="112">
        <f t="shared" si="1"/>
        <v>0</v>
      </c>
      <c r="I118" s="112">
        <f t="shared" si="1"/>
        <v>0</v>
      </c>
    </row>
    <row r="120" spans="1:9" ht="28.5" x14ac:dyDescent="0.25">
      <c r="A120" s="353" t="s">
        <v>299</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D73:E73" r:id="rId1" display="https://secretariadistritald-my.sharepoint.com/:w:/g/personal/territorializacion2021_sdmujer_gov_co/IQCcGbtjdsuCS4rTgbWbar-lATMAbTEBoFgLIybP-miFtfM?e=ZGrT0i" xr:uid="{5DA97280-C214-4104-B83A-5DC1D018388A}"/>
    <hyperlink ref="B73:C73" r:id="rId2" display="https://secretariadistritald-my.sharepoint.com/:b:/g/personal/territorializacion2021_sdmujer_gov_co/IQCa6sVm_NbBRJDG_1E18N8xASx5hrQo5_iOl95Ef1J89AA?e=nUcIAg" xr:uid="{826F1EC5-FA60-4849-9C45-179A528735D8}"/>
    <hyperlink ref="B73" r:id="rId3" xr:uid="{C860BDE1-40E4-486D-8E0E-E4C8989F834C}"/>
    <hyperlink ref="B77:C77" r:id="rId4" display="https://secretariadistritald-my.sharepoint.com/:b:/g/personal/territorializacion2021_sdmujer_gov_co/IQAFuDqOyr9qRoJ8-bzUbTxUAc5sbTjJAhoHzUD5TWWTd40?e=QLFkzu" xr:uid="{F3989D88-0EF1-448A-B1EA-0A099279645D}"/>
    <hyperlink ref="D77:E77" r:id="rId5" display="https://secretariadistritald-my.sharepoint.com/:w:/g/personal/territorializacion2021_sdmujer_gov_co/IQBYQ7tbCuHIQLR9nPwbJl30ASIGii8jLHG5p_8ZIK-V8UA?e=Um28iz" xr:uid="{15B798E1-A5BA-497D-89BC-7F5D3124BED7}"/>
    <hyperlink ref="D81:E81" r:id="rId6" display="https://secretariadistritald-my.sharepoint.com/:w:/g/personal/territorializacion2021_sdmujer_gov_co/IQDXPD6nBFcmSpoLgemHjHZ7AVKhWyTyvrpWfMFtCrGrw0s?e=ckj6qm" xr:uid="{90BF4A02-D298-4A50-8918-DE9D866EE42E}"/>
    <hyperlink ref="B81:C81" r:id="rId7" display="https://secretariadistritald-my.sharepoint.com/:b:/g/personal/territorializacion2021_sdmujer_gov_co/IQAh4SIz4oABSpwA46z26YA_AcQEHUiGUjakC_SxA30RyUA?e=kVC5Ab" xr:uid="{09A961F1-539D-4956-8163-0500752CC20D}"/>
    <hyperlink ref="B85:C85" r:id="rId8" display="https://secretariadistritald-my.sharepoint.com/:b:/g/personal/territorializacion2021_sdmujer_gov_co/IQAXvUYDKOKfQaLSM7E2qFJuAZkW4aEhWJ52__Mr6qvPtuQ?e=9gJ7pL" xr:uid="{9C4E0D5C-E724-46C3-B40F-D7F8889EF2D2}"/>
    <hyperlink ref="B89:C89" r:id="rId9" display="https://secretariadistritald-my.sharepoint.com/:b:/g/personal/territorializacion2021_sdmujer_gov_co/IQD91fl79vr0Spp0DDBOJEDZAfXQC-asxpfw0tZeTF2HPtY?e=PCxZCZ" xr:uid="{5D5E3A61-2319-4D7D-86AF-554218FBB105}"/>
  </hyperlinks>
  <pageMargins left="0.25" right="0.25" top="0.75" bottom="0.75" header="0.3" footer="0.3"/>
  <pageSetup scale="10" orientation="landscape" r:id="rId10"/>
  <drawing r:id="rId11"/>
  <extLst>
    <ext xmlns:x14="http://schemas.microsoft.com/office/spreadsheetml/2009/9/main" uri="{CCE6A557-97BC-4b89-ADB6-D9C93CAAB3DF}">
      <x14:dataValidations xmlns:xm="http://schemas.microsoft.com/office/excel/2006/main" count="1">
        <x14:dataValidation type="list" allowBlank="1" showInputMessage="1" showErrorMessage="1" xr:uid="{DEC13FF5-85A5-48CD-B072-57E5FF5091D5}">
          <x14:formula1>
            <xm:f>Listas!$B$2:$B$4</xm:f>
          </x14:formula1>
          <xm:sqref>H37:I38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0E4E1-79CD-403D-9539-889B04EA9E0E}">
  <sheetPr>
    <tabColor theme="5" tint="0.59999389629810485"/>
    <pageSetUpPr fitToPage="1"/>
  </sheetPr>
  <dimension ref="A1:O121"/>
  <sheetViews>
    <sheetView showGridLines="0" topLeftCell="A113" zoomScale="60" zoomScaleNormal="60" workbookViewId="0">
      <selection activeCell="F34" sqref="F34"/>
    </sheetView>
  </sheetViews>
  <sheetFormatPr baseColWidth="10" defaultColWidth="10.85546875" defaultRowHeight="14.25" x14ac:dyDescent="0.25"/>
  <cols>
    <col min="1" max="1" width="49.7109375" style="66" customWidth="1"/>
    <col min="2" max="3" width="35.7109375" style="66" customWidth="1"/>
    <col min="4" max="4" width="41" style="66" customWidth="1"/>
    <col min="5" max="5" width="40.85546875" style="66" customWidth="1"/>
    <col min="6" max="6" width="59.42578125" style="66" customWidth="1"/>
    <col min="7" max="7" width="53.42578125" style="66" customWidth="1"/>
    <col min="8"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925"/>
      <c r="B1" s="748" t="s">
        <v>182</v>
      </c>
      <c r="C1" s="749"/>
      <c r="D1" s="749"/>
      <c r="E1" s="749"/>
      <c r="F1" s="749"/>
      <c r="G1" s="749"/>
      <c r="H1" s="749"/>
      <c r="I1" s="749"/>
      <c r="J1" s="749"/>
      <c r="K1" s="749"/>
      <c r="L1" s="750"/>
      <c r="M1" s="910" t="s">
        <v>183</v>
      </c>
      <c r="N1" s="911"/>
      <c r="O1" s="912"/>
    </row>
    <row r="2" spans="1:15" s="140" customFormat="1" ht="30.75" customHeight="1" thickBot="1" x14ac:dyDescent="0.3">
      <c r="A2" s="926"/>
      <c r="B2" s="751" t="s">
        <v>184</v>
      </c>
      <c r="C2" s="752"/>
      <c r="D2" s="752"/>
      <c r="E2" s="752"/>
      <c r="F2" s="752"/>
      <c r="G2" s="752"/>
      <c r="H2" s="752"/>
      <c r="I2" s="752"/>
      <c r="J2" s="752"/>
      <c r="K2" s="752"/>
      <c r="L2" s="753"/>
      <c r="M2" s="910" t="s">
        <v>185</v>
      </c>
      <c r="N2" s="911"/>
      <c r="O2" s="912"/>
    </row>
    <row r="3" spans="1:15" s="140" customFormat="1" ht="24" customHeight="1" thickBot="1" x14ac:dyDescent="0.3">
      <c r="A3" s="926"/>
      <c r="B3" s="751" t="s">
        <v>186</v>
      </c>
      <c r="C3" s="752"/>
      <c r="D3" s="752"/>
      <c r="E3" s="752"/>
      <c r="F3" s="752"/>
      <c r="G3" s="752"/>
      <c r="H3" s="752"/>
      <c r="I3" s="752"/>
      <c r="J3" s="752"/>
      <c r="K3" s="752"/>
      <c r="L3" s="753"/>
      <c r="M3" s="910" t="s">
        <v>187</v>
      </c>
      <c r="N3" s="911"/>
      <c r="O3" s="912"/>
    </row>
    <row r="4" spans="1:15" s="140" customFormat="1" ht="21.75" customHeight="1" thickBot="1" x14ac:dyDescent="0.3">
      <c r="A4" s="927"/>
      <c r="B4" s="754" t="s">
        <v>188</v>
      </c>
      <c r="C4" s="755"/>
      <c r="D4" s="755"/>
      <c r="E4" s="755"/>
      <c r="F4" s="755"/>
      <c r="G4" s="755"/>
      <c r="H4" s="755"/>
      <c r="I4" s="755"/>
      <c r="J4" s="755"/>
      <c r="K4" s="755"/>
      <c r="L4" s="756"/>
      <c r="M4" s="910" t="s">
        <v>189</v>
      </c>
      <c r="N4" s="911"/>
      <c r="O4" s="912"/>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8" customHeight="1" thickBot="1" x14ac:dyDescent="0.3">
      <c r="A6" s="116" t="s">
        <v>190</v>
      </c>
      <c r="B6" s="740" t="s">
        <v>191</v>
      </c>
      <c r="C6" s="741"/>
      <c r="D6" s="741"/>
      <c r="E6" s="741"/>
      <c r="F6" s="741"/>
      <c r="G6" s="741"/>
      <c r="H6" s="741"/>
      <c r="I6" s="741"/>
      <c r="J6" s="741"/>
      <c r="K6" s="742"/>
      <c r="L6" s="243" t="s">
        <v>192</v>
      </c>
      <c r="M6" s="448">
        <v>2024110010310</v>
      </c>
      <c r="N6" s="449"/>
      <c r="O6" s="450"/>
    </row>
    <row r="7" spans="1:15" s="140" customFormat="1" ht="14.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757" t="s">
        <v>193</v>
      </c>
      <c r="B8" s="243" t="s">
        <v>194</v>
      </c>
      <c r="C8" s="200"/>
      <c r="D8" s="243" t="s">
        <v>195</v>
      </c>
      <c r="E8" s="201"/>
      <c r="F8" s="243" t="s">
        <v>196</v>
      </c>
      <c r="G8" s="201"/>
      <c r="H8" s="243" t="s">
        <v>197</v>
      </c>
      <c r="I8" s="495"/>
      <c r="J8" s="898" t="s">
        <v>198</v>
      </c>
      <c r="K8" s="758"/>
      <c r="L8" s="242" t="s">
        <v>199</v>
      </c>
      <c r="M8" s="759"/>
      <c r="N8" s="759"/>
      <c r="O8" s="759"/>
    </row>
    <row r="9" spans="1:15" s="140" customFormat="1" ht="21.75" customHeight="1" thickBot="1" x14ac:dyDescent="0.3">
      <c r="A9" s="757"/>
      <c r="B9" s="244" t="s">
        <v>200</v>
      </c>
      <c r="C9" s="203" t="s">
        <v>201</v>
      </c>
      <c r="D9" s="243" t="s">
        <v>202</v>
      </c>
      <c r="E9" s="204"/>
      <c r="F9" s="243" t="s">
        <v>203</v>
      </c>
      <c r="G9" s="204"/>
      <c r="H9" s="243" t="s">
        <v>204</v>
      </c>
      <c r="I9" s="495"/>
      <c r="J9" s="898"/>
      <c r="K9" s="758"/>
      <c r="L9" s="242" t="s">
        <v>205</v>
      </c>
      <c r="M9" s="759" t="s">
        <v>201</v>
      </c>
      <c r="N9" s="759"/>
      <c r="O9" s="759"/>
    </row>
    <row r="10" spans="1:15" s="140" customFormat="1" ht="21.75" customHeight="1" thickBot="1" x14ac:dyDescent="0.3">
      <c r="A10" s="757"/>
      <c r="B10" s="243" t="s">
        <v>206</v>
      </c>
      <c r="C10" s="200"/>
      <c r="D10" s="243" t="s">
        <v>207</v>
      </c>
      <c r="E10" s="203"/>
      <c r="F10" s="243" t="s">
        <v>208</v>
      </c>
      <c r="G10" s="204"/>
      <c r="H10" s="243" t="s">
        <v>209</v>
      </c>
      <c r="I10" s="202"/>
      <c r="J10" s="898"/>
      <c r="K10" s="758"/>
      <c r="L10" s="242" t="s">
        <v>210</v>
      </c>
      <c r="M10" s="759" t="s">
        <v>201</v>
      </c>
      <c r="N10" s="759"/>
      <c r="O10" s="759"/>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933" t="s">
        <v>211</v>
      </c>
      <c r="B13" s="913" t="s">
        <v>633</v>
      </c>
      <c r="C13" s="914"/>
      <c r="D13" s="914"/>
      <c r="E13" s="914"/>
      <c r="F13" s="914"/>
      <c r="G13" s="914"/>
      <c r="H13" s="914"/>
      <c r="I13" s="914"/>
      <c r="J13" s="914"/>
      <c r="K13" s="914"/>
      <c r="L13" s="914"/>
      <c r="M13" s="914"/>
      <c r="N13" s="914"/>
      <c r="O13" s="915"/>
    </row>
    <row r="14" spans="1:15" ht="15" customHeight="1" x14ac:dyDescent="0.25">
      <c r="A14" s="934"/>
      <c r="B14" s="916"/>
      <c r="C14" s="917"/>
      <c r="D14" s="917"/>
      <c r="E14" s="917"/>
      <c r="F14" s="917"/>
      <c r="G14" s="917"/>
      <c r="H14" s="917"/>
      <c r="I14" s="917"/>
      <c r="J14" s="917"/>
      <c r="K14" s="917"/>
      <c r="L14" s="917"/>
      <c r="M14" s="917"/>
      <c r="N14" s="917"/>
      <c r="O14" s="918"/>
    </row>
    <row r="15" spans="1:15" ht="15" customHeight="1" thickBot="1" x14ac:dyDescent="0.3">
      <c r="A15" s="935"/>
      <c r="B15" s="919"/>
      <c r="C15" s="920"/>
      <c r="D15" s="920"/>
      <c r="E15" s="920"/>
      <c r="F15" s="920"/>
      <c r="G15" s="920"/>
      <c r="H15" s="920"/>
      <c r="I15" s="920"/>
      <c r="J15" s="920"/>
      <c r="K15" s="920"/>
      <c r="L15" s="920"/>
      <c r="M15" s="920"/>
      <c r="N15" s="920"/>
      <c r="O15" s="921"/>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924" t="s">
        <v>599</v>
      </c>
      <c r="C17" s="924"/>
      <c r="D17" s="924"/>
      <c r="E17" s="924"/>
      <c r="F17" s="924"/>
      <c r="G17" s="757" t="s">
        <v>215</v>
      </c>
      <c r="H17" s="757"/>
      <c r="I17" s="922" t="s">
        <v>634</v>
      </c>
      <c r="J17" s="922"/>
      <c r="K17" s="922"/>
      <c r="L17" s="922"/>
      <c r="M17" s="922"/>
      <c r="N17" s="922"/>
      <c r="O17" s="922"/>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116" t="s">
        <v>217</v>
      </c>
      <c r="B19" s="1189" t="s">
        <v>218</v>
      </c>
      <c r="C19" s="924"/>
      <c r="D19" s="924"/>
      <c r="E19" s="924"/>
      <c r="F19" s="116" t="s">
        <v>219</v>
      </c>
      <c r="G19" s="928" t="s">
        <v>548</v>
      </c>
      <c r="H19" s="928"/>
      <c r="I19" s="928"/>
      <c r="J19" s="116" t="s">
        <v>221</v>
      </c>
      <c r="K19" s="924" t="s">
        <v>222</v>
      </c>
      <c r="L19" s="924"/>
      <c r="M19" s="924"/>
      <c r="N19" s="924"/>
      <c r="O19" s="924"/>
    </row>
    <row r="20" spans="1:15" ht="9" customHeight="1" x14ac:dyDescent="0.25">
      <c r="A20" s="70"/>
      <c r="B20" s="67"/>
      <c r="C20" s="932"/>
      <c r="D20" s="932"/>
      <c r="E20" s="932"/>
      <c r="F20" s="932"/>
      <c r="G20" s="932"/>
      <c r="H20" s="932"/>
      <c r="I20" s="932"/>
      <c r="J20" s="932"/>
      <c r="K20" s="932"/>
      <c r="L20" s="932"/>
      <c r="M20" s="932"/>
      <c r="N20" s="932"/>
      <c r="O20" s="932"/>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96" t="s">
        <v>223</v>
      </c>
      <c r="B23" s="897"/>
      <c r="C23" s="897"/>
      <c r="D23" s="897"/>
      <c r="E23" s="897"/>
      <c r="F23" s="897"/>
      <c r="G23" s="897"/>
      <c r="H23" s="897"/>
      <c r="I23" s="897"/>
      <c r="J23" s="897"/>
      <c r="K23" s="897"/>
      <c r="L23" s="897"/>
      <c r="M23" s="897"/>
      <c r="N23" s="897"/>
      <c r="O23" s="898"/>
    </row>
    <row r="24" spans="1:15" ht="32.1" customHeight="1" thickBot="1" x14ac:dyDescent="0.3">
      <c r="A24" s="896" t="s">
        <v>224</v>
      </c>
      <c r="B24" s="897"/>
      <c r="C24" s="897"/>
      <c r="D24" s="897"/>
      <c r="E24" s="897"/>
      <c r="F24" s="897"/>
      <c r="G24" s="897"/>
      <c r="H24" s="897"/>
      <c r="I24" s="897"/>
      <c r="J24" s="897"/>
      <c r="K24" s="897"/>
      <c r="L24" s="897"/>
      <c r="M24" s="897"/>
      <c r="N24" s="897"/>
      <c r="O24" s="898"/>
    </row>
    <row r="25" spans="1:15" ht="32.1" customHeight="1" thickBot="1" x14ac:dyDescent="0.3">
      <c r="A25" s="91"/>
      <c r="B25" s="81" t="s">
        <v>194</v>
      </c>
      <c r="C25" s="81" t="s">
        <v>195</v>
      </c>
      <c r="D25" s="81" t="s">
        <v>196</v>
      </c>
      <c r="E25" s="81" t="s">
        <v>197</v>
      </c>
      <c r="F25" s="81" t="s">
        <v>200</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217350000</v>
      </c>
      <c r="C26" s="86"/>
      <c r="D26" s="86"/>
      <c r="E26" s="86"/>
      <c r="F26" s="86"/>
      <c r="G26" s="86"/>
      <c r="H26" s="83"/>
      <c r="I26" s="83"/>
      <c r="J26" s="83"/>
      <c r="K26" s="83"/>
      <c r="L26" s="83"/>
      <c r="M26" s="83"/>
      <c r="N26" s="525">
        <f t="shared" ref="N26:N31" si="0">SUM(B26:M26)</f>
        <v>217350000</v>
      </c>
      <c r="O26" s="84"/>
    </row>
    <row r="27" spans="1:15" ht="32.1" customHeight="1" x14ac:dyDescent="0.25">
      <c r="A27" s="85" t="s">
        <v>228</v>
      </c>
      <c r="B27" s="86">
        <v>182100000</v>
      </c>
      <c r="C27" s="86"/>
      <c r="D27" s="86"/>
      <c r="E27" s="86"/>
      <c r="F27" s="438">
        <v>0</v>
      </c>
      <c r="G27" s="86"/>
      <c r="H27" s="86"/>
      <c r="I27" s="86"/>
      <c r="J27" s="86"/>
      <c r="K27" s="86"/>
      <c r="L27" s="86"/>
      <c r="M27" s="86"/>
      <c r="N27" s="86">
        <f t="shared" si="0"/>
        <v>182100000</v>
      </c>
      <c r="O27" s="115">
        <f>+(B27+C27+D27+E27+F27+G27+H27+I27+J27+K27+L27+M27)/N26</f>
        <v>0.83781918564527258</v>
      </c>
    </row>
    <row r="28" spans="1:15" ht="32.1" customHeight="1" x14ac:dyDescent="0.25">
      <c r="A28" s="85" t="s">
        <v>229</v>
      </c>
      <c r="B28" s="86"/>
      <c r="C28" s="86">
        <v>6500000</v>
      </c>
      <c r="D28" s="86">
        <v>19601000</v>
      </c>
      <c r="E28" s="86">
        <v>18210000</v>
      </c>
      <c r="F28" s="438">
        <v>18210000</v>
      </c>
      <c r="G28" s="86"/>
      <c r="H28" s="86"/>
      <c r="I28" s="86"/>
      <c r="J28" s="86"/>
      <c r="K28" s="86"/>
      <c r="L28" s="86"/>
      <c r="M28" s="86"/>
      <c r="N28" s="86">
        <f t="shared" si="0"/>
        <v>62521000</v>
      </c>
      <c r="O28" s="115"/>
    </row>
    <row r="29" spans="1:15" ht="32.1" customHeight="1" x14ac:dyDescent="0.25">
      <c r="A29" s="85" t="s">
        <v>230</v>
      </c>
      <c r="B29" s="86">
        <v>7050000</v>
      </c>
      <c r="C29" s="86">
        <v>7050000</v>
      </c>
      <c r="D29" s="86">
        <v>7050000</v>
      </c>
      <c r="E29" s="86">
        <v>7050000</v>
      </c>
      <c r="F29" s="86">
        <v>7050000</v>
      </c>
      <c r="G29" s="86">
        <v>7050000</v>
      </c>
      <c r="H29" s="86">
        <v>3525000</v>
      </c>
      <c r="I29" s="86"/>
      <c r="J29" s="86"/>
      <c r="K29" s="86"/>
      <c r="L29" s="86"/>
      <c r="M29" s="86"/>
      <c r="N29" s="86">
        <f t="shared" si="0"/>
        <v>45825000</v>
      </c>
      <c r="O29" s="87"/>
    </row>
    <row r="30" spans="1:15" ht="32.1" customHeight="1" x14ac:dyDescent="0.25">
      <c r="A30" s="85" t="s">
        <v>231</v>
      </c>
      <c r="B30" s="86"/>
      <c r="C30" s="86"/>
      <c r="D30" s="86"/>
      <c r="E30" s="86"/>
      <c r="F30" s="86">
        <v>0</v>
      </c>
      <c r="G30" s="86"/>
      <c r="H30" s="86"/>
      <c r="I30" s="86"/>
      <c r="J30" s="86"/>
      <c r="K30" s="86"/>
      <c r="L30" s="86"/>
      <c r="M30" s="86"/>
      <c r="N30" s="86">
        <f t="shared" si="0"/>
        <v>0</v>
      </c>
      <c r="O30" s="87"/>
    </row>
    <row r="31" spans="1:15" ht="32.1" customHeight="1" thickBot="1" x14ac:dyDescent="0.3">
      <c r="A31" s="88" t="s">
        <v>232</v>
      </c>
      <c r="B31" s="89"/>
      <c r="C31" s="89">
        <v>7520000</v>
      </c>
      <c r="D31" s="89">
        <v>7050000</v>
      </c>
      <c r="E31" s="89">
        <v>7050000</v>
      </c>
      <c r="F31" s="186"/>
      <c r="G31" s="89"/>
      <c r="H31" s="89"/>
      <c r="I31" s="89"/>
      <c r="J31" s="89"/>
      <c r="K31" s="89"/>
      <c r="L31" s="89"/>
      <c r="M31" s="89"/>
      <c r="N31" s="89">
        <f t="shared" si="0"/>
        <v>21620000</v>
      </c>
      <c r="O31" s="498">
        <f>+N31/(N29-N30)</f>
        <v>0.47179487179487178</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945" t="s">
        <v>233</v>
      </c>
      <c r="B35" s="946"/>
      <c r="C35" s="946"/>
      <c r="D35" s="946"/>
      <c r="E35" s="946"/>
      <c r="F35" s="946"/>
      <c r="G35" s="946"/>
      <c r="H35" s="946"/>
      <c r="I35" s="947"/>
      <c r="J35" s="95"/>
    </row>
    <row r="36" spans="1:10" ht="50.25" customHeight="1" x14ac:dyDescent="0.25">
      <c r="A36" s="101" t="s">
        <v>234</v>
      </c>
      <c r="B36" s="948" t="str">
        <f>+B13</f>
        <v>Implementar 1 estrategia asociada al Modelo CIOM para la ruralidad Bogotana</v>
      </c>
      <c r="C36" s="949"/>
      <c r="D36" s="949"/>
      <c r="E36" s="949"/>
      <c r="F36" s="949"/>
      <c r="G36" s="949"/>
      <c r="H36" s="949"/>
      <c r="I36" s="950"/>
      <c r="J36" s="93"/>
    </row>
    <row r="37" spans="1:10" ht="18.75" customHeight="1" x14ac:dyDescent="0.25">
      <c r="A37" s="958" t="s">
        <v>235</v>
      </c>
      <c r="B37" s="102">
        <v>2024</v>
      </c>
      <c r="C37" s="102">
        <v>2025</v>
      </c>
      <c r="D37" s="102">
        <v>2026</v>
      </c>
      <c r="E37" s="102">
        <v>2027</v>
      </c>
      <c r="F37" s="102" t="s">
        <v>236</v>
      </c>
      <c r="G37" s="958" t="s">
        <v>237</v>
      </c>
      <c r="H37" s="1262" t="s">
        <v>23</v>
      </c>
      <c r="I37" s="1262"/>
      <c r="J37" s="93"/>
    </row>
    <row r="38" spans="1:10" ht="50.25" customHeight="1" thickBot="1" x14ac:dyDescent="0.3">
      <c r="A38" s="959"/>
      <c r="B38" s="639">
        <v>1</v>
      </c>
      <c r="C38" s="639">
        <v>1</v>
      </c>
      <c r="D38" s="639">
        <v>1</v>
      </c>
      <c r="E38" s="639">
        <v>1</v>
      </c>
      <c r="F38" s="640">
        <v>1</v>
      </c>
      <c r="G38" s="959"/>
      <c r="H38" s="1262"/>
      <c r="I38" s="1262"/>
      <c r="J38" s="93"/>
    </row>
    <row r="39" spans="1:10" ht="52.5" customHeight="1" thickBot="1" x14ac:dyDescent="0.3">
      <c r="A39" s="102" t="s">
        <v>238</v>
      </c>
      <c r="B39" s="951">
        <v>0.09</v>
      </c>
      <c r="C39" s="952"/>
      <c r="D39" s="1259" t="s">
        <v>239</v>
      </c>
      <c r="E39" s="1260"/>
      <c r="F39" s="1260"/>
      <c r="G39" s="1260"/>
      <c r="H39" s="1260"/>
      <c r="I39" s="1261"/>
    </row>
    <row r="40" spans="1:10" s="94" customFormat="1" ht="48" customHeight="1" thickBot="1" x14ac:dyDescent="0.3">
      <c r="A40" s="958" t="s">
        <v>240</v>
      </c>
      <c r="B40" s="102" t="s">
        <v>241</v>
      </c>
      <c r="C40" s="101" t="s">
        <v>242</v>
      </c>
      <c r="D40" s="943" t="s">
        <v>243</v>
      </c>
      <c r="E40" s="944"/>
      <c r="F40" s="943" t="s">
        <v>244</v>
      </c>
      <c r="G40" s="944"/>
      <c r="H40" s="103" t="s">
        <v>245</v>
      </c>
      <c r="I40" s="105" t="s">
        <v>246</v>
      </c>
    </row>
    <row r="41" spans="1:10" ht="318" customHeight="1" thickBot="1" x14ac:dyDescent="0.3">
      <c r="A41" s="959"/>
      <c r="B41" s="97">
        <v>1</v>
      </c>
      <c r="C41" s="98">
        <v>1</v>
      </c>
      <c r="D41" s="760" t="s">
        <v>635</v>
      </c>
      <c r="E41" s="762"/>
      <c r="F41" s="965" t="s">
        <v>636</v>
      </c>
      <c r="G41" s="762"/>
      <c r="H41" s="149"/>
      <c r="I41" s="239" t="s">
        <v>637</v>
      </c>
    </row>
    <row r="42" spans="1:10" s="94" customFormat="1" ht="54" customHeight="1" x14ac:dyDescent="0.25">
      <c r="A42" s="958" t="s">
        <v>250</v>
      </c>
      <c r="B42" s="104" t="s">
        <v>241</v>
      </c>
      <c r="C42" s="103" t="s">
        <v>242</v>
      </c>
      <c r="D42" s="943" t="s">
        <v>243</v>
      </c>
      <c r="E42" s="944"/>
      <c r="F42" s="943" t="s">
        <v>244</v>
      </c>
      <c r="G42" s="944"/>
      <c r="H42" s="103" t="s">
        <v>245</v>
      </c>
      <c r="I42" s="105" t="s">
        <v>246</v>
      </c>
    </row>
    <row r="43" spans="1:10" ht="230.25" customHeight="1" x14ac:dyDescent="0.25">
      <c r="A43" s="959"/>
      <c r="B43" s="97">
        <v>1</v>
      </c>
      <c r="C43" s="98">
        <v>1</v>
      </c>
      <c r="D43" s="953" t="s">
        <v>638</v>
      </c>
      <c r="E43" s="954"/>
      <c r="F43" s="953" t="s">
        <v>639</v>
      </c>
      <c r="G43" s="954"/>
      <c r="H43" s="681"/>
      <c r="I43" s="692" t="s">
        <v>640</v>
      </c>
    </row>
    <row r="44" spans="1:10" s="94" customFormat="1" ht="35.1" customHeight="1" x14ac:dyDescent="0.25">
      <c r="A44" s="958" t="s">
        <v>254</v>
      </c>
      <c r="B44" s="104" t="s">
        <v>241</v>
      </c>
      <c r="C44" s="103" t="s">
        <v>242</v>
      </c>
      <c r="D44" s="943" t="s">
        <v>243</v>
      </c>
      <c r="E44" s="944"/>
      <c r="F44" s="943" t="s">
        <v>244</v>
      </c>
      <c r="G44" s="944"/>
      <c r="H44" s="103" t="s">
        <v>245</v>
      </c>
      <c r="I44" s="105" t="s">
        <v>246</v>
      </c>
    </row>
    <row r="45" spans="1:10" ht="249" customHeight="1" x14ac:dyDescent="0.25">
      <c r="A45" s="959"/>
      <c r="B45" s="97">
        <v>1</v>
      </c>
      <c r="C45" s="98">
        <v>1</v>
      </c>
      <c r="D45" s="1160" t="s">
        <v>641</v>
      </c>
      <c r="E45" s="1161"/>
      <c r="F45" s="953" t="s">
        <v>642</v>
      </c>
      <c r="G45" s="954"/>
      <c r="H45" s="402"/>
      <c r="I45" s="692" t="s">
        <v>640</v>
      </c>
    </row>
    <row r="46" spans="1:10" s="94" customFormat="1" ht="35.1" customHeight="1" x14ac:dyDescent="0.25">
      <c r="A46" s="958" t="s">
        <v>257</v>
      </c>
      <c r="B46" s="104" t="s">
        <v>241</v>
      </c>
      <c r="C46" s="104" t="s">
        <v>242</v>
      </c>
      <c r="D46" s="943" t="s">
        <v>243</v>
      </c>
      <c r="E46" s="944"/>
      <c r="F46" s="943" t="s">
        <v>244</v>
      </c>
      <c r="G46" s="944"/>
      <c r="H46" s="103" t="s">
        <v>245</v>
      </c>
      <c r="I46" s="103" t="s">
        <v>246</v>
      </c>
    </row>
    <row r="47" spans="1:10" ht="206.25" customHeight="1" x14ac:dyDescent="0.25">
      <c r="A47" s="959"/>
      <c r="B47" s="97">
        <v>1</v>
      </c>
      <c r="C47" s="98">
        <v>1</v>
      </c>
      <c r="D47" s="777" t="s">
        <v>643</v>
      </c>
      <c r="E47" s="778"/>
      <c r="F47" s="953" t="s">
        <v>644</v>
      </c>
      <c r="G47" s="954"/>
      <c r="H47" s="113"/>
      <c r="I47" s="692" t="s">
        <v>640</v>
      </c>
    </row>
    <row r="48" spans="1:10" s="94" customFormat="1" ht="35.1" customHeight="1" x14ac:dyDescent="0.25">
      <c r="A48" s="958" t="s">
        <v>260</v>
      </c>
      <c r="B48" s="104" t="s">
        <v>241</v>
      </c>
      <c r="C48" s="103" t="s">
        <v>242</v>
      </c>
      <c r="D48" s="943" t="s">
        <v>243</v>
      </c>
      <c r="E48" s="944"/>
      <c r="F48" s="943" t="s">
        <v>244</v>
      </c>
      <c r="G48" s="944"/>
      <c r="H48" s="103" t="s">
        <v>245</v>
      </c>
      <c r="I48" s="105" t="s">
        <v>246</v>
      </c>
    </row>
    <row r="49" spans="1:9" ht="180" customHeight="1" x14ac:dyDescent="0.25">
      <c r="A49" s="959"/>
      <c r="B49" s="97">
        <v>1</v>
      </c>
      <c r="C49" s="98">
        <v>1</v>
      </c>
      <c r="D49" s="777" t="s">
        <v>1133</v>
      </c>
      <c r="E49" s="778"/>
      <c r="F49" s="953" t="s">
        <v>645</v>
      </c>
      <c r="G49" s="954"/>
      <c r="H49" s="470"/>
      <c r="I49" s="692" t="s">
        <v>640</v>
      </c>
    </row>
    <row r="50" spans="1:9" s="94" customFormat="1" ht="35.1" customHeight="1" x14ac:dyDescent="0.25">
      <c r="A50" s="958" t="s">
        <v>262</v>
      </c>
      <c r="B50" s="104" t="s">
        <v>241</v>
      </c>
      <c r="C50" s="103" t="s">
        <v>242</v>
      </c>
      <c r="D50" s="943" t="s">
        <v>243</v>
      </c>
      <c r="E50" s="944"/>
      <c r="F50" s="943" t="s">
        <v>244</v>
      </c>
      <c r="G50" s="944"/>
      <c r="H50" s="103" t="s">
        <v>245</v>
      </c>
      <c r="I50" s="105" t="s">
        <v>246</v>
      </c>
    </row>
    <row r="51" spans="1:9" ht="177.75" customHeight="1" thickBot="1" x14ac:dyDescent="0.3">
      <c r="A51" s="959"/>
      <c r="B51" s="99">
        <v>1</v>
      </c>
      <c r="C51" s="100"/>
      <c r="D51" s="1087"/>
      <c r="E51" s="1088"/>
      <c r="F51" s="1087"/>
      <c r="G51" s="1088"/>
      <c r="H51" s="518"/>
      <c r="I51" s="505"/>
    </row>
    <row r="52" spans="1:9" ht="35.1" customHeight="1" thickBot="1" x14ac:dyDescent="0.3">
      <c r="A52" s="958" t="s">
        <v>263</v>
      </c>
      <c r="B52" s="102" t="s">
        <v>241</v>
      </c>
      <c r="C52" s="101" t="s">
        <v>242</v>
      </c>
      <c r="D52" s="943" t="s">
        <v>243</v>
      </c>
      <c r="E52" s="944"/>
      <c r="F52" s="943" t="s">
        <v>244</v>
      </c>
      <c r="G52" s="944"/>
      <c r="H52" s="103" t="s">
        <v>245</v>
      </c>
      <c r="I52" s="105" t="s">
        <v>246</v>
      </c>
    </row>
    <row r="53" spans="1:9" ht="177.75" customHeight="1" x14ac:dyDescent="0.25">
      <c r="A53" s="959"/>
      <c r="B53" s="99">
        <v>1</v>
      </c>
      <c r="C53" s="100"/>
      <c r="D53" s="780"/>
      <c r="E53" s="1242"/>
      <c r="F53" s="1087"/>
      <c r="G53" s="1088"/>
      <c r="H53" s="518"/>
      <c r="I53" s="505"/>
    </row>
    <row r="54" spans="1:9" ht="35.1" customHeight="1" x14ac:dyDescent="0.25">
      <c r="A54" s="958" t="s">
        <v>264</v>
      </c>
      <c r="B54" s="102" t="s">
        <v>241</v>
      </c>
      <c r="C54" s="101" t="s">
        <v>242</v>
      </c>
      <c r="D54" s="943" t="s">
        <v>243</v>
      </c>
      <c r="E54" s="944"/>
      <c r="F54" s="943" t="s">
        <v>244</v>
      </c>
      <c r="G54" s="944"/>
      <c r="H54" s="103" t="s">
        <v>245</v>
      </c>
      <c r="I54" s="105" t="s">
        <v>246</v>
      </c>
    </row>
    <row r="55" spans="1:9" ht="177.75" customHeight="1" x14ac:dyDescent="0.25">
      <c r="A55" s="959"/>
      <c r="B55" s="99">
        <v>1</v>
      </c>
      <c r="C55" s="100"/>
      <c r="D55" s="780"/>
      <c r="E55" s="1242"/>
      <c r="F55" s="1254"/>
      <c r="G55" s="1255"/>
      <c r="H55" s="518"/>
      <c r="I55" s="505"/>
    </row>
    <row r="56" spans="1:9" ht="35.1" customHeight="1" x14ac:dyDescent="0.25">
      <c r="A56" s="958" t="s">
        <v>265</v>
      </c>
      <c r="B56" s="102" t="s">
        <v>241</v>
      </c>
      <c r="C56" s="101" t="s">
        <v>242</v>
      </c>
      <c r="D56" s="943" t="s">
        <v>243</v>
      </c>
      <c r="E56" s="944"/>
      <c r="F56" s="943" t="s">
        <v>244</v>
      </c>
      <c r="G56" s="944"/>
      <c r="H56" s="103" t="s">
        <v>245</v>
      </c>
      <c r="I56" s="105" t="s">
        <v>246</v>
      </c>
    </row>
    <row r="57" spans="1:9" ht="232.5" customHeight="1" x14ac:dyDescent="0.25">
      <c r="A57" s="959"/>
      <c r="B57" s="99">
        <v>1</v>
      </c>
      <c r="C57" s="100"/>
      <c r="D57" s="789"/>
      <c r="E57" s="790"/>
      <c r="F57" s="1165"/>
      <c r="G57" s="1258"/>
      <c r="H57" s="96"/>
      <c r="I57" s="531"/>
    </row>
    <row r="58" spans="1:9" ht="35.1" customHeight="1" x14ac:dyDescent="0.25">
      <c r="A58" s="958" t="s">
        <v>266</v>
      </c>
      <c r="B58" s="102" t="s">
        <v>241</v>
      </c>
      <c r="C58" s="101" t="s">
        <v>242</v>
      </c>
      <c r="D58" s="943" t="s">
        <v>243</v>
      </c>
      <c r="E58" s="944"/>
      <c r="F58" s="943" t="s">
        <v>244</v>
      </c>
      <c r="G58" s="944"/>
      <c r="H58" s="103" t="s">
        <v>245</v>
      </c>
      <c r="I58" s="105" t="s">
        <v>246</v>
      </c>
    </row>
    <row r="59" spans="1:9" ht="261.75" customHeight="1" x14ac:dyDescent="0.25">
      <c r="A59" s="959"/>
      <c r="B59" s="99">
        <v>1</v>
      </c>
      <c r="C59" s="100"/>
      <c r="D59" s="760"/>
      <c r="E59" s="762"/>
      <c r="F59" s="1254"/>
      <c r="G59" s="1255"/>
      <c r="H59" s="96"/>
      <c r="I59" s="505"/>
    </row>
    <row r="60" spans="1:9" ht="35.1" customHeight="1" x14ac:dyDescent="0.25">
      <c r="A60" s="958" t="s">
        <v>267</v>
      </c>
      <c r="B60" s="102" t="s">
        <v>241</v>
      </c>
      <c r="C60" s="101" t="s">
        <v>242</v>
      </c>
      <c r="D60" s="943" t="s">
        <v>243</v>
      </c>
      <c r="E60" s="944"/>
      <c r="F60" s="943" t="s">
        <v>244</v>
      </c>
      <c r="G60" s="944"/>
      <c r="H60" s="103" t="s">
        <v>245</v>
      </c>
      <c r="I60" s="105" t="s">
        <v>246</v>
      </c>
    </row>
    <row r="61" spans="1:9" ht="236.25" customHeight="1" x14ac:dyDescent="0.25">
      <c r="A61" s="959"/>
      <c r="B61" s="99">
        <v>1</v>
      </c>
      <c r="C61" s="100"/>
      <c r="D61" s="760"/>
      <c r="E61" s="793"/>
      <c r="F61" s="1256"/>
      <c r="G61" s="1257"/>
      <c r="H61" s="96"/>
      <c r="I61" s="399"/>
    </row>
    <row r="62" spans="1:9" ht="35.1" customHeight="1" x14ac:dyDescent="0.25">
      <c r="A62" s="958" t="s">
        <v>268</v>
      </c>
      <c r="B62" s="102" t="s">
        <v>241</v>
      </c>
      <c r="C62" s="101" t="s">
        <v>242</v>
      </c>
      <c r="D62" s="943" t="s">
        <v>243</v>
      </c>
      <c r="E62" s="944"/>
      <c r="F62" s="943" t="s">
        <v>244</v>
      </c>
      <c r="G62" s="944"/>
      <c r="H62" s="103" t="s">
        <v>245</v>
      </c>
      <c r="I62" s="105" t="s">
        <v>246</v>
      </c>
    </row>
    <row r="63" spans="1:9" ht="120.75" customHeight="1" thickBot="1" x14ac:dyDescent="0.3">
      <c r="A63" s="959"/>
      <c r="B63" s="99">
        <v>1</v>
      </c>
      <c r="C63" s="100"/>
      <c r="D63" s="968"/>
      <c r="E63" s="969"/>
      <c r="F63" s="968"/>
      <c r="G63" s="969"/>
      <c r="H63" s="96"/>
      <c r="I63" s="96"/>
    </row>
    <row r="66" spans="1:9" s="93" customFormat="1" ht="30" customHeight="1" x14ac:dyDescent="0.25">
      <c r="A66" s="66"/>
      <c r="B66" s="66"/>
      <c r="C66" s="66"/>
      <c r="D66" s="66"/>
      <c r="E66" s="66"/>
      <c r="F66" s="66"/>
      <c r="G66" s="66"/>
      <c r="H66" s="66"/>
      <c r="I66" s="66"/>
    </row>
    <row r="67" spans="1:9" ht="34.5" customHeight="1" x14ac:dyDescent="0.25">
      <c r="A67" s="899" t="s">
        <v>269</v>
      </c>
      <c r="B67" s="899"/>
      <c r="C67" s="899"/>
      <c r="D67" s="899"/>
      <c r="E67" s="899"/>
      <c r="F67" s="899"/>
      <c r="G67" s="899"/>
      <c r="H67" s="899"/>
      <c r="I67" s="899"/>
    </row>
    <row r="68" spans="1:9" ht="41.25" customHeight="1" x14ac:dyDescent="0.25">
      <c r="A68" s="106" t="s">
        <v>270</v>
      </c>
      <c r="B68" s="902" t="s">
        <v>646</v>
      </c>
      <c r="C68" s="903"/>
      <c r="D68" s="902" t="s">
        <v>647</v>
      </c>
      <c r="E68" s="903"/>
      <c r="F68" s="902" t="s">
        <v>274</v>
      </c>
      <c r="G68" s="903"/>
      <c r="H68" s="902" t="s">
        <v>274</v>
      </c>
      <c r="I68" s="903"/>
    </row>
    <row r="69" spans="1:9" ht="40.5" customHeight="1" x14ac:dyDescent="0.25">
      <c r="A69" s="106" t="s">
        <v>275</v>
      </c>
      <c r="B69" s="1105">
        <v>2.7E-2</v>
      </c>
      <c r="C69" s="1106"/>
      <c r="D69" s="1105">
        <v>6.3E-2</v>
      </c>
      <c r="E69" s="1106"/>
      <c r="F69" s="1204"/>
      <c r="G69" s="870"/>
      <c r="H69" s="869"/>
      <c r="I69" s="870"/>
    </row>
    <row r="70" spans="1:9" ht="30" customHeight="1" x14ac:dyDescent="0.25">
      <c r="A70" s="871" t="s">
        <v>194</v>
      </c>
      <c r="B70" s="153" t="s">
        <v>99</v>
      </c>
      <c r="C70" s="153" t="s">
        <v>242</v>
      </c>
      <c r="D70" s="153" t="s">
        <v>99</v>
      </c>
      <c r="E70" s="153" t="s">
        <v>242</v>
      </c>
      <c r="F70" s="153" t="s">
        <v>99</v>
      </c>
      <c r="G70" s="153" t="s">
        <v>242</v>
      </c>
      <c r="H70" s="153" t="s">
        <v>99</v>
      </c>
      <c r="I70" s="153" t="s">
        <v>242</v>
      </c>
    </row>
    <row r="71" spans="1:9" ht="30" customHeight="1" x14ac:dyDescent="0.25">
      <c r="A71" s="872"/>
      <c r="B71" s="108">
        <v>0.05</v>
      </c>
      <c r="C71" s="109">
        <v>0.05</v>
      </c>
      <c r="D71" s="108">
        <v>0.05</v>
      </c>
      <c r="E71" s="109">
        <v>0.05</v>
      </c>
      <c r="F71" s="114">
        <v>0</v>
      </c>
      <c r="G71" s="109"/>
      <c r="H71" s="114"/>
      <c r="I71" s="109"/>
    </row>
    <row r="72" spans="1:9" ht="186" customHeight="1" x14ac:dyDescent="0.25">
      <c r="A72" s="106" t="s">
        <v>276</v>
      </c>
      <c r="B72" s="1028" t="s">
        <v>648</v>
      </c>
      <c r="C72" s="1029"/>
      <c r="D72" s="1028" t="s">
        <v>649</v>
      </c>
      <c r="E72" s="1029"/>
      <c r="F72" s="908"/>
      <c r="G72" s="1030"/>
      <c r="H72" s="908"/>
      <c r="I72" s="909"/>
    </row>
    <row r="73" spans="1:9" ht="80.25" customHeight="1" x14ac:dyDescent="0.25">
      <c r="A73" s="106" t="s">
        <v>280</v>
      </c>
      <c r="B73" s="886" t="s">
        <v>650</v>
      </c>
      <c r="C73" s="887"/>
      <c r="D73" s="886" t="s">
        <v>650</v>
      </c>
      <c r="E73" s="887"/>
      <c r="F73" s="892"/>
      <c r="G73" s="893"/>
      <c r="H73" s="892"/>
      <c r="I73" s="893"/>
    </row>
    <row r="74" spans="1:9" ht="30.75" customHeight="1" x14ac:dyDescent="0.25">
      <c r="A74" s="871" t="s">
        <v>195</v>
      </c>
      <c r="B74" s="153" t="s">
        <v>99</v>
      </c>
      <c r="C74" s="153" t="s">
        <v>242</v>
      </c>
      <c r="D74" s="153" t="s">
        <v>99</v>
      </c>
      <c r="E74" s="153" t="s">
        <v>242</v>
      </c>
      <c r="F74" s="153" t="s">
        <v>99</v>
      </c>
      <c r="G74" s="153" t="s">
        <v>242</v>
      </c>
      <c r="H74" s="153" t="s">
        <v>99</v>
      </c>
      <c r="I74" s="153" t="s">
        <v>242</v>
      </c>
    </row>
    <row r="75" spans="1:9" ht="30.75" customHeight="1" x14ac:dyDescent="0.25">
      <c r="A75" s="872"/>
      <c r="B75" s="108">
        <v>0.05</v>
      </c>
      <c r="C75" s="108">
        <v>0.05</v>
      </c>
      <c r="D75" s="108">
        <v>0.05</v>
      </c>
      <c r="E75" s="108">
        <v>0.05</v>
      </c>
      <c r="F75" s="114">
        <v>0</v>
      </c>
      <c r="G75" s="110"/>
      <c r="H75" s="114"/>
      <c r="I75" s="110"/>
    </row>
    <row r="76" spans="1:9" ht="165.75" customHeight="1" x14ac:dyDescent="0.25">
      <c r="A76" s="106" t="s">
        <v>276</v>
      </c>
      <c r="B76" s="1033" t="s">
        <v>651</v>
      </c>
      <c r="C76" s="1034"/>
      <c r="D76" s="1175" t="s">
        <v>652</v>
      </c>
      <c r="E76" s="1176"/>
      <c r="F76" s="908"/>
      <c r="G76" s="1030"/>
      <c r="H76" s="939"/>
      <c r="I76" s="940"/>
    </row>
    <row r="77" spans="1:9" ht="80.25" customHeight="1" x14ac:dyDescent="0.25">
      <c r="A77" s="106" t="s">
        <v>280</v>
      </c>
      <c r="B77" s="886" t="s">
        <v>653</v>
      </c>
      <c r="C77" s="887"/>
      <c r="D77" s="886" t="s">
        <v>653</v>
      </c>
      <c r="E77" s="887"/>
      <c r="F77" s="892"/>
      <c r="G77" s="893"/>
      <c r="H77" s="892"/>
      <c r="I77" s="893"/>
    </row>
    <row r="78" spans="1:9" ht="30.75" customHeight="1" x14ac:dyDescent="0.25">
      <c r="A78" s="871" t="s">
        <v>196</v>
      </c>
      <c r="B78" s="153" t="s">
        <v>99</v>
      </c>
      <c r="C78" s="153" t="s">
        <v>242</v>
      </c>
      <c r="D78" s="153" t="s">
        <v>99</v>
      </c>
      <c r="E78" s="153" t="s">
        <v>242</v>
      </c>
      <c r="F78" s="153" t="s">
        <v>99</v>
      </c>
      <c r="G78" s="153" t="s">
        <v>242</v>
      </c>
      <c r="H78" s="153" t="s">
        <v>99</v>
      </c>
      <c r="I78" s="153" t="s">
        <v>242</v>
      </c>
    </row>
    <row r="79" spans="1:9" ht="30.75" customHeight="1" x14ac:dyDescent="0.25">
      <c r="A79" s="872"/>
      <c r="B79" s="108">
        <v>0.1</v>
      </c>
      <c r="C79" s="108">
        <v>0.1</v>
      </c>
      <c r="D79" s="108">
        <v>0.1</v>
      </c>
      <c r="E79" s="108">
        <v>0.1</v>
      </c>
      <c r="F79" s="114">
        <v>0</v>
      </c>
      <c r="G79" s="110"/>
      <c r="H79" s="114"/>
      <c r="I79" s="110"/>
    </row>
    <row r="80" spans="1:9" ht="196.5" customHeight="1" x14ac:dyDescent="0.25">
      <c r="A80" s="106" t="s">
        <v>276</v>
      </c>
      <c r="B80" s="1093" t="s">
        <v>654</v>
      </c>
      <c r="C80" s="1094"/>
      <c r="D80" s="1199" t="s">
        <v>655</v>
      </c>
      <c r="E80" s="1200"/>
      <c r="F80" s="908"/>
      <c r="G80" s="1030"/>
      <c r="H80" s="892"/>
      <c r="I80" s="893"/>
    </row>
    <row r="81" spans="1:9" ht="80.25" customHeight="1" x14ac:dyDescent="0.25">
      <c r="A81" s="106" t="s">
        <v>280</v>
      </c>
      <c r="B81" s="886" t="s">
        <v>656</v>
      </c>
      <c r="C81" s="887"/>
      <c r="D81" s="886" t="s">
        <v>656</v>
      </c>
      <c r="E81" s="887"/>
      <c r="F81" s="892"/>
      <c r="G81" s="893"/>
      <c r="H81" s="892"/>
      <c r="I81" s="893"/>
    </row>
    <row r="82" spans="1:9" ht="30.75" customHeight="1" x14ac:dyDescent="0.25">
      <c r="A82" s="871" t="s">
        <v>197</v>
      </c>
      <c r="B82" s="153" t="s">
        <v>99</v>
      </c>
      <c r="C82" s="153" t="s">
        <v>242</v>
      </c>
      <c r="D82" s="153" t="s">
        <v>99</v>
      </c>
      <c r="E82" s="153" t="s">
        <v>242</v>
      </c>
      <c r="F82" s="153" t="s">
        <v>99</v>
      </c>
      <c r="G82" s="153" t="s">
        <v>242</v>
      </c>
      <c r="H82" s="153" t="s">
        <v>99</v>
      </c>
      <c r="I82" s="153" t="s">
        <v>242</v>
      </c>
    </row>
    <row r="83" spans="1:9" ht="30.75" customHeight="1" x14ac:dyDescent="0.25">
      <c r="A83" s="872"/>
      <c r="B83" s="108">
        <v>0.1</v>
      </c>
      <c r="C83" s="108">
        <v>0.1</v>
      </c>
      <c r="D83" s="108">
        <v>0.1</v>
      </c>
      <c r="E83" s="108">
        <v>0.1</v>
      </c>
      <c r="F83" s="114">
        <v>0</v>
      </c>
      <c r="G83" s="110"/>
      <c r="H83" s="114"/>
      <c r="I83" s="110"/>
    </row>
    <row r="84" spans="1:9" ht="170.25" customHeight="1" x14ac:dyDescent="0.25">
      <c r="A84" s="106" t="s">
        <v>276</v>
      </c>
      <c r="B84" s="894" t="s">
        <v>657</v>
      </c>
      <c r="C84" s="1094"/>
      <c r="D84" s="1028" t="s">
        <v>658</v>
      </c>
      <c r="E84" s="1029"/>
      <c r="F84" s="908"/>
      <c r="G84" s="1030"/>
      <c r="H84" s="892"/>
      <c r="I84" s="893"/>
    </row>
    <row r="85" spans="1:9" ht="80.25" customHeight="1" x14ac:dyDescent="0.25">
      <c r="A85" s="106" t="s">
        <v>280</v>
      </c>
      <c r="B85" s="886" t="s">
        <v>659</v>
      </c>
      <c r="C85" s="887"/>
      <c r="D85" s="886" t="s">
        <v>659</v>
      </c>
      <c r="E85" s="887"/>
      <c r="F85" s="892"/>
      <c r="G85" s="893"/>
      <c r="H85" s="892"/>
      <c r="I85" s="893"/>
    </row>
    <row r="86" spans="1:9" ht="30" customHeight="1" x14ac:dyDescent="0.25">
      <c r="A86" s="871" t="s">
        <v>200</v>
      </c>
      <c r="B86" s="153" t="s">
        <v>99</v>
      </c>
      <c r="C86" s="153" t="s">
        <v>242</v>
      </c>
      <c r="D86" s="153" t="s">
        <v>99</v>
      </c>
      <c r="E86" s="153" t="s">
        <v>242</v>
      </c>
      <c r="F86" s="153" t="s">
        <v>99</v>
      </c>
      <c r="G86" s="153" t="s">
        <v>242</v>
      </c>
      <c r="H86" s="153" t="s">
        <v>99</v>
      </c>
      <c r="I86" s="153" t="s">
        <v>242</v>
      </c>
    </row>
    <row r="87" spans="1:9" ht="30" customHeight="1" x14ac:dyDescent="0.25">
      <c r="A87" s="872"/>
      <c r="B87" s="108">
        <v>0.1</v>
      </c>
      <c r="C87" s="108">
        <v>0.1</v>
      </c>
      <c r="D87" s="108">
        <v>0.1</v>
      </c>
      <c r="E87" s="108">
        <v>0.1</v>
      </c>
      <c r="F87" s="114">
        <v>0</v>
      </c>
      <c r="G87" s="110"/>
      <c r="H87" s="114"/>
      <c r="I87" s="110"/>
    </row>
    <row r="88" spans="1:9" ht="176.25" customHeight="1" x14ac:dyDescent="0.25">
      <c r="A88" s="106" t="s">
        <v>276</v>
      </c>
      <c r="B88" s="1252" t="s">
        <v>660</v>
      </c>
      <c r="C88" s="1252"/>
      <c r="D88" s="1253" t="s">
        <v>661</v>
      </c>
      <c r="E88" s="1252"/>
      <c r="F88" s="936"/>
      <c r="G88" s="936"/>
      <c r="H88" s="936"/>
      <c r="I88" s="936"/>
    </row>
    <row r="89" spans="1:9" ht="80.25" customHeight="1" x14ac:dyDescent="0.25">
      <c r="A89" s="106" t="s">
        <v>280</v>
      </c>
      <c r="B89" s="886" t="s">
        <v>662</v>
      </c>
      <c r="C89" s="887"/>
      <c r="D89" s="886" t="s">
        <v>662</v>
      </c>
      <c r="E89" s="887"/>
      <c r="F89" s="886"/>
      <c r="G89" s="887"/>
      <c r="H89" s="877"/>
      <c r="I89" s="878"/>
    </row>
    <row r="90" spans="1:9" ht="29.25" customHeight="1" x14ac:dyDescent="0.25">
      <c r="A90" s="871" t="s">
        <v>202</v>
      </c>
      <c r="B90" s="153" t="s">
        <v>99</v>
      </c>
      <c r="C90" s="153" t="s">
        <v>242</v>
      </c>
      <c r="D90" s="153" t="s">
        <v>99</v>
      </c>
      <c r="E90" s="153" t="s">
        <v>242</v>
      </c>
      <c r="F90" s="153" t="s">
        <v>99</v>
      </c>
      <c r="G90" s="153" t="s">
        <v>242</v>
      </c>
      <c r="H90" s="153" t="s">
        <v>99</v>
      </c>
      <c r="I90" s="153" t="s">
        <v>242</v>
      </c>
    </row>
    <row r="91" spans="1:9" ht="29.25" customHeight="1" x14ac:dyDescent="0.25">
      <c r="A91" s="872"/>
      <c r="B91" s="108">
        <v>0.1</v>
      </c>
      <c r="C91" s="109"/>
      <c r="D91" s="108">
        <v>0.1</v>
      </c>
      <c r="E91" s="109"/>
      <c r="F91" s="114">
        <v>0</v>
      </c>
      <c r="G91" s="110"/>
      <c r="H91" s="114"/>
      <c r="I91" s="110"/>
    </row>
    <row r="92" spans="1:9" ht="141.75" customHeight="1" x14ac:dyDescent="0.25">
      <c r="A92" s="106" t="s">
        <v>276</v>
      </c>
      <c r="B92" s="1087"/>
      <c r="C92" s="1087"/>
      <c r="D92" s="1021"/>
      <c r="E92" s="1251"/>
      <c r="F92" s="885"/>
      <c r="G92" s="885"/>
      <c r="H92" s="885"/>
      <c r="I92" s="885"/>
    </row>
    <row r="93" spans="1:9" ht="80.25" customHeight="1" x14ac:dyDescent="0.25">
      <c r="A93" s="106" t="s">
        <v>280</v>
      </c>
      <c r="B93" s="875"/>
      <c r="C93" s="876"/>
      <c r="D93" s="875"/>
      <c r="E93" s="876"/>
      <c r="F93" s="877"/>
      <c r="G93" s="878"/>
      <c r="H93" s="877"/>
      <c r="I93" s="878"/>
    </row>
    <row r="94" spans="1:9" ht="24.95" customHeight="1" x14ac:dyDescent="0.25">
      <c r="A94" s="871" t="s">
        <v>203</v>
      </c>
      <c r="B94" s="153" t="s">
        <v>99</v>
      </c>
      <c r="C94" s="153" t="s">
        <v>242</v>
      </c>
      <c r="D94" s="153" t="s">
        <v>99</v>
      </c>
      <c r="E94" s="153" t="s">
        <v>242</v>
      </c>
      <c r="F94" s="153" t="s">
        <v>99</v>
      </c>
      <c r="G94" s="153" t="s">
        <v>242</v>
      </c>
      <c r="H94" s="153" t="s">
        <v>99</v>
      </c>
      <c r="I94" s="153" t="s">
        <v>242</v>
      </c>
    </row>
    <row r="95" spans="1:9" ht="24.95" customHeight="1" x14ac:dyDescent="0.25">
      <c r="A95" s="872"/>
      <c r="B95" s="488">
        <v>0.1</v>
      </c>
      <c r="C95" s="489"/>
      <c r="D95" s="108">
        <v>0.1</v>
      </c>
      <c r="E95" s="109"/>
      <c r="F95" s="114">
        <v>0</v>
      </c>
      <c r="G95" s="110"/>
      <c r="H95" s="114"/>
      <c r="I95" s="110"/>
    </row>
    <row r="96" spans="1:9" ht="115.5" customHeight="1" x14ac:dyDescent="0.25">
      <c r="A96" s="486" t="s">
        <v>276</v>
      </c>
      <c r="B96" s="1245"/>
      <c r="C96" s="1246"/>
      <c r="D96" s="1247"/>
      <c r="E96" s="1248"/>
      <c r="F96" s="885"/>
      <c r="G96" s="885"/>
      <c r="H96" s="885"/>
      <c r="I96" s="885"/>
    </row>
    <row r="97" spans="1:9" ht="80.25" customHeight="1" x14ac:dyDescent="0.25">
      <c r="A97" s="106" t="s">
        <v>280</v>
      </c>
      <c r="B97" s="1222"/>
      <c r="C97" s="1223"/>
      <c r="D97" s="886"/>
      <c r="E97" s="887"/>
      <c r="F97" s="877"/>
      <c r="G97" s="878"/>
      <c r="H97" s="877"/>
      <c r="I97" s="878"/>
    </row>
    <row r="98" spans="1:9" ht="24.95" customHeight="1" x14ac:dyDescent="0.25">
      <c r="A98" s="871" t="s">
        <v>204</v>
      </c>
      <c r="B98" s="153" t="s">
        <v>99</v>
      </c>
      <c r="C98" s="153" t="s">
        <v>242</v>
      </c>
      <c r="D98" s="153" t="s">
        <v>99</v>
      </c>
      <c r="E98" s="153" t="s">
        <v>242</v>
      </c>
      <c r="F98" s="153" t="s">
        <v>99</v>
      </c>
      <c r="G98" s="153" t="s">
        <v>242</v>
      </c>
      <c r="H98" s="153" t="s">
        <v>99</v>
      </c>
      <c r="I98" s="153" t="s">
        <v>242</v>
      </c>
    </row>
    <row r="99" spans="1:9" ht="24.95" customHeight="1" x14ac:dyDescent="0.25">
      <c r="A99" s="872"/>
      <c r="B99" s="108">
        <v>0.1</v>
      </c>
      <c r="C99" s="108"/>
      <c r="D99" s="108">
        <v>0.1</v>
      </c>
      <c r="E99" s="108"/>
      <c r="F99" s="114">
        <v>0</v>
      </c>
      <c r="G99" s="110"/>
      <c r="H99" s="114"/>
      <c r="I99" s="110"/>
    </row>
    <row r="100" spans="1:9" ht="85.5" customHeight="1" x14ac:dyDescent="0.25">
      <c r="A100" s="106" t="s">
        <v>276</v>
      </c>
      <c r="B100" s="1247"/>
      <c r="C100" s="1248"/>
      <c r="D100" s="1247"/>
      <c r="E100" s="1248"/>
      <c r="F100" s="885"/>
      <c r="G100" s="885"/>
      <c r="H100" s="885"/>
      <c r="I100" s="885"/>
    </row>
    <row r="101" spans="1:9" ht="80.25" customHeight="1" x14ac:dyDescent="0.25">
      <c r="A101" s="106" t="s">
        <v>280</v>
      </c>
      <c r="B101" s="886"/>
      <c r="C101" s="887"/>
      <c r="D101" s="886"/>
      <c r="E101" s="887"/>
      <c r="F101" s="877"/>
      <c r="G101" s="878"/>
      <c r="H101" s="877"/>
      <c r="I101" s="878"/>
    </row>
    <row r="102" spans="1:9" ht="24.95" customHeight="1" x14ac:dyDescent="0.25">
      <c r="A102" s="871" t="s">
        <v>206</v>
      </c>
      <c r="B102" s="153" t="s">
        <v>99</v>
      </c>
      <c r="C102" s="153" t="s">
        <v>242</v>
      </c>
      <c r="D102" s="153" t="s">
        <v>99</v>
      </c>
      <c r="E102" s="153" t="s">
        <v>242</v>
      </c>
      <c r="F102" s="153" t="s">
        <v>99</v>
      </c>
      <c r="G102" s="153" t="s">
        <v>242</v>
      </c>
      <c r="H102" s="153" t="s">
        <v>99</v>
      </c>
      <c r="I102" s="153" t="s">
        <v>242</v>
      </c>
    </row>
    <row r="103" spans="1:9" ht="24.95" customHeight="1" x14ac:dyDescent="0.25">
      <c r="A103" s="872"/>
      <c r="B103" s="108">
        <v>0.1</v>
      </c>
      <c r="C103" s="109"/>
      <c r="D103" s="108">
        <v>0.1</v>
      </c>
      <c r="E103" s="109"/>
      <c r="F103" s="114">
        <v>0</v>
      </c>
      <c r="G103" s="110"/>
      <c r="H103" s="114"/>
      <c r="I103" s="110"/>
    </row>
    <row r="104" spans="1:9" ht="110.25" customHeight="1" x14ac:dyDescent="0.25">
      <c r="A104" s="106" t="s">
        <v>276</v>
      </c>
      <c r="B104" s="1137"/>
      <c r="C104" s="1137"/>
      <c r="D104" s="1249"/>
      <c r="E104" s="1250"/>
      <c r="F104" s="885"/>
      <c r="G104" s="885"/>
      <c r="H104" s="885"/>
      <c r="I104" s="885"/>
    </row>
    <row r="105" spans="1:9" ht="80.25" customHeight="1" x14ac:dyDescent="0.25">
      <c r="A105" s="106" t="s">
        <v>280</v>
      </c>
      <c r="B105" s="875"/>
      <c r="C105" s="876"/>
      <c r="D105" s="875"/>
      <c r="E105" s="876"/>
      <c r="F105" s="877"/>
      <c r="G105" s="878"/>
      <c r="H105" s="877"/>
      <c r="I105" s="878"/>
    </row>
    <row r="106" spans="1:9" ht="24.95" customHeight="1" x14ac:dyDescent="0.25">
      <c r="A106" s="871" t="s">
        <v>207</v>
      </c>
      <c r="B106" s="153" t="s">
        <v>99</v>
      </c>
      <c r="C106" s="153" t="s">
        <v>242</v>
      </c>
      <c r="D106" s="153" t="s">
        <v>99</v>
      </c>
      <c r="E106" s="153" t="s">
        <v>242</v>
      </c>
      <c r="F106" s="153" t="s">
        <v>99</v>
      </c>
      <c r="G106" s="153" t="s">
        <v>242</v>
      </c>
      <c r="H106" s="153" t="s">
        <v>99</v>
      </c>
      <c r="I106" s="153" t="s">
        <v>242</v>
      </c>
    </row>
    <row r="107" spans="1:9" ht="24.95" customHeight="1" x14ac:dyDescent="0.25">
      <c r="A107" s="872"/>
      <c r="B107" s="108">
        <v>0.1</v>
      </c>
      <c r="C107" s="108"/>
      <c r="D107" s="108">
        <v>0.1</v>
      </c>
      <c r="E107" s="108"/>
      <c r="F107" s="114">
        <v>0</v>
      </c>
      <c r="G107" s="110"/>
      <c r="H107" s="114"/>
      <c r="I107" s="110"/>
    </row>
    <row r="108" spans="1:9" ht="82.5" customHeight="1" x14ac:dyDescent="0.25">
      <c r="A108" s="106" t="s">
        <v>276</v>
      </c>
      <c r="B108" s="1017"/>
      <c r="C108" s="1017"/>
      <c r="D108" s="1017"/>
      <c r="E108" s="1017"/>
      <c r="F108" s="885"/>
      <c r="G108" s="885"/>
      <c r="H108" s="885"/>
      <c r="I108" s="885"/>
    </row>
    <row r="109" spans="1:9" ht="80.25" customHeight="1" x14ac:dyDescent="0.25">
      <c r="A109" s="106" t="s">
        <v>280</v>
      </c>
      <c r="B109" s="886"/>
      <c r="C109" s="887"/>
      <c r="D109" s="886"/>
      <c r="E109" s="887"/>
      <c r="F109" s="877"/>
      <c r="G109" s="878"/>
      <c r="H109" s="877"/>
      <c r="I109" s="878"/>
    </row>
    <row r="110" spans="1:9" ht="24.95" customHeight="1" x14ac:dyDescent="0.25">
      <c r="A110" s="871" t="s">
        <v>208</v>
      </c>
      <c r="B110" s="153" t="s">
        <v>99</v>
      </c>
      <c r="C110" s="153" t="s">
        <v>242</v>
      </c>
      <c r="D110" s="153" t="s">
        <v>99</v>
      </c>
      <c r="E110" s="153" t="s">
        <v>242</v>
      </c>
      <c r="F110" s="153" t="s">
        <v>99</v>
      </c>
      <c r="G110" s="153" t="s">
        <v>242</v>
      </c>
      <c r="H110" s="153" t="s">
        <v>99</v>
      </c>
      <c r="I110" s="153" t="s">
        <v>242</v>
      </c>
    </row>
    <row r="111" spans="1:9" ht="24.95" customHeight="1" x14ac:dyDescent="0.25">
      <c r="A111" s="872"/>
      <c r="B111" s="108">
        <v>0.05</v>
      </c>
      <c r="C111" s="108"/>
      <c r="D111" s="108">
        <v>0.05</v>
      </c>
      <c r="E111" s="108"/>
      <c r="F111" s="114">
        <v>0</v>
      </c>
      <c r="G111" s="110"/>
      <c r="H111" s="114"/>
      <c r="I111" s="110"/>
    </row>
    <row r="112" spans="1:9" ht="121.5" customHeight="1" x14ac:dyDescent="0.25">
      <c r="A112" s="106" t="s">
        <v>276</v>
      </c>
      <c r="B112" s="1017"/>
      <c r="C112" s="1017"/>
      <c r="D112" s="1133"/>
      <c r="E112" s="1136"/>
      <c r="F112" s="885"/>
      <c r="G112" s="885"/>
      <c r="H112" s="885"/>
      <c r="I112" s="885"/>
    </row>
    <row r="113" spans="1:9" ht="80.25" customHeight="1" x14ac:dyDescent="0.25">
      <c r="A113" s="106" t="s">
        <v>280</v>
      </c>
      <c r="B113" s="886"/>
      <c r="C113" s="887"/>
      <c r="D113" s="886"/>
      <c r="E113" s="887"/>
      <c r="F113" s="877"/>
      <c r="G113" s="878"/>
      <c r="H113" s="877"/>
      <c r="I113" s="878"/>
    </row>
    <row r="114" spans="1:9" ht="24.95" customHeight="1" x14ac:dyDescent="0.25">
      <c r="A114" s="871" t="s">
        <v>209</v>
      </c>
      <c r="B114" s="153" t="s">
        <v>99</v>
      </c>
      <c r="C114" s="153" t="s">
        <v>242</v>
      </c>
      <c r="D114" s="153" t="s">
        <v>99</v>
      </c>
      <c r="E114" s="153" t="s">
        <v>242</v>
      </c>
      <c r="F114" s="153" t="s">
        <v>99</v>
      </c>
      <c r="G114" s="153" t="s">
        <v>242</v>
      </c>
      <c r="H114" s="153" t="s">
        <v>99</v>
      </c>
      <c r="I114" s="153" t="s">
        <v>242</v>
      </c>
    </row>
    <row r="115" spans="1:9" ht="24.95" customHeight="1" x14ac:dyDescent="0.25">
      <c r="A115" s="872"/>
      <c r="B115" s="354">
        <v>0.05</v>
      </c>
      <c r="C115" s="354"/>
      <c r="D115" s="354">
        <v>0.05</v>
      </c>
      <c r="E115" s="354"/>
      <c r="F115" s="354">
        <v>0</v>
      </c>
      <c r="G115" s="356"/>
      <c r="H115" s="273"/>
      <c r="I115" s="274"/>
    </row>
    <row r="116" spans="1:9" ht="80.25" customHeight="1" x14ac:dyDescent="0.25">
      <c r="A116" s="106" t="s">
        <v>276</v>
      </c>
      <c r="B116" s="973"/>
      <c r="C116" s="973"/>
      <c r="D116" s="973"/>
      <c r="E116" s="973"/>
      <c r="F116" s="973"/>
      <c r="G116" s="973"/>
      <c r="H116" s="973"/>
      <c r="I116" s="973"/>
    </row>
    <row r="117" spans="1:9" ht="80.25" customHeight="1" x14ac:dyDescent="0.25">
      <c r="A117" s="106" t="s">
        <v>280</v>
      </c>
      <c r="B117" s="877"/>
      <c r="C117" s="878"/>
      <c r="D117" s="877"/>
      <c r="E117" s="878"/>
      <c r="F117" s="877"/>
      <c r="G117" s="878"/>
      <c r="H117" s="877"/>
      <c r="I117" s="878"/>
    </row>
    <row r="118" spans="1:9" ht="16.5" x14ac:dyDescent="0.25">
      <c r="A118" s="107" t="s">
        <v>298</v>
      </c>
      <c r="B118" s="112">
        <f t="shared" ref="B118:I118" si="1">(B71+B75+B79+B83+B87+B91+B95+B99+B103+B107+B111+B115)</f>
        <v>1</v>
      </c>
      <c r="C118" s="112">
        <f t="shared" si="1"/>
        <v>0.4</v>
      </c>
      <c r="D118" s="112">
        <f t="shared" si="1"/>
        <v>1</v>
      </c>
      <c r="E118" s="112">
        <f t="shared" si="1"/>
        <v>0.4</v>
      </c>
      <c r="F118" s="112">
        <f t="shared" si="1"/>
        <v>0</v>
      </c>
      <c r="G118" s="112">
        <f t="shared" si="1"/>
        <v>0</v>
      </c>
      <c r="H118" s="112">
        <f t="shared" si="1"/>
        <v>0</v>
      </c>
      <c r="I118" s="112">
        <f t="shared" si="1"/>
        <v>0</v>
      </c>
    </row>
    <row r="121" spans="1:9" ht="28.5" x14ac:dyDescent="0.25">
      <c r="A121" s="353" t="s">
        <v>299</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50:A51"/>
    <mergeCell ref="D50:E50"/>
    <mergeCell ref="F50:G50"/>
    <mergeCell ref="A52:A53"/>
    <mergeCell ref="D52:E52"/>
    <mergeCell ref="F52:G52"/>
    <mergeCell ref="D53:E53"/>
    <mergeCell ref="F53:G53"/>
    <mergeCell ref="A46:A47"/>
    <mergeCell ref="D46:E46"/>
    <mergeCell ref="F46:G46"/>
    <mergeCell ref="D47:E47"/>
    <mergeCell ref="F47:G47"/>
    <mergeCell ref="A48:A49"/>
    <mergeCell ref="D48:E48"/>
    <mergeCell ref="F48:G48"/>
    <mergeCell ref="D49:E49"/>
    <mergeCell ref="F49:G49"/>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D89:E89"/>
    <mergeCell ref="F89:G89"/>
    <mergeCell ref="H89:I89"/>
    <mergeCell ref="A82:A83"/>
    <mergeCell ref="B84:C84"/>
    <mergeCell ref="D84:E84"/>
    <mergeCell ref="F84:G84"/>
    <mergeCell ref="H84:I84"/>
    <mergeCell ref="B85:C85"/>
    <mergeCell ref="D85:E85"/>
    <mergeCell ref="F85:G85"/>
    <mergeCell ref="H85:I85"/>
    <mergeCell ref="A94:A95"/>
    <mergeCell ref="D51:E51"/>
    <mergeCell ref="F51:G51"/>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A98:A99"/>
    <mergeCell ref="B100:C100"/>
    <mergeCell ref="D100:E100"/>
    <mergeCell ref="F100:G100"/>
    <mergeCell ref="H100:I100"/>
    <mergeCell ref="B101:C101"/>
    <mergeCell ref="D101:E101"/>
    <mergeCell ref="F101:G101"/>
    <mergeCell ref="H101:I101"/>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96:C96"/>
    <mergeCell ref="D96:E96"/>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s>
  <hyperlinks>
    <hyperlink ref="B73:C73" r:id="rId1" display="https://secretariadistritald-my.sharepoint.com/:w:/g/personal/territorializacion2021_sdmujer_gov_co/IQD3glA4fHgfTYHACFdk0-1xAeTN9VL8ADD20i2vIK_ufDA?e=S8cxBr" xr:uid="{8B7681D5-698E-4A2E-8A94-E0E2104803CC}"/>
    <hyperlink ref="D73:E73" r:id="rId2" display="https://secretariadistritald-my.sharepoint.com/:w:/g/personal/territorializacion2021_sdmujer_gov_co/IQD3glA4fHgfTYHACFdk0-1xAeTN9VL8ADD20i2vIK_ufDA?e=S8cxBr" xr:uid="{28643D62-8DAA-4314-A38A-CCC72C74F45A}"/>
    <hyperlink ref="B77:C77" r:id="rId3" display="https://secretariadistritald-my.sharepoint.com/:w:/g/personal/territorializacion2021_sdmujer_gov_co/IQCT9NgPPB23RKi_OSgN-6OLAQcbJLE1CCf4Xnw-Cfm8K8c?e=exmWYf" xr:uid="{63EFD5BC-7731-4E07-8872-E861FDEF631F}"/>
    <hyperlink ref="D77:E77" r:id="rId4" display="https://secretariadistritald-my.sharepoint.com/:w:/g/personal/territorializacion2021_sdmujer_gov_co/IQCT9NgPPB23RKi_OSgN-6OLAQcbJLE1CCf4Xnw-Cfm8K8c?e=exmWYf" xr:uid="{4A4AF406-139C-4B4D-A7CB-575886329215}"/>
    <hyperlink ref="B81:C81" r:id="rId5" display="https://secretariadistritald-my.sharepoint.com/:w:/g/personal/territorializacion2021_sdmujer_gov_co/IQAQeV0-B_2vT4-Td9RDRmjlAf3_oUQHLUHRNtLtUfSFvZg?e=zbRo9w" xr:uid="{163B8729-AF07-494D-97F2-A492882B75EA}"/>
    <hyperlink ref="D81:E81" r:id="rId6" display="https://secretariadistritald-my.sharepoint.com/:w:/g/personal/territorializacion2021_sdmujer_gov_co/IQAQeV0-B_2vT4-Td9RDRmjlAf3_oUQHLUHRNtLtUfSFvZg?e=zbRo9w" xr:uid="{4F938065-3D45-44EC-A5CA-E97CFD5722D5}"/>
    <hyperlink ref="B85:C85" r:id="rId7" display="https://secretariadistritald-my.sharepoint.com/:w:/g/personal/territorializacion2021_sdmujer_gov_co/IQDO_bDq4Ap5Q6ocauqf09NzAbDjtjOaK2OqkyTPb9xvn-o?e=3SxjnB" xr:uid="{9F9D1A48-791E-4790-A2FC-A1F67CF9A80E}"/>
    <hyperlink ref="D85:E85" r:id="rId8" display="https://secretariadistritald-my.sharepoint.com/:w:/g/personal/territorializacion2021_sdmujer_gov_co/IQDO_bDq4Ap5Q6ocauqf09NzAbDjtjOaK2OqkyTPb9xvn-o?e=3SxjnB" xr:uid="{F80BF107-F285-4A8B-A55F-DC34C7FD9335}"/>
    <hyperlink ref="B89:C89" r:id="rId9" display="https://secretariadistritald-my.sharepoint.com/:w:/g/personal/territorializacion2021_sdmujer_gov_co/IQBJjL4FKFoAQqoDIsObrrUIAdsuHV6Vi3BIg_Ac3PBEA6Q?e=yx18Cx" xr:uid="{B79AA399-15B2-4232-87DB-CB09110759D4}"/>
    <hyperlink ref="D89:E89" r:id="rId10" display="https://secretariadistritald-my.sharepoint.com/:w:/g/personal/territorializacion2021_sdmujer_gov_co/IQBJjL4FKFoAQqoDIsObrrUIAdsuHV6Vi3BIg_Ac3PBEA6Q?e=yx18Cx" xr:uid="{CFB4AAE3-1294-44CC-B015-EF9D9535112F}"/>
  </hyperlinks>
  <pageMargins left="0.25" right="0.25" top="0.75" bottom="0.75" header="0.3" footer="0.3"/>
  <pageSetup scale="10" orientation="landscape" r:id="rId11"/>
  <drawing r:id="rId12"/>
  <extLst>
    <ext xmlns:x14="http://schemas.microsoft.com/office/spreadsheetml/2009/9/main" uri="{CCE6A557-97BC-4b89-ADB6-D9C93CAAB3DF}">
      <x14:dataValidations xmlns:xm="http://schemas.microsoft.com/office/excel/2006/main" count="1">
        <x14:dataValidation type="list" allowBlank="1" showInputMessage="1" showErrorMessage="1" xr:uid="{D85F22A4-623F-4675-A55B-E5859FAE6595}">
          <x14:formula1>
            <xm:f>Listas!$B$2:$B$4</xm:f>
          </x14:formula1>
          <xm:sqref>H37:I38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812"/>
      <c r="B3" s="798"/>
      <c r="C3" s="798"/>
      <c r="D3" s="798"/>
      <c r="E3" s="798"/>
      <c r="F3" s="798"/>
      <c r="G3" s="798"/>
      <c r="H3" s="798"/>
      <c r="I3" s="798"/>
      <c r="J3" s="798"/>
      <c r="K3" s="798"/>
      <c r="L3" s="798"/>
      <c r="M3" s="798"/>
      <c r="N3" s="798"/>
      <c r="O3" s="798"/>
    </row>
    <row r="4" spans="1:15" ht="39.75" customHeight="1" x14ac:dyDescent="0.25">
      <c r="A4" s="813" t="s">
        <v>91</v>
      </c>
      <c r="B4" s="798"/>
      <c r="C4" s="798"/>
      <c r="D4" s="798"/>
      <c r="E4" s="798"/>
      <c r="F4" s="798"/>
      <c r="G4" s="798"/>
      <c r="H4" s="798"/>
      <c r="I4" s="798"/>
      <c r="J4" s="798"/>
      <c r="K4" s="798"/>
      <c r="L4" s="798"/>
      <c r="M4" s="798"/>
      <c r="N4" s="798"/>
      <c r="O4" s="798"/>
    </row>
    <row r="5" spans="1:15" ht="21" hidden="1" customHeight="1" x14ac:dyDescent="0.35">
      <c r="A5" s="812"/>
      <c r="B5" s="798"/>
      <c r="C5" s="798"/>
      <c r="D5" s="798"/>
      <c r="E5" s="798"/>
      <c r="F5" s="798"/>
      <c r="G5" s="798"/>
      <c r="H5" s="798"/>
      <c r="I5" s="798"/>
      <c r="J5" s="798"/>
      <c r="K5" s="798"/>
      <c r="L5" s="798"/>
      <c r="M5" s="798"/>
      <c r="N5" s="798"/>
      <c r="O5" s="798"/>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814" t="s">
        <v>92</v>
      </c>
      <c r="C7" s="798"/>
      <c r="D7" s="798"/>
      <c r="E7" s="1"/>
      <c r="F7" s="815">
        <v>2024</v>
      </c>
      <c r="G7" s="816"/>
      <c r="H7" s="52"/>
      <c r="I7" s="52"/>
      <c r="J7" s="2">
        <v>2025</v>
      </c>
      <c r="K7" s="2">
        <v>2026</v>
      </c>
      <c r="L7" s="2">
        <v>2027</v>
      </c>
      <c r="M7" s="2">
        <v>2028</v>
      </c>
      <c r="N7" s="2" t="s">
        <v>93</v>
      </c>
      <c r="O7" s="1"/>
    </row>
    <row r="8" spans="1:15" ht="15" hidden="1" customHeight="1" x14ac:dyDescent="0.25">
      <c r="A8" s="1"/>
      <c r="B8" s="798"/>
      <c r="C8" s="798"/>
      <c r="D8" s="798"/>
      <c r="E8" s="1"/>
      <c r="F8" s="817">
        <v>16263770000</v>
      </c>
      <c r="G8" s="816"/>
      <c r="H8" s="52"/>
      <c r="I8" s="52"/>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801" t="s">
        <v>94</v>
      </c>
      <c r="B11" s="798"/>
      <c r="C11" s="798"/>
      <c r="D11" s="798"/>
      <c r="E11" s="798"/>
      <c r="F11" s="798"/>
      <c r="G11" s="798"/>
      <c r="H11" s="798"/>
      <c r="I11" s="798"/>
      <c r="J11" s="798"/>
      <c r="K11" s="798"/>
      <c r="L11" s="798"/>
      <c r="M11" s="798"/>
      <c r="N11" s="798"/>
      <c r="O11" s="798"/>
    </row>
    <row r="12" spans="1:15" ht="9" customHeight="1" x14ac:dyDescent="0.25">
      <c r="A12" s="5"/>
      <c r="B12" s="5"/>
      <c r="C12" s="5"/>
      <c r="D12" s="5"/>
      <c r="E12" s="5"/>
      <c r="F12" s="5"/>
      <c r="G12" s="5"/>
      <c r="H12" s="5"/>
      <c r="I12" s="5"/>
      <c r="J12" s="5"/>
      <c r="K12" s="5"/>
      <c r="L12" s="5"/>
      <c r="M12" s="5"/>
      <c r="N12" s="5"/>
      <c r="O12" s="5"/>
    </row>
    <row r="13" spans="1:15" ht="21.75" customHeight="1" x14ac:dyDescent="0.25">
      <c r="A13" s="802" t="s">
        <v>95</v>
      </c>
      <c r="B13" s="803"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798"/>
      <c r="B14" s="804"/>
      <c r="C14" s="4"/>
      <c r="D14" s="799">
        <v>1</v>
      </c>
      <c r="E14" s="4"/>
      <c r="F14" s="799" t="s">
        <v>21</v>
      </c>
      <c r="G14" s="4"/>
      <c r="H14" s="799"/>
      <c r="I14" s="4"/>
      <c r="J14" s="9" t="s">
        <v>100</v>
      </c>
      <c r="K14" s="10">
        <v>15</v>
      </c>
      <c r="L14" s="11">
        <v>50</v>
      </c>
      <c r="M14" s="11">
        <v>85</v>
      </c>
      <c r="N14" s="12">
        <v>100</v>
      </c>
      <c r="O14" s="10">
        <v>100</v>
      </c>
    </row>
    <row r="15" spans="1:15" ht="21.75" customHeight="1" x14ac:dyDescent="0.25">
      <c r="A15" s="798"/>
      <c r="B15" s="800"/>
      <c r="C15" s="4"/>
      <c r="D15" s="800"/>
      <c r="E15" s="4"/>
      <c r="F15" s="800"/>
      <c r="G15" s="4"/>
      <c r="H15" s="800"/>
      <c r="I15" s="4"/>
      <c r="J15" s="9" t="s">
        <v>101</v>
      </c>
      <c r="K15" s="3"/>
      <c r="L15" s="3"/>
      <c r="M15" s="3"/>
      <c r="N15" s="3"/>
      <c r="O15" s="3">
        <f t="shared" ref="O15" si="0">SUM(K15:N15)</f>
        <v>0</v>
      </c>
    </row>
    <row r="17" spans="1:15" ht="15" customHeight="1" x14ac:dyDescent="0.25">
      <c r="A17" s="797" t="s">
        <v>102</v>
      </c>
      <c r="B17" s="798"/>
      <c r="C17" s="798"/>
      <c r="D17" s="798"/>
      <c r="E17" s="798"/>
      <c r="F17" s="798"/>
      <c r="G17" s="798"/>
      <c r="H17" s="798"/>
      <c r="I17" s="798"/>
      <c r="J17" s="798"/>
      <c r="K17" s="798"/>
      <c r="L17" s="798"/>
      <c r="M17" s="798"/>
      <c r="N17" s="798"/>
      <c r="O17" s="798"/>
    </row>
    <row r="18" spans="1:15" ht="26.25" customHeight="1" x14ac:dyDescent="0.25">
      <c r="A18" s="802" t="s">
        <v>103</v>
      </c>
      <c r="B18" s="811" t="s">
        <v>104</v>
      </c>
      <c r="C18" s="4"/>
      <c r="D18" s="53" t="s">
        <v>105</v>
      </c>
      <c r="E18" s="4"/>
      <c r="F18" s="54" t="s">
        <v>98</v>
      </c>
      <c r="G18" s="4"/>
      <c r="H18" s="56" t="s">
        <v>106</v>
      </c>
      <c r="I18" s="4"/>
      <c r="J18" s="54" t="s">
        <v>99</v>
      </c>
      <c r="K18" s="55">
        <v>2024</v>
      </c>
      <c r="L18" s="55">
        <v>2025</v>
      </c>
      <c r="M18" s="55">
        <v>2026</v>
      </c>
      <c r="N18" s="55">
        <v>2027</v>
      </c>
      <c r="O18" s="55" t="s">
        <v>93</v>
      </c>
    </row>
    <row r="19" spans="1:15" ht="15" customHeight="1" x14ac:dyDescent="0.25">
      <c r="A19" s="798"/>
      <c r="B19" s="804"/>
      <c r="C19" s="4"/>
      <c r="D19" s="799">
        <v>1</v>
      </c>
      <c r="E19" s="4"/>
      <c r="F19" s="799" t="s">
        <v>23</v>
      </c>
      <c r="G19" s="4"/>
      <c r="H19" s="799">
        <v>10</v>
      </c>
      <c r="I19" s="4"/>
      <c r="J19" s="9" t="s">
        <v>100</v>
      </c>
      <c r="K19" s="10">
        <v>1</v>
      </c>
      <c r="L19" s="11">
        <v>1</v>
      </c>
      <c r="M19" s="11">
        <v>1</v>
      </c>
      <c r="N19" s="11">
        <v>1</v>
      </c>
      <c r="O19" s="14">
        <v>1</v>
      </c>
    </row>
    <row r="20" spans="1:15" ht="15" customHeight="1" x14ac:dyDescent="0.25">
      <c r="A20" s="798"/>
      <c r="B20" s="800"/>
      <c r="C20" s="4"/>
      <c r="D20" s="800"/>
      <c r="E20" s="4"/>
      <c r="F20" s="800"/>
      <c r="G20" s="4"/>
      <c r="H20" s="800"/>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802" t="s">
        <v>103</v>
      </c>
      <c r="B22" s="821" t="s">
        <v>107</v>
      </c>
      <c r="C22" s="4"/>
      <c r="D22" s="57" t="s">
        <v>105</v>
      </c>
      <c r="E22" s="4"/>
      <c r="F22" s="58" t="s">
        <v>98</v>
      </c>
      <c r="G22" s="4"/>
      <c r="H22" s="58" t="s">
        <v>106</v>
      </c>
      <c r="I22" s="4"/>
      <c r="J22" s="58" t="s">
        <v>99</v>
      </c>
      <c r="K22" s="59">
        <v>2024</v>
      </c>
      <c r="L22" s="59">
        <v>2025</v>
      </c>
      <c r="M22" s="59">
        <v>2026</v>
      </c>
      <c r="N22" s="59">
        <v>2027</v>
      </c>
      <c r="O22" s="59" t="s">
        <v>93</v>
      </c>
    </row>
    <row r="23" spans="1:15" ht="15" customHeight="1" x14ac:dyDescent="0.25">
      <c r="A23" s="798"/>
      <c r="B23" s="804"/>
      <c r="C23" s="4"/>
      <c r="D23" s="799">
        <v>1</v>
      </c>
      <c r="E23" s="4"/>
      <c r="F23" s="799" t="s">
        <v>23</v>
      </c>
      <c r="G23" s="4"/>
      <c r="H23" s="799">
        <v>10</v>
      </c>
      <c r="I23" s="4"/>
      <c r="J23" s="9" t="s">
        <v>100</v>
      </c>
      <c r="K23" s="10">
        <v>1</v>
      </c>
      <c r="L23" s="11">
        <v>1</v>
      </c>
      <c r="M23" s="11">
        <v>1</v>
      </c>
      <c r="N23" s="11">
        <v>1</v>
      </c>
      <c r="O23" s="14">
        <v>1</v>
      </c>
    </row>
    <row r="24" spans="1:15" ht="15" customHeight="1" x14ac:dyDescent="0.25">
      <c r="A24" s="798"/>
      <c r="B24" s="800"/>
      <c r="C24" s="4"/>
      <c r="D24" s="800"/>
      <c r="E24" s="4"/>
      <c r="F24" s="800"/>
      <c r="G24" s="4"/>
      <c r="H24" s="800"/>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802" t="s">
        <v>103</v>
      </c>
      <c r="B26" s="818" t="s">
        <v>108</v>
      </c>
      <c r="C26" s="4"/>
      <c r="D26" s="60" t="s">
        <v>105</v>
      </c>
      <c r="E26" s="4"/>
      <c r="F26" s="61" t="s">
        <v>98</v>
      </c>
      <c r="G26" s="4"/>
      <c r="H26" s="61" t="s">
        <v>106</v>
      </c>
      <c r="I26" s="4"/>
      <c r="J26" s="61" t="s">
        <v>99</v>
      </c>
      <c r="K26" s="62">
        <v>2024</v>
      </c>
      <c r="L26" s="62">
        <v>2025</v>
      </c>
      <c r="M26" s="62">
        <v>2026</v>
      </c>
      <c r="N26" s="62">
        <v>2027</v>
      </c>
      <c r="O26" s="62" t="s">
        <v>93</v>
      </c>
    </row>
    <row r="27" spans="1:15" ht="15" customHeight="1" x14ac:dyDescent="0.25">
      <c r="A27" s="798"/>
      <c r="B27" s="819"/>
      <c r="C27" s="4"/>
      <c r="D27" s="799">
        <v>1</v>
      </c>
      <c r="E27" s="4"/>
      <c r="F27" s="799" t="s">
        <v>23</v>
      </c>
      <c r="G27" s="4"/>
      <c r="H27" s="799">
        <v>10</v>
      </c>
      <c r="I27" s="4"/>
      <c r="J27" s="9" t="s">
        <v>100</v>
      </c>
      <c r="K27" s="10">
        <v>1</v>
      </c>
      <c r="L27" s="11">
        <v>1</v>
      </c>
      <c r="M27" s="11">
        <v>1</v>
      </c>
      <c r="N27" s="11">
        <v>1</v>
      </c>
      <c r="O27" s="14">
        <v>1</v>
      </c>
    </row>
    <row r="28" spans="1:15" ht="15" customHeight="1" x14ac:dyDescent="0.25">
      <c r="A28" s="798"/>
      <c r="B28" s="820"/>
      <c r="C28" s="4"/>
      <c r="D28" s="800"/>
      <c r="E28" s="4"/>
      <c r="F28" s="800"/>
      <c r="G28" s="4"/>
      <c r="H28" s="800"/>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802" t="s">
        <v>103</v>
      </c>
      <c r="B30" s="810" t="s">
        <v>109</v>
      </c>
      <c r="C30" s="4"/>
      <c r="D30" s="63" t="s">
        <v>105</v>
      </c>
      <c r="E30" s="4"/>
      <c r="F30" s="64" t="s">
        <v>98</v>
      </c>
      <c r="G30" s="4"/>
      <c r="H30" s="64" t="s">
        <v>106</v>
      </c>
      <c r="I30" s="4"/>
      <c r="J30" s="64" t="s">
        <v>99</v>
      </c>
      <c r="K30" s="65">
        <v>2024</v>
      </c>
      <c r="L30" s="65">
        <v>2025</v>
      </c>
      <c r="M30" s="65">
        <v>2026</v>
      </c>
      <c r="N30" s="65">
        <v>2027</v>
      </c>
      <c r="O30" s="65" t="s">
        <v>93</v>
      </c>
    </row>
    <row r="31" spans="1:15" ht="15" customHeight="1" x14ac:dyDescent="0.25">
      <c r="A31" s="798"/>
      <c r="B31" s="804"/>
      <c r="C31" s="4"/>
      <c r="D31" s="799">
        <v>100</v>
      </c>
      <c r="E31" s="4"/>
      <c r="F31" s="799" t="s">
        <v>33</v>
      </c>
      <c r="G31" s="4"/>
      <c r="H31" s="799">
        <v>15</v>
      </c>
      <c r="I31" s="4"/>
      <c r="J31" s="9" t="s">
        <v>100</v>
      </c>
      <c r="K31" s="18">
        <v>0.15</v>
      </c>
      <c r="L31" s="18">
        <v>0.5</v>
      </c>
      <c r="M31" s="18">
        <v>0.85</v>
      </c>
      <c r="N31" s="18">
        <v>1</v>
      </c>
      <c r="O31" s="19">
        <v>100</v>
      </c>
    </row>
    <row r="32" spans="1:15" ht="15" customHeight="1" x14ac:dyDescent="0.25">
      <c r="A32" s="798"/>
      <c r="B32" s="800"/>
      <c r="C32" s="4"/>
      <c r="D32" s="800"/>
      <c r="E32" s="4"/>
      <c r="F32" s="800"/>
      <c r="G32" s="4"/>
      <c r="H32" s="800"/>
      <c r="I32" s="4"/>
      <c r="J32" s="9" t="s">
        <v>101</v>
      </c>
      <c r="K32" s="15">
        <v>265950000</v>
      </c>
      <c r="L32" s="15">
        <v>699000000</v>
      </c>
      <c r="M32" s="15">
        <v>808000000</v>
      </c>
      <c r="N32" s="15">
        <v>812000000</v>
      </c>
      <c r="O32" s="14">
        <f>+SUM(K32:N32)</f>
        <v>2584950000</v>
      </c>
    </row>
    <row r="34" spans="1:15" ht="15" customHeight="1" x14ac:dyDescent="0.25">
      <c r="A34" s="801" t="s">
        <v>110</v>
      </c>
      <c r="B34" s="798"/>
      <c r="C34" s="798"/>
      <c r="D34" s="798"/>
      <c r="E34" s="798"/>
      <c r="F34" s="798"/>
      <c r="G34" s="798"/>
      <c r="H34" s="798"/>
      <c r="I34" s="798"/>
      <c r="J34" s="798"/>
      <c r="K34" s="798"/>
      <c r="L34" s="798"/>
      <c r="M34" s="798"/>
      <c r="N34" s="798"/>
      <c r="O34" s="798"/>
    </row>
    <row r="35" spans="1:15" ht="9" customHeight="1" x14ac:dyDescent="0.25">
      <c r="A35" s="5"/>
      <c r="B35" s="5"/>
      <c r="C35" s="5"/>
      <c r="D35" s="5"/>
      <c r="E35" s="5"/>
      <c r="F35" s="5"/>
      <c r="G35" s="5"/>
      <c r="H35" s="5"/>
      <c r="I35" s="5"/>
      <c r="J35" s="5"/>
      <c r="K35" s="5"/>
      <c r="L35" s="5"/>
      <c r="M35" s="5"/>
      <c r="N35" s="5"/>
      <c r="O35" s="5"/>
    </row>
    <row r="36" spans="1:15" ht="21.75" customHeight="1" x14ac:dyDescent="0.25">
      <c r="A36" s="802" t="s">
        <v>95</v>
      </c>
      <c r="B36" s="803"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798"/>
      <c r="B37" s="804"/>
      <c r="C37" s="4"/>
      <c r="D37" s="799">
        <v>5</v>
      </c>
      <c r="E37" s="4"/>
      <c r="F37" s="799" t="s">
        <v>21</v>
      </c>
      <c r="G37" s="4"/>
      <c r="H37" s="799">
        <v>15</v>
      </c>
      <c r="I37" s="4"/>
      <c r="J37" s="9" t="s">
        <v>100</v>
      </c>
      <c r="K37" s="20">
        <v>1.7</v>
      </c>
      <c r="L37" s="20">
        <v>1.6</v>
      </c>
      <c r="M37" s="20">
        <v>0.9</v>
      </c>
      <c r="N37" s="20">
        <v>0.8</v>
      </c>
      <c r="O37" s="21">
        <f t="shared" ref="O37:O38" si="1">SUM(K37:N37)</f>
        <v>5</v>
      </c>
    </row>
    <row r="38" spans="1:15" ht="21.75" customHeight="1" x14ac:dyDescent="0.25">
      <c r="A38" s="798"/>
      <c r="B38" s="800"/>
      <c r="C38" s="4"/>
      <c r="D38" s="800"/>
      <c r="E38" s="4"/>
      <c r="F38" s="800"/>
      <c r="G38" s="4"/>
      <c r="H38" s="800"/>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802" t="s">
        <v>103</v>
      </c>
      <c r="B41" s="811" t="s">
        <v>112</v>
      </c>
      <c r="C41" s="4"/>
      <c r="D41" s="53" t="s">
        <v>105</v>
      </c>
      <c r="E41" s="4"/>
      <c r="F41" s="54" t="s">
        <v>98</v>
      </c>
      <c r="G41" s="4"/>
      <c r="H41" s="54" t="s">
        <v>106</v>
      </c>
      <c r="I41" s="4"/>
      <c r="J41" s="54" t="s">
        <v>99</v>
      </c>
      <c r="K41" s="55">
        <v>2024</v>
      </c>
      <c r="L41" s="55">
        <v>2025</v>
      </c>
      <c r="M41" s="55">
        <v>2026</v>
      </c>
      <c r="N41" s="55">
        <v>2027</v>
      </c>
      <c r="O41" s="55" t="s">
        <v>93</v>
      </c>
    </row>
    <row r="42" spans="1:15" ht="15" customHeight="1" x14ac:dyDescent="0.25">
      <c r="A42" s="798"/>
      <c r="B42" s="804"/>
      <c r="C42" s="4"/>
      <c r="D42" s="799">
        <v>5</v>
      </c>
      <c r="E42" s="4"/>
      <c r="F42" s="799" t="s">
        <v>21</v>
      </c>
      <c r="G42" s="4"/>
      <c r="H42" s="799">
        <v>15</v>
      </c>
      <c r="I42" s="4"/>
      <c r="J42" s="9" t="s">
        <v>100</v>
      </c>
      <c r="K42" s="20">
        <v>1.7</v>
      </c>
      <c r="L42" s="20">
        <v>1.6</v>
      </c>
      <c r="M42" s="20">
        <v>0.9</v>
      </c>
      <c r="N42" s="20">
        <v>0.8</v>
      </c>
      <c r="O42" s="21">
        <f>SUM(K42:N42)</f>
        <v>5</v>
      </c>
    </row>
    <row r="43" spans="1:15" ht="15" customHeight="1" x14ac:dyDescent="0.25">
      <c r="A43" s="798"/>
      <c r="B43" s="800"/>
      <c r="C43" s="4"/>
      <c r="D43" s="800"/>
      <c r="E43" s="4"/>
      <c r="F43" s="800"/>
      <c r="G43" s="4"/>
      <c r="H43" s="800"/>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801" t="s">
        <v>113</v>
      </c>
      <c r="B46" s="798"/>
      <c r="C46" s="798"/>
      <c r="D46" s="798"/>
      <c r="E46" s="798"/>
      <c r="F46" s="798"/>
      <c r="G46" s="798"/>
      <c r="H46" s="798"/>
      <c r="I46" s="798"/>
      <c r="J46" s="798"/>
      <c r="K46" s="798"/>
      <c r="L46" s="798"/>
      <c r="M46" s="798"/>
      <c r="N46" s="798"/>
      <c r="O46" s="798"/>
    </row>
    <row r="47" spans="1:15" ht="9" customHeight="1" x14ac:dyDescent="0.25">
      <c r="A47" s="5"/>
      <c r="B47" s="5"/>
      <c r="C47" s="5"/>
      <c r="D47" s="5"/>
      <c r="E47" s="5"/>
      <c r="F47" s="5"/>
      <c r="G47" s="5"/>
      <c r="H47" s="5"/>
      <c r="I47" s="5"/>
      <c r="J47" s="5"/>
      <c r="K47" s="5"/>
      <c r="L47" s="5"/>
      <c r="M47" s="5"/>
      <c r="N47" s="5"/>
      <c r="O47" s="5"/>
    </row>
    <row r="48" spans="1:15" ht="30" customHeight="1" x14ac:dyDescent="0.25">
      <c r="A48" s="802" t="s">
        <v>95</v>
      </c>
      <c r="B48" s="803"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798"/>
      <c r="B49" s="804"/>
      <c r="C49" s="4"/>
      <c r="D49" s="799">
        <v>100</v>
      </c>
      <c r="E49" s="4"/>
      <c r="F49" s="799" t="s">
        <v>33</v>
      </c>
      <c r="G49" s="4"/>
      <c r="H49" s="799">
        <f>+H54+H58</f>
        <v>28</v>
      </c>
      <c r="I49" s="4"/>
      <c r="J49" s="9" t="s">
        <v>100</v>
      </c>
      <c r="K49" s="23"/>
      <c r="L49" s="23"/>
      <c r="M49" s="23"/>
      <c r="N49" s="23"/>
      <c r="O49" s="14">
        <v>100</v>
      </c>
    </row>
    <row r="50" spans="1:15" ht="21.75" customHeight="1" x14ac:dyDescent="0.25">
      <c r="A50" s="798"/>
      <c r="B50" s="800"/>
      <c r="C50" s="4"/>
      <c r="D50" s="800"/>
      <c r="E50" s="4"/>
      <c r="F50" s="800"/>
      <c r="G50" s="4"/>
      <c r="H50" s="800"/>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822" t="s">
        <v>102</v>
      </c>
      <c r="B52" s="822"/>
      <c r="C52" s="822"/>
      <c r="D52" s="822"/>
      <c r="E52" s="822"/>
      <c r="F52" s="822"/>
      <c r="G52" s="822"/>
      <c r="H52" s="822"/>
      <c r="I52" s="822"/>
      <c r="J52" s="822"/>
      <c r="K52" s="822"/>
      <c r="L52" s="822"/>
      <c r="M52" s="822"/>
      <c r="N52" s="822"/>
      <c r="O52" s="822"/>
    </row>
    <row r="53" spans="1:15" ht="26.25" customHeight="1" x14ac:dyDescent="0.25">
      <c r="A53" s="805" t="s">
        <v>103</v>
      </c>
      <c r="B53" s="806" t="s">
        <v>115</v>
      </c>
      <c r="C53" s="4"/>
      <c r="D53" s="53" t="s">
        <v>105</v>
      </c>
      <c r="E53" s="4"/>
      <c r="F53" s="54" t="s">
        <v>98</v>
      </c>
      <c r="G53" s="4"/>
      <c r="H53" s="54" t="s">
        <v>106</v>
      </c>
      <c r="I53" s="4"/>
      <c r="J53" s="54" t="s">
        <v>99</v>
      </c>
      <c r="K53" s="55">
        <v>2024</v>
      </c>
      <c r="L53" s="55">
        <v>2025</v>
      </c>
      <c r="M53" s="55">
        <v>2026</v>
      </c>
      <c r="N53" s="55">
        <v>2027</v>
      </c>
      <c r="O53" s="55" t="s">
        <v>93</v>
      </c>
    </row>
    <row r="54" spans="1:15" ht="15" customHeight="1" x14ac:dyDescent="0.25">
      <c r="A54" s="805"/>
      <c r="B54" s="807"/>
      <c r="C54" s="4"/>
      <c r="D54" s="799">
        <v>100</v>
      </c>
      <c r="E54" s="4"/>
      <c r="F54" s="799" t="s">
        <v>33</v>
      </c>
      <c r="G54" s="4"/>
      <c r="H54" s="799">
        <v>15</v>
      </c>
      <c r="I54" s="4"/>
      <c r="J54" s="9" t="s">
        <v>100</v>
      </c>
      <c r="K54" s="23">
        <v>0.1</v>
      </c>
      <c r="L54" s="23">
        <v>0.5</v>
      </c>
      <c r="M54" s="23"/>
      <c r="N54" s="23"/>
      <c r="O54" s="14">
        <v>100</v>
      </c>
    </row>
    <row r="55" spans="1:15" ht="15" customHeight="1" x14ac:dyDescent="0.25">
      <c r="A55" s="805"/>
      <c r="B55" s="808"/>
      <c r="C55" s="4"/>
      <c r="D55" s="809"/>
      <c r="E55" s="4"/>
      <c r="F55" s="809"/>
      <c r="G55" s="4"/>
      <c r="H55" s="800"/>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802" t="s">
        <v>103</v>
      </c>
      <c r="B57" s="821" t="s">
        <v>116</v>
      </c>
      <c r="C57" s="4"/>
      <c r="D57" s="57" t="s">
        <v>105</v>
      </c>
      <c r="E57" s="4"/>
      <c r="F57" s="58" t="s">
        <v>98</v>
      </c>
      <c r="G57" s="4"/>
      <c r="H57" s="58" t="s">
        <v>106</v>
      </c>
      <c r="I57" s="4"/>
      <c r="J57" s="58" t="s">
        <v>99</v>
      </c>
      <c r="K57" s="59">
        <v>2024</v>
      </c>
      <c r="L57" s="59">
        <v>2025</v>
      </c>
      <c r="M57" s="59">
        <v>2026</v>
      </c>
      <c r="N57" s="59">
        <v>2027</v>
      </c>
      <c r="O57" s="59" t="s">
        <v>93</v>
      </c>
    </row>
    <row r="58" spans="1:15" ht="15" customHeight="1" x14ac:dyDescent="0.25">
      <c r="A58" s="798"/>
      <c r="B58" s="804"/>
      <c r="C58" s="4"/>
      <c r="D58" s="799">
        <v>100</v>
      </c>
      <c r="E58" s="4"/>
      <c r="F58" s="799" t="s">
        <v>23</v>
      </c>
      <c r="G58" s="4"/>
      <c r="H58" s="799">
        <v>13</v>
      </c>
      <c r="I58" s="4"/>
      <c r="J58" s="9" t="s">
        <v>100</v>
      </c>
      <c r="K58" s="23">
        <v>0.05</v>
      </c>
      <c r="L58" s="23"/>
      <c r="M58" s="23"/>
      <c r="N58" s="23"/>
      <c r="O58" s="14">
        <v>100</v>
      </c>
    </row>
    <row r="59" spans="1:15" ht="15" customHeight="1" x14ac:dyDescent="0.25">
      <c r="A59" s="798"/>
      <c r="B59" s="800"/>
      <c r="C59" s="4"/>
      <c r="D59" s="800"/>
      <c r="E59" s="4"/>
      <c r="F59" s="800"/>
      <c r="G59" s="4"/>
      <c r="H59" s="800"/>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801" t="s">
        <v>117</v>
      </c>
      <c r="B62" s="798"/>
      <c r="C62" s="798"/>
      <c r="D62" s="798"/>
      <c r="E62" s="798"/>
      <c r="F62" s="798"/>
      <c r="G62" s="798"/>
      <c r="H62" s="798"/>
      <c r="I62" s="798"/>
      <c r="J62" s="798"/>
      <c r="K62" s="798"/>
      <c r="L62" s="798"/>
      <c r="M62" s="798"/>
      <c r="N62" s="798"/>
      <c r="O62" s="798"/>
    </row>
    <row r="63" spans="1:15" ht="15" customHeight="1" x14ac:dyDescent="0.25">
      <c r="A63" s="5"/>
      <c r="B63" s="5"/>
      <c r="C63" s="5"/>
      <c r="D63" s="5"/>
      <c r="E63" s="5"/>
      <c r="F63" s="5"/>
      <c r="G63" s="5"/>
      <c r="H63" s="5"/>
      <c r="I63" s="5"/>
      <c r="J63" s="5"/>
      <c r="K63" s="5"/>
      <c r="L63" s="5"/>
      <c r="M63" s="5"/>
      <c r="N63" s="5"/>
      <c r="O63" s="5"/>
    </row>
    <row r="64" spans="1:15" ht="25.5" x14ac:dyDescent="0.25">
      <c r="A64" s="802" t="s">
        <v>95</v>
      </c>
      <c r="B64" s="803"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798"/>
      <c r="B65" s="804"/>
      <c r="C65" s="4"/>
      <c r="D65" s="799">
        <v>60</v>
      </c>
      <c r="E65" s="4"/>
      <c r="F65" s="799" t="s">
        <v>33</v>
      </c>
      <c r="G65" s="4"/>
      <c r="H65" s="799">
        <v>12</v>
      </c>
      <c r="I65" s="4"/>
      <c r="J65" s="9" t="s">
        <v>100</v>
      </c>
      <c r="K65" s="10">
        <v>15</v>
      </c>
      <c r="L65" s="11">
        <v>30</v>
      </c>
      <c r="M65" s="11">
        <v>45</v>
      </c>
      <c r="N65" s="11">
        <v>60</v>
      </c>
      <c r="O65" s="14">
        <v>60</v>
      </c>
    </row>
    <row r="66" spans="1:15" ht="15" customHeight="1" x14ac:dyDescent="0.25">
      <c r="A66" s="798"/>
      <c r="B66" s="800"/>
      <c r="C66" s="4"/>
      <c r="D66" s="800"/>
      <c r="E66" s="4"/>
      <c r="F66" s="800"/>
      <c r="G66" s="4"/>
      <c r="H66" s="800"/>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797" t="s">
        <v>102</v>
      </c>
      <c r="B68" s="798"/>
      <c r="C68" s="798"/>
      <c r="D68" s="798"/>
      <c r="E68" s="798"/>
      <c r="F68" s="798"/>
      <c r="G68" s="798"/>
      <c r="H68" s="798"/>
      <c r="I68" s="798"/>
      <c r="J68" s="798"/>
      <c r="K68" s="798"/>
      <c r="L68" s="798"/>
      <c r="M68" s="798"/>
      <c r="N68" s="798"/>
      <c r="O68" s="798"/>
    </row>
    <row r="69" spans="1:15" ht="25.5" customHeight="1" x14ac:dyDescent="0.25">
      <c r="A69" s="802" t="s">
        <v>103</v>
      </c>
      <c r="B69" s="811" t="s">
        <v>119</v>
      </c>
      <c r="C69" s="4"/>
      <c r="D69" s="53" t="s">
        <v>105</v>
      </c>
      <c r="E69" s="4"/>
      <c r="F69" s="54" t="s">
        <v>98</v>
      </c>
      <c r="G69" s="4"/>
      <c r="H69" s="54" t="s">
        <v>106</v>
      </c>
      <c r="I69" s="4"/>
      <c r="J69" s="54" t="s">
        <v>99</v>
      </c>
      <c r="K69" s="54">
        <v>2024</v>
      </c>
      <c r="L69" s="54">
        <v>2025</v>
      </c>
      <c r="M69" s="54">
        <v>2026</v>
      </c>
      <c r="N69" s="54">
        <v>2027</v>
      </c>
      <c r="O69" s="54" t="s">
        <v>93</v>
      </c>
    </row>
    <row r="70" spans="1:15" ht="15" customHeight="1" x14ac:dyDescent="0.25">
      <c r="A70" s="798"/>
      <c r="B70" s="804"/>
      <c r="C70" s="4"/>
      <c r="D70" s="799">
        <v>60</v>
      </c>
      <c r="E70" s="4"/>
      <c r="F70" s="799" t="s">
        <v>33</v>
      </c>
      <c r="G70" s="4"/>
      <c r="H70" s="799">
        <v>12</v>
      </c>
      <c r="I70" s="4"/>
      <c r="J70" s="9" t="s">
        <v>100</v>
      </c>
      <c r="K70" s="10">
        <v>15</v>
      </c>
      <c r="L70" s="11">
        <v>30</v>
      </c>
      <c r="M70" s="11">
        <v>45</v>
      </c>
      <c r="N70" s="11">
        <v>60</v>
      </c>
      <c r="O70" s="14">
        <v>60</v>
      </c>
    </row>
    <row r="71" spans="1:15" ht="15" customHeight="1" x14ac:dyDescent="0.25">
      <c r="A71" s="798"/>
      <c r="B71" s="800"/>
      <c r="C71" s="4"/>
      <c r="D71" s="800"/>
      <c r="E71" s="4"/>
      <c r="F71" s="800"/>
      <c r="G71" s="4"/>
      <c r="H71" s="800"/>
      <c r="I71" s="4"/>
      <c r="J71" s="9" t="s">
        <v>101</v>
      </c>
      <c r="K71" s="3">
        <v>233500000</v>
      </c>
      <c r="L71" s="3">
        <v>590000000</v>
      </c>
      <c r="M71" s="3">
        <v>620000000</v>
      </c>
      <c r="N71" s="3">
        <v>600000000</v>
      </c>
      <c r="O71" s="3">
        <f>SUM(K71:N71)</f>
        <v>2043500000</v>
      </c>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7F59C-DC44-4C9A-873E-1D8B8C96DC68}">
  <sheetPr>
    <tabColor theme="7" tint="0.39997558519241921"/>
    <pageSetUpPr fitToPage="1"/>
  </sheetPr>
  <dimension ref="A1:M62"/>
  <sheetViews>
    <sheetView showGridLines="0" topLeftCell="A47" zoomScale="70" zoomScaleNormal="70" workbookViewId="0">
      <selection activeCell="E69" sqref="E69"/>
    </sheetView>
  </sheetViews>
  <sheetFormatPr baseColWidth="10" defaultColWidth="10.85546875" defaultRowHeight="14.25" x14ac:dyDescent="0.25"/>
  <cols>
    <col min="1" max="1" width="42.42578125" style="66" customWidth="1"/>
    <col min="2" max="3" width="35.7109375" style="66" customWidth="1"/>
    <col min="4" max="4" width="53" style="66" customWidth="1"/>
    <col min="5" max="5" width="59.85546875" style="66" customWidth="1"/>
    <col min="6" max="6" width="71.7109375" style="66" customWidth="1"/>
    <col min="7" max="7" width="63" style="66" customWidth="1"/>
    <col min="8" max="8" width="35.7109375" style="66" customWidth="1"/>
    <col min="9" max="9" width="61" style="66" customWidth="1"/>
    <col min="10" max="10" width="58.28515625"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thickBot="1" x14ac:dyDescent="0.3">
      <c r="A1" s="745"/>
      <c r="B1" s="748" t="s">
        <v>182</v>
      </c>
      <c r="C1" s="749"/>
      <c r="D1" s="749"/>
      <c r="E1" s="749"/>
      <c r="F1" s="749"/>
      <c r="G1" s="749"/>
      <c r="H1" s="750"/>
      <c r="I1" s="116" t="s">
        <v>121</v>
      </c>
      <c r="J1" s="117" t="s">
        <v>663</v>
      </c>
    </row>
    <row r="2" spans="1:10" ht="24" customHeight="1" thickBot="1" x14ac:dyDescent="0.3">
      <c r="A2" s="746"/>
      <c r="B2" s="751" t="s">
        <v>184</v>
      </c>
      <c r="C2" s="752"/>
      <c r="D2" s="752"/>
      <c r="E2" s="752"/>
      <c r="F2" s="752"/>
      <c r="G2" s="752"/>
      <c r="H2" s="753"/>
      <c r="I2" s="116" t="s">
        <v>122</v>
      </c>
      <c r="J2" s="117" t="s">
        <v>185</v>
      </c>
    </row>
    <row r="3" spans="1:10" ht="24" customHeight="1" thickBot="1" x14ac:dyDescent="0.3">
      <c r="A3" s="746"/>
      <c r="B3" s="751" t="s">
        <v>186</v>
      </c>
      <c r="C3" s="752"/>
      <c r="D3" s="752"/>
      <c r="E3" s="752"/>
      <c r="F3" s="752"/>
      <c r="G3" s="752"/>
      <c r="H3" s="753"/>
      <c r="I3" s="116" t="s">
        <v>664</v>
      </c>
      <c r="J3" s="117" t="s">
        <v>187</v>
      </c>
    </row>
    <row r="4" spans="1:10" ht="24" customHeight="1" thickBot="1" x14ac:dyDescent="0.3">
      <c r="A4" s="747"/>
      <c r="B4" s="754" t="s">
        <v>665</v>
      </c>
      <c r="C4" s="755"/>
      <c r="D4" s="755"/>
      <c r="E4" s="755"/>
      <c r="F4" s="755"/>
      <c r="G4" s="755"/>
      <c r="H4" s="756"/>
      <c r="I4" s="116" t="s">
        <v>666</v>
      </c>
      <c r="J4" s="117" t="s">
        <v>667</v>
      </c>
    </row>
    <row r="5" spans="1:10" ht="15" thickBot="1" x14ac:dyDescent="0.3"/>
    <row r="6" spans="1:10" ht="49.5" customHeight="1" thickBot="1" x14ac:dyDescent="0.3">
      <c r="A6" s="116" t="s">
        <v>190</v>
      </c>
      <c r="B6" s="740" t="s">
        <v>191</v>
      </c>
      <c r="C6" s="741"/>
      <c r="D6" s="741"/>
      <c r="E6" s="741"/>
      <c r="F6" s="741"/>
      <c r="G6" s="742"/>
      <c r="H6" s="243" t="s">
        <v>192</v>
      </c>
      <c r="I6" s="738">
        <v>2024110010310</v>
      </c>
      <c r="J6" s="739"/>
    </row>
    <row r="8" spans="1:10" ht="15" customHeight="1" x14ac:dyDescent="0.25">
      <c r="A8" s="71"/>
      <c r="B8" s="72"/>
      <c r="C8" s="72"/>
      <c r="D8" s="74"/>
      <c r="E8" s="73"/>
      <c r="F8" s="73"/>
      <c r="G8" s="324"/>
      <c r="H8" s="324"/>
      <c r="I8" s="75"/>
      <c r="J8" s="75"/>
    </row>
    <row r="9" spans="1:10" ht="9" customHeight="1" thickBot="1" x14ac:dyDescent="0.3">
      <c r="A9" s="76"/>
      <c r="B9" s="139"/>
      <c r="C9" s="72"/>
      <c r="D9" s="72"/>
      <c r="E9" s="72"/>
      <c r="F9" s="72"/>
      <c r="G9" s="72"/>
      <c r="H9" s="72"/>
      <c r="I9" s="72"/>
      <c r="J9" s="72"/>
    </row>
    <row r="10" spans="1:10" s="140" customFormat="1" ht="21.75" customHeight="1" thickBot="1" x14ac:dyDescent="0.3">
      <c r="A10" s="757" t="s">
        <v>193</v>
      </c>
      <c r="B10" s="224" t="s">
        <v>194</v>
      </c>
      <c r="C10" s="245"/>
      <c r="D10" s="224" t="s">
        <v>195</v>
      </c>
      <c r="E10" s="246"/>
      <c r="F10" s="224" t="s">
        <v>196</v>
      </c>
      <c r="G10" s="246"/>
      <c r="H10" s="224" t="s">
        <v>197</v>
      </c>
      <c r="I10" s="496"/>
    </row>
    <row r="11" spans="1:10" s="140" customFormat="1" ht="21.75" customHeight="1" thickBot="1" x14ac:dyDescent="0.3">
      <c r="A11" s="757"/>
      <c r="B11" s="226" t="s">
        <v>200</v>
      </c>
      <c r="C11" s="148" t="s">
        <v>201</v>
      </c>
      <c r="D11" s="224" t="s">
        <v>202</v>
      </c>
      <c r="E11" s="117"/>
      <c r="F11" s="224" t="s">
        <v>203</v>
      </c>
      <c r="G11" s="117"/>
      <c r="H11" s="224" t="s">
        <v>204</v>
      </c>
      <c r="I11" s="496"/>
    </row>
    <row r="12" spans="1:10" s="140" customFormat="1" ht="21.75" customHeight="1" thickBot="1" x14ac:dyDescent="0.3">
      <c r="A12" s="757"/>
      <c r="B12" s="224" t="s">
        <v>206</v>
      </c>
      <c r="C12" s="245"/>
      <c r="D12" s="224" t="s">
        <v>207</v>
      </c>
      <c r="E12" s="148"/>
      <c r="F12" s="224" t="s">
        <v>208</v>
      </c>
      <c r="G12" s="117"/>
      <c r="H12" s="224" t="s">
        <v>209</v>
      </c>
      <c r="I12" s="247"/>
    </row>
    <row r="13" spans="1:10" s="140" customFormat="1" ht="21.75" customHeight="1" thickBot="1" x14ac:dyDescent="0.3">
      <c r="A13" s="66"/>
      <c r="B13" s="66"/>
      <c r="C13" s="66"/>
      <c r="D13" s="66"/>
      <c r="E13" s="66"/>
      <c r="F13" s="66"/>
      <c r="G13" s="66"/>
      <c r="H13" s="66"/>
      <c r="I13" s="66"/>
      <c r="J13" s="66"/>
    </row>
    <row r="14" spans="1:10" s="140" customFormat="1" ht="21.75" customHeight="1" x14ac:dyDescent="0.25">
      <c r="A14" s="758" t="s">
        <v>198</v>
      </c>
      <c r="B14" s="758"/>
      <c r="C14" s="242" t="s">
        <v>199</v>
      </c>
      <c r="D14" s="759"/>
      <c r="E14" s="759"/>
      <c r="F14" s="759"/>
      <c r="G14" s="66"/>
      <c r="H14" s="66"/>
      <c r="I14" s="66"/>
      <c r="J14" s="66"/>
    </row>
    <row r="15" spans="1:10" s="140" customFormat="1" ht="21.75" customHeight="1" x14ac:dyDescent="0.25">
      <c r="A15" s="758"/>
      <c r="B15" s="758"/>
      <c r="C15" s="242" t="s">
        <v>205</v>
      </c>
      <c r="D15" s="759"/>
      <c r="E15" s="759"/>
      <c r="F15" s="759"/>
      <c r="G15" s="66"/>
      <c r="H15" s="66"/>
      <c r="I15" s="66"/>
      <c r="J15" s="66"/>
    </row>
    <row r="16" spans="1:10" s="140" customFormat="1" ht="21.75" customHeight="1" x14ac:dyDescent="0.25">
      <c r="A16" s="758"/>
      <c r="B16" s="758"/>
      <c r="C16" s="242" t="s">
        <v>210</v>
      </c>
      <c r="D16" s="759" t="s">
        <v>201</v>
      </c>
      <c r="E16" s="759"/>
      <c r="F16" s="759"/>
      <c r="G16" s="66"/>
      <c r="H16" s="66"/>
      <c r="I16" s="66"/>
      <c r="J16" s="66"/>
    </row>
    <row r="17" spans="1:10" s="140" customFormat="1" ht="21.75" customHeight="1" x14ac:dyDescent="0.25">
      <c r="A17" s="66"/>
      <c r="B17" s="66"/>
      <c r="C17" s="66"/>
      <c r="D17" s="66"/>
      <c r="E17" s="66"/>
      <c r="F17" s="66"/>
      <c r="G17" s="66"/>
      <c r="H17" s="66"/>
      <c r="I17" s="66"/>
      <c r="J17" s="66"/>
    </row>
    <row r="18" spans="1:10" s="90" customFormat="1" ht="16.5" customHeight="1" x14ac:dyDescent="0.2"/>
    <row r="19" spans="1:10" ht="5.25" customHeight="1" x14ac:dyDescent="0.25"/>
    <row r="20" spans="1:10" ht="48" customHeight="1" x14ac:dyDescent="0.25">
      <c r="A20" s="744" t="s">
        <v>668</v>
      </c>
      <c r="B20" s="744"/>
      <c r="C20" s="744"/>
      <c r="D20" s="744"/>
      <c r="E20" s="744"/>
      <c r="F20" s="744"/>
      <c r="G20" s="744"/>
      <c r="H20" s="744"/>
      <c r="I20" s="744"/>
      <c r="J20" s="744"/>
    </row>
    <row r="21" spans="1:10" ht="69.95" customHeight="1" x14ac:dyDescent="0.25">
      <c r="A21" s="230" t="s">
        <v>221</v>
      </c>
      <c r="B21" s="760" t="s">
        <v>669</v>
      </c>
      <c r="C21" s="761"/>
      <c r="D21" s="762"/>
      <c r="E21" s="231" t="s">
        <v>670</v>
      </c>
      <c r="F21" s="232" t="s">
        <v>671</v>
      </c>
      <c r="G21" s="231" t="s">
        <v>672</v>
      </c>
      <c r="H21" s="760" t="s">
        <v>673</v>
      </c>
      <c r="I21" s="761"/>
      <c r="J21" s="762"/>
    </row>
    <row r="22" spans="1:10" ht="50.25" customHeight="1" x14ac:dyDescent="0.25">
      <c r="A22" s="195" t="s">
        <v>674</v>
      </c>
      <c r="B22" s="760" t="s">
        <v>675</v>
      </c>
      <c r="C22" s="761"/>
      <c r="D22" s="761"/>
      <c r="E22" s="761"/>
      <c r="F22" s="761"/>
      <c r="G22" s="761"/>
      <c r="H22" s="761"/>
      <c r="I22" s="761"/>
      <c r="J22" s="762"/>
    </row>
    <row r="23" spans="1:10" ht="50.25" customHeight="1" x14ac:dyDescent="0.25">
      <c r="A23" s="763" t="s">
        <v>676</v>
      </c>
      <c r="B23" s="233">
        <v>2024</v>
      </c>
      <c r="C23" s="234">
        <v>2025</v>
      </c>
      <c r="D23" s="234">
        <v>2026</v>
      </c>
      <c r="E23" s="234">
        <v>2027</v>
      </c>
      <c r="F23" s="235" t="s">
        <v>93</v>
      </c>
      <c r="G23" s="236" t="s">
        <v>677</v>
      </c>
      <c r="H23" s="765" t="s">
        <v>678</v>
      </c>
      <c r="I23" s="766"/>
      <c r="J23" s="767"/>
    </row>
    <row r="24" spans="1:10" ht="50.25" customHeight="1" thickBot="1" x14ac:dyDescent="0.3">
      <c r="A24" s="764"/>
      <c r="B24" s="641">
        <v>20</v>
      </c>
      <c r="C24" s="642">
        <v>20</v>
      </c>
      <c r="D24" s="642">
        <v>20</v>
      </c>
      <c r="E24" s="642">
        <v>20</v>
      </c>
      <c r="F24" s="643">
        <v>20</v>
      </c>
      <c r="G24" s="237"/>
      <c r="H24" s="760" t="s">
        <v>23</v>
      </c>
      <c r="I24" s="761"/>
      <c r="J24" s="762"/>
    </row>
    <row r="25" spans="1:10" ht="52.5" customHeight="1" thickBot="1" x14ac:dyDescent="0.3">
      <c r="A25" s="195"/>
      <c r="B25" s="768" t="s">
        <v>679</v>
      </c>
      <c r="C25" s="769"/>
      <c r="D25" s="769"/>
      <c r="E25" s="769"/>
      <c r="F25" s="769"/>
      <c r="G25" s="769"/>
      <c r="H25" s="769"/>
      <c r="I25" s="769"/>
      <c r="J25" s="770"/>
    </row>
    <row r="26" spans="1:10" s="94" customFormat="1" ht="56.25" customHeight="1" x14ac:dyDescent="0.25">
      <c r="A26" s="763" t="s">
        <v>240</v>
      </c>
      <c r="B26" s="195" t="s">
        <v>241</v>
      </c>
      <c r="C26" s="230" t="s">
        <v>242</v>
      </c>
      <c r="D26" s="771" t="s">
        <v>243</v>
      </c>
      <c r="E26" s="772"/>
      <c r="F26" s="771" t="s">
        <v>244</v>
      </c>
      <c r="G26" s="772"/>
      <c r="H26" s="196" t="s">
        <v>245</v>
      </c>
      <c r="I26" s="194" t="s">
        <v>246</v>
      </c>
      <c r="J26" s="194" t="s">
        <v>680</v>
      </c>
    </row>
    <row r="27" spans="1:10" ht="357.75" customHeight="1" x14ac:dyDescent="0.25">
      <c r="A27" s="764"/>
      <c r="B27" s="238">
        <v>20</v>
      </c>
      <c r="C27" s="150">
        <v>20</v>
      </c>
      <c r="D27" s="773" t="s">
        <v>681</v>
      </c>
      <c r="E27" s="774"/>
      <c r="F27" s="773" t="s">
        <v>681</v>
      </c>
      <c r="G27" s="774"/>
      <c r="H27" s="402"/>
      <c r="I27" s="655" t="s">
        <v>682</v>
      </c>
      <c r="J27" s="656" t="s">
        <v>683</v>
      </c>
    </row>
    <row r="28" spans="1:10" s="94" customFormat="1" ht="45" customHeight="1" thickBot="1" x14ac:dyDescent="0.3">
      <c r="A28" s="763" t="s">
        <v>250</v>
      </c>
      <c r="B28" s="193" t="s">
        <v>241</v>
      </c>
      <c r="C28" s="196" t="s">
        <v>242</v>
      </c>
      <c r="D28" s="771" t="s">
        <v>243</v>
      </c>
      <c r="E28" s="772"/>
      <c r="F28" s="771" t="s">
        <v>244</v>
      </c>
      <c r="G28" s="772"/>
      <c r="H28" s="196" t="s">
        <v>245</v>
      </c>
      <c r="I28" s="194" t="s">
        <v>246</v>
      </c>
      <c r="J28" s="194" t="s">
        <v>680</v>
      </c>
    </row>
    <row r="29" spans="1:10" ht="408.75" customHeight="1" thickBot="1" x14ac:dyDescent="0.3">
      <c r="A29" s="764"/>
      <c r="B29" s="238">
        <v>20</v>
      </c>
      <c r="C29" s="150">
        <v>20</v>
      </c>
      <c r="D29" s="775" t="s">
        <v>684</v>
      </c>
      <c r="E29" s="776"/>
      <c r="F29" s="775" t="s">
        <v>685</v>
      </c>
      <c r="G29" s="776"/>
      <c r="H29" s="680"/>
      <c r="I29" s="682" t="s">
        <v>682</v>
      </c>
      <c r="J29" s="656" t="s">
        <v>686</v>
      </c>
    </row>
    <row r="30" spans="1:10" s="94" customFormat="1" ht="45" customHeight="1" x14ac:dyDescent="0.25">
      <c r="A30" s="763" t="s">
        <v>254</v>
      </c>
      <c r="B30" s="193" t="s">
        <v>241</v>
      </c>
      <c r="C30" s="196" t="s">
        <v>242</v>
      </c>
      <c r="D30" s="771" t="s">
        <v>243</v>
      </c>
      <c r="E30" s="772"/>
      <c r="F30" s="771" t="s">
        <v>244</v>
      </c>
      <c r="G30" s="772"/>
      <c r="H30" s="196" t="s">
        <v>245</v>
      </c>
      <c r="I30" s="194" t="s">
        <v>246</v>
      </c>
      <c r="J30" s="194" t="s">
        <v>680</v>
      </c>
    </row>
    <row r="31" spans="1:10" ht="334.5" customHeight="1" x14ac:dyDescent="0.25">
      <c r="A31" s="764"/>
      <c r="B31" s="442">
        <v>20</v>
      </c>
      <c r="C31" s="443">
        <v>20</v>
      </c>
      <c r="D31" s="775" t="s">
        <v>687</v>
      </c>
      <c r="E31" s="776"/>
      <c r="F31" s="775" t="s">
        <v>688</v>
      </c>
      <c r="G31" s="776"/>
      <c r="H31" s="444"/>
      <c r="I31" s="682" t="s">
        <v>689</v>
      </c>
      <c r="J31" s="397" t="s">
        <v>690</v>
      </c>
    </row>
    <row r="32" spans="1:10" s="94" customFormat="1" ht="47.25" customHeight="1" x14ac:dyDescent="0.25">
      <c r="A32" s="763" t="s">
        <v>257</v>
      </c>
      <c r="B32" s="193" t="s">
        <v>241</v>
      </c>
      <c r="C32" s="193" t="s">
        <v>242</v>
      </c>
      <c r="D32" s="771" t="s">
        <v>243</v>
      </c>
      <c r="E32" s="772"/>
      <c r="F32" s="771" t="s">
        <v>244</v>
      </c>
      <c r="G32" s="772"/>
      <c r="H32" s="196" t="s">
        <v>245</v>
      </c>
      <c r="I32" s="196" t="s">
        <v>246</v>
      </c>
      <c r="J32" s="409" t="s">
        <v>680</v>
      </c>
    </row>
    <row r="33" spans="1:10" ht="324.75" customHeight="1" x14ac:dyDescent="0.25">
      <c r="A33" s="764"/>
      <c r="B33" s="238">
        <v>20</v>
      </c>
      <c r="C33" s="150">
        <v>20</v>
      </c>
      <c r="D33" s="779" t="s">
        <v>691</v>
      </c>
      <c r="E33" s="774"/>
      <c r="F33" s="775" t="s">
        <v>692</v>
      </c>
      <c r="G33" s="776"/>
      <c r="H33" s="240"/>
      <c r="I33" s="682" t="s">
        <v>689</v>
      </c>
      <c r="J33" s="397" t="s">
        <v>693</v>
      </c>
    </row>
    <row r="34" spans="1:10" s="94" customFormat="1" ht="47.25" customHeight="1" x14ac:dyDescent="0.25">
      <c r="A34" s="763" t="s">
        <v>260</v>
      </c>
      <c r="B34" s="193" t="s">
        <v>241</v>
      </c>
      <c r="C34" s="196" t="s">
        <v>242</v>
      </c>
      <c r="D34" s="771" t="s">
        <v>243</v>
      </c>
      <c r="E34" s="772"/>
      <c r="F34" s="771" t="s">
        <v>244</v>
      </c>
      <c r="G34" s="772"/>
      <c r="H34" s="196" t="s">
        <v>245</v>
      </c>
      <c r="I34" s="194" t="s">
        <v>246</v>
      </c>
      <c r="J34" s="401" t="s">
        <v>680</v>
      </c>
    </row>
    <row r="35" spans="1:10" ht="366" customHeight="1" x14ac:dyDescent="0.25">
      <c r="A35" s="764"/>
      <c r="B35" s="238">
        <v>20</v>
      </c>
      <c r="C35" s="150">
        <v>20</v>
      </c>
      <c r="D35" s="777" t="s">
        <v>1134</v>
      </c>
      <c r="E35" s="778"/>
      <c r="F35" s="775" t="s">
        <v>1140</v>
      </c>
      <c r="G35" s="776"/>
      <c r="H35" s="149"/>
      <c r="I35" s="682" t="s">
        <v>689</v>
      </c>
      <c r="J35" s="731" t="s">
        <v>694</v>
      </c>
    </row>
    <row r="36" spans="1:10" s="94" customFormat="1" ht="48.75" customHeight="1" x14ac:dyDescent="0.25">
      <c r="A36" s="763" t="s">
        <v>262</v>
      </c>
      <c r="B36" s="193" t="s">
        <v>241</v>
      </c>
      <c r="C36" s="196" t="s">
        <v>242</v>
      </c>
      <c r="D36" s="771" t="s">
        <v>243</v>
      </c>
      <c r="E36" s="772"/>
      <c r="F36" s="771" t="s">
        <v>244</v>
      </c>
      <c r="G36" s="772"/>
      <c r="H36" s="196" t="s">
        <v>245</v>
      </c>
      <c r="I36" s="194" t="s">
        <v>246</v>
      </c>
      <c r="J36" s="194" t="s">
        <v>680</v>
      </c>
    </row>
    <row r="37" spans="1:10" ht="189" customHeight="1" thickBot="1" x14ac:dyDescent="0.3">
      <c r="A37" s="764"/>
      <c r="B37" s="238">
        <v>20</v>
      </c>
      <c r="C37" s="151"/>
      <c r="D37" s="782"/>
      <c r="E37" s="784"/>
      <c r="F37" s="782"/>
      <c r="G37" s="783"/>
      <c r="H37" s="517"/>
      <c r="I37" s="499"/>
      <c r="J37" s="499"/>
    </row>
    <row r="38" spans="1:10" ht="46.5" customHeight="1" thickBot="1" x14ac:dyDescent="0.3">
      <c r="A38" s="763" t="s">
        <v>263</v>
      </c>
      <c r="B38" s="196" t="s">
        <v>241</v>
      </c>
      <c r="C38" s="230" t="s">
        <v>242</v>
      </c>
      <c r="D38" s="771" t="s">
        <v>243</v>
      </c>
      <c r="E38" s="772"/>
      <c r="F38" s="771" t="s">
        <v>244</v>
      </c>
      <c r="G38" s="772"/>
      <c r="H38" s="196" t="s">
        <v>245</v>
      </c>
      <c r="I38" s="194" t="s">
        <v>246</v>
      </c>
      <c r="J38" s="194" t="s">
        <v>680</v>
      </c>
    </row>
    <row r="39" spans="1:10" ht="249.75" customHeight="1" thickBot="1" x14ac:dyDescent="0.3">
      <c r="A39" s="764"/>
      <c r="B39" s="238">
        <v>20</v>
      </c>
      <c r="C39" s="151"/>
      <c r="D39" s="780"/>
      <c r="E39" s="781"/>
      <c r="F39" s="782"/>
      <c r="G39" s="783"/>
      <c r="H39" s="518"/>
      <c r="I39" s="507"/>
      <c r="J39" s="505"/>
    </row>
    <row r="40" spans="1:10" ht="48.75" customHeight="1" thickBot="1" x14ac:dyDescent="0.3">
      <c r="A40" s="763" t="s">
        <v>264</v>
      </c>
      <c r="B40" s="196" t="s">
        <v>241</v>
      </c>
      <c r="C40" s="230" t="s">
        <v>242</v>
      </c>
      <c r="D40" s="771" t="s">
        <v>243</v>
      </c>
      <c r="E40" s="772"/>
      <c r="F40" s="771" t="s">
        <v>244</v>
      </c>
      <c r="G40" s="772"/>
      <c r="H40" s="196" t="s">
        <v>245</v>
      </c>
      <c r="I40" s="194" t="s">
        <v>246</v>
      </c>
      <c r="J40" s="194" t="s">
        <v>680</v>
      </c>
    </row>
    <row r="41" spans="1:10" ht="225.75" customHeight="1" thickBot="1" x14ac:dyDescent="0.3">
      <c r="A41" s="764"/>
      <c r="B41" s="238">
        <v>20</v>
      </c>
      <c r="C41" s="151"/>
      <c r="D41" s="787"/>
      <c r="E41" s="788"/>
      <c r="F41" s="782"/>
      <c r="G41" s="783"/>
      <c r="H41" s="504"/>
      <c r="I41" s="506"/>
      <c r="J41" s="505"/>
    </row>
    <row r="42" spans="1:10" ht="42.75" customHeight="1" thickBot="1" x14ac:dyDescent="0.3">
      <c r="A42" s="763" t="s">
        <v>265</v>
      </c>
      <c r="B42" s="196" t="s">
        <v>241</v>
      </c>
      <c r="C42" s="230" t="s">
        <v>242</v>
      </c>
      <c r="D42" s="771" t="s">
        <v>243</v>
      </c>
      <c r="E42" s="772"/>
      <c r="F42" s="771" t="s">
        <v>244</v>
      </c>
      <c r="G42" s="772"/>
      <c r="H42" s="196" t="s">
        <v>245</v>
      </c>
      <c r="I42" s="194" t="s">
        <v>246</v>
      </c>
      <c r="J42" s="194" t="s">
        <v>680</v>
      </c>
    </row>
    <row r="43" spans="1:10" ht="297.75" customHeight="1" thickBot="1" x14ac:dyDescent="0.3">
      <c r="A43" s="764"/>
      <c r="B43" s="149">
        <v>20</v>
      </c>
      <c r="C43" s="151"/>
      <c r="D43" s="785"/>
      <c r="E43" s="786"/>
      <c r="F43" s="785"/>
      <c r="G43" s="786"/>
      <c r="H43" s="149"/>
      <c r="I43" s="532"/>
      <c r="J43" s="398"/>
    </row>
    <row r="44" spans="1:10" ht="45" customHeight="1" x14ac:dyDescent="0.25">
      <c r="A44" s="763" t="s">
        <v>266</v>
      </c>
      <c r="B44" s="196" t="s">
        <v>241</v>
      </c>
      <c r="C44" s="230" t="s">
        <v>242</v>
      </c>
      <c r="D44" s="771" t="s">
        <v>243</v>
      </c>
      <c r="E44" s="772"/>
      <c r="F44" s="771" t="s">
        <v>244</v>
      </c>
      <c r="G44" s="772"/>
      <c r="H44" s="196" t="s">
        <v>245</v>
      </c>
      <c r="I44" s="194" t="s">
        <v>246</v>
      </c>
      <c r="J44" s="194" t="s">
        <v>680</v>
      </c>
    </row>
    <row r="45" spans="1:10" ht="222" customHeight="1" x14ac:dyDescent="0.25">
      <c r="A45" s="764"/>
      <c r="B45" s="149">
        <v>20</v>
      </c>
      <c r="C45" s="151"/>
      <c r="D45" s="789"/>
      <c r="E45" s="790"/>
      <c r="F45" s="785"/>
      <c r="G45" s="786"/>
      <c r="H45" s="149"/>
      <c r="I45" s="399"/>
      <c r="J45" s="536"/>
    </row>
    <row r="46" spans="1:10" ht="46.5" customHeight="1" x14ac:dyDescent="0.25">
      <c r="A46" s="763" t="s">
        <v>267</v>
      </c>
      <c r="B46" s="196" t="s">
        <v>241</v>
      </c>
      <c r="C46" s="230" t="s">
        <v>242</v>
      </c>
      <c r="D46" s="771" t="s">
        <v>243</v>
      </c>
      <c r="E46" s="772"/>
      <c r="F46" s="771" t="s">
        <v>244</v>
      </c>
      <c r="G46" s="772"/>
      <c r="H46" s="196" t="s">
        <v>245</v>
      </c>
      <c r="I46" s="194" t="s">
        <v>246</v>
      </c>
      <c r="J46" s="194" t="s">
        <v>680</v>
      </c>
    </row>
    <row r="47" spans="1:10" ht="174.75" customHeight="1" x14ac:dyDescent="0.25">
      <c r="A47" s="764"/>
      <c r="B47" s="149">
        <v>20</v>
      </c>
      <c r="C47" s="151"/>
      <c r="D47" s="773"/>
      <c r="E47" s="791"/>
      <c r="F47" s="785"/>
      <c r="G47" s="786"/>
      <c r="H47" s="149"/>
      <c r="I47" s="399"/>
      <c r="J47" s="536"/>
    </row>
    <row r="48" spans="1:10" ht="48.75" customHeight="1" x14ac:dyDescent="0.25">
      <c r="A48" s="763" t="s">
        <v>268</v>
      </c>
      <c r="B48" s="196" t="s">
        <v>241</v>
      </c>
      <c r="C48" s="230" t="s">
        <v>242</v>
      </c>
      <c r="D48" s="771" t="s">
        <v>243</v>
      </c>
      <c r="E48" s="772"/>
      <c r="F48" s="771" t="s">
        <v>244</v>
      </c>
      <c r="G48" s="772"/>
      <c r="H48" s="196" t="s">
        <v>245</v>
      </c>
      <c r="I48" s="194" t="s">
        <v>246</v>
      </c>
      <c r="J48" s="194" t="s">
        <v>680</v>
      </c>
    </row>
    <row r="49" spans="1:13" ht="120.75" customHeight="1" thickBot="1" x14ac:dyDescent="0.3">
      <c r="A49" s="764"/>
      <c r="B49" s="149">
        <v>20</v>
      </c>
      <c r="C49" s="151"/>
      <c r="D49" s="792"/>
      <c r="E49" s="793"/>
      <c r="F49" s="792"/>
      <c r="G49" s="793"/>
      <c r="H49" s="149"/>
      <c r="I49" s="149"/>
      <c r="J49" s="149"/>
    </row>
    <row r="51" spans="1:13" ht="18" x14ac:dyDescent="0.25">
      <c r="A51" s="451" t="s">
        <v>695</v>
      </c>
    </row>
    <row r="52" spans="1:13" ht="18" customHeight="1" x14ac:dyDescent="0.25">
      <c r="A52" s="452"/>
    </row>
    <row r="53" spans="1:13" ht="23.25" x14ac:dyDescent="0.25">
      <c r="A53" s="743" t="s">
        <v>696</v>
      </c>
      <c r="B53" s="453" t="s">
        <v>194</v>
      </c>
      <c r="C53" s="453" t="s">
        <v>195</v>
      </c>
      <c r="D53" s="453" t="s">
        <v>196</v>
      </c>
      <c r="E53" s="453" t="s">
        <v>197</v>
      </c>
      <c r="F53" s="453" t="s">
        <v>200</v>
      </c>
      <c r="G53" s="453" t="s">
        <v>202</v>
      </c>
      <c r="H53" s="453" t="s">
        <v>203</v>
      </c>
      <c r="I53" s="453" t="s">
        <v>204</v>
      </c>
      <c r="J53" s="453" t="s">
        <v>206</v>
      </c>
      <c r="K53" s="453" t="s">
        <v>207</v>
      </c>
      <c r="L53" s="453" t="s">
        <v>208</v>
      </c>
      <c r="M53" s="453" t="s">
        <v>209</v>
      </c>
    </row>
    <row r="54" spans="1:13" ht="24.75" customHeight="1" x14ac:dyDescent="0.25">
      <c r="A54" s="743"/>
      <c r="B54" s="454">
        <v>20</v>
      </c>
      <c r="C54" s="454">
        <v>20</v>
      </c>
      <c r="D54" s="454">
        <v>20</v>
      </c>
      <c r="E54" s="454">
        <v>20</v>
      </c>
      <c r="F54" s="454">
        <v>20</v>
      </c>
      <c r="G54" s="454"/>
      <c r="H54" s="454"/>
      <c r="I54" s="454"/>
      <c r="J54" s="454"/>
      <c r="K54" s="454"/>
      <c r="L54" s="454"/>
      <c r="M54" s="454"/>
    </row>
    <row r="55" spans="1:13" s="93" customFormat="1" ht="30" customHeight="1" x14ac:dyDescent="0.25">
      <c r="A55" s="66"/>
      <c r="B55" s="66"/>
      <c r="C55" s="66"/>
      <c r="D55" s="66"/>
      <c r="E55" s="66"/>
      <c r="F55" s="66"/>
      <c r="G55" s="66"/>
      <c r="H55" s="66"/>
      <c r="I55" s="66"/>
    </row>
    <row r="56" spans="1:13" ht="15" thickBot="1" x14ac:dyDescent="0.3"/>
    <row r="57" spans="1:13" ht="82.5" customHeight="1" thickBot="1" x14ac:dyDescent="0.3">
      <c r="A57" s="455" t="s">
        <v>697</v>
      </c>
      <c r="B57" s="458" t="s">
        <v>698</v>
      </c>
      <c r="C57" s="249"/>
      <c r="D57" s="459" t="s">
        <v>699</v>
      </c>
      <c r="E57" s="458" t="s">
        <v>698</v>
      </c>
      <c r="F57" s="249"/>
      <c r="G57" s="794" t="s">
        <v>700</v>
      </c>
      <c r="H57" s="248" t="s">
        <v>701</v>
      </c>
      <c r="I57" s="795"/>
      <c r="J57" s="795"/>
    </row>
    <row r="58" spans="1:13" ht="30.95" customHeight="1" thickBot="1" x14ac:dyDescent="0.3">
      <c r="A58" s="456"/>
      <c r="B58" s="458" t="s">
        <v>702</v>
      </c>
      <c r="C58" s="408" t="s">
        <v>703</v>
      </c>
      <c r="D58" s="460"/>
      <c r="E58" s="458" t="s">
        <v>702</v>
      </c>
      <c r="F58" s="249" t="s">
        <v>704</v>
      </c>
      <c r="G58" s="794"/>
      <c r="H58" s="248" t="s">
        <v>705</v>
      </c>
      <c r="I58" s="796" t="s">
        <v>706</v>
      </c>
      <c r="J58" s="796"/>
    </row>
    <row r="59" spans="1:13" ht="54.95" customHeight="1" thickBot="1" x14ac:dyDescent="0.3">
      <c r="A59" s="456"/>
      <c r="B59" s="458" t="s">
        <v>707</v>
      </c>
      <c r="C59" s="408" t="s">
        <v>708</v>
      </c>
      <c r="D59" s="460"/>
      <c r="E59" s="458" t="s">
        <v>707</v>
      </c>
      <c r="F59" s="408" t="s">
        <v>709</v>
      </c>
      <c r="G59" s="794"/>
      <c r="H59" s="248" t="s">
        <v>710</v>
      </c>
      <c r="I59" s="796" t="s">
        <v>711</v>
      </c>
      <c r="J59" s="796"/>
    </row>
    <row r="60" spans="1:13" ht="80.25" customHeight="1" thickBot="1" x14ac:dyDescent="0.3">
      <c r="A60" s="456"/>
      <c r="B60" s="458" t="s">
        <v>698</v>
      </c>
      <c r="C60" s="249" t="e" vm="1">
        <v>#VALUE!</v>
      </c>
      <c r="D60" s="460"/>
      <c r="E60" s="458" t="s">
        <v>698</v>
      </c>
      <c r="F60" s="249"/>
      <c r="G60" s="794"/>
      <c r="H60" s="248" t="s">
        <v>701</v>
      </c>
      <c r="I60" s="796"/>
      <c r="J60" s="796"/>
    </row>
    <row r="61" spans="1:13" ht="24.95" customHeight="1" thickBot="1" x14ac:dyDescent="0.3">
      <c r="A61" s="456"/>
      <c r="B61" s="458" t="s">
        <v>702</v>
      </c>
      <c r="C61" s="249" t="s">
        <v>712</v>
      </c>
      <c r="D61" s="460"/>
      <c r="E61" s="458" t="s">
        <v>702</v>
      </c>
      <c r="F61" s="249" t="s">
        <v>713</v>
      </c>
      <c r="G61" s="794"/>
      <c r="H61" s="248" t="s">
        <v>705</v>
      </c>
      <c r="I61" s="796" t="s">
        <v>714</v>
      </c>
      <c r="J61" s="796"/>
    </row>
    <row r="62" spans="1:13" ht="15" x14ac:dyDescent="0.25">
      <c r="A62" s="457"/>
      <c r="B62" s="458" t="s">
        <v>707</v>
      </c>
      <c r="C62" s="249" t="s">
        <v>715</v>
      </c>
      <c r="D62" s="461"/>
      <c r="E62" s="458" t="s">
        <v>707</v>
      </c>
      <c r="F62" s="408" t="s">
        <v>716</v>
      </c>
      <c r="G62" s="794"/>
      <c r="H62" s="248" t="s">
        <v>710</v>
      </c>
      <c r="I62" s="796" t="s">
        <v>717</v>
      </c>
      <c r="J62" s="796"/>
    </row>
  </sheetData>
  <mergeCells count="88">
    <mergeCell ref="G57:G62"/>
    <mergeCell ref="I57:J57"/>
    <mergeCell ref="I58:J58"/>
    <mergeCell ref="I59:J59"/>
    <mergeCell ref="I60:J60"/>
    <mergeCell ref="I61:J61"/>
    <mergeCell ref="I62:J62"/>
    <mergeCell ref="A48:A49"/>
    <mergeCell ref="D48:E48"/>
    <mergeCell ref="F48:G48"/>
    <mergeCell ref="D49:E49"/>
    <mergeCell ref="F49:G49"/>
    <mergeCell ref="A46:A47"/>
    <mergeCell ref="D46:E46"/>
    <mergeCell ref="F46:G46"/>
    <mergeCell ref="D47:E47"/>
    <mergeCell ref="F47:G47"/>
    <mergeCell ref="A44:A45"/>
    <mergeCell ref="D44:E44"/>
    <mergeCell ref="F44:G44"/>
    <mergeCell ref="D45:E45"/>
    <mergeCell ref="F45:G45"/>
    <mergeCell ref="A40:A41"/>
    <mergeCell ref="D40:E40"/>
    <mergeCell ref="F40:G40"/>
    <mergeCell ref="D41:E41"/>
    <mergeCell ref="F41:G41"/>
    <mergeCell ref="A42:A43"/>
    <mergeCell ref="D42:E42"/>
    <mergeCell ref="F42:G42"/>
    <mergeCell ref="D43:E43"/>
    <mergeCell ref="F43:G43"/>
    <mergeCell ref="A36:A37"/>
    <mergeCell ref="D36:E36"/>
    <mergeCell ref="F36:G36"/>
    <mergeCell ref="D37:E37"/>
    <mergeCell ref="F37:G37"/>
    <mergeCell ref="A38:A39"/>
    <mergeCell ref="D38:E38"/>
    <mergeCell ref="F38:G38"/>
    <mergeCell ref="D39:E39"/>
    <mergeCell ref="F39:G39"/>
    <mergeCell ref="A32:A33"/>
    <mergeCell ref="D32:E32"/>
    <mergeCell ref="F32:G32"/>
    <mergeCell ref="D33:E33"/>
    <mergeCell ref="F33:G33"/>
    <mergeCell ref="A34:A35"/>
    <mergeCell ref="D34:E34"/>
    <mergeCell ref="F34:G34"/>
    <mergeCell ref="D35:E35"/>
    <mergeCell ref="F35:G35"/>
    <mergeCell ref="A28:A29"/>
    <mergeCell ref="D28:E28"/>
    <mergeCell ref="F28:G28"/>
    <mergeCell ref="D29:E29"/>
    <mergeCell ref="F29:G29"/>
    <mergeCell ref="A30:A31"/>
    <mergeCell ref="D30:E30"/>
    <mergeCell ref="F30:G30"/>
    <mergeCell ref="D31:E31"/>
    <mergeCell ref="F31:G31"/>
    <mergeCell ref="A26:A27"/>
    <mergeCell ref="D26:E26"/>
    <mergeCell ref="F26:G26"/>
    <mergeCell ref="D27:E27"/>
    <mergeCell ref="F27:G27"/>
    <mergeCell ref="B22:J22"/>
    <mergeCell ref="A23:A24"/>
    <mergeCell ref="H23:J23"/>
    <mergeCell ref="H24:J24"/>
    <mergeCell ref="B25:J25"/>
    <mergeCell ref="I6:J6"/>
    <mergeCell ref="B6:G6"/>
    <mergeCell ref="A53:A54"/>
    <mergeCell ref="A20:J20"/>
    <mergeCell ref="A1:A4"/>
    <mergeCell ref="B1:H1"/>
    <mergeCell ref="B2:H2"/>
    <mergeCell ref="B3:H3"/>
    <mergeCell ref="B4:H4"/>
    <mergeCell ref="A10:A12"/>
    <mergeCell ref="A14:B16"/>
    <mergeCell ref="D14:F14"/>
    <mergeCell ref="D15:F15"/>
    <mergeCell ref="D16:F16"/>
    <mergeCell ref="B21:D21"/>
    <mergeCell ref="H21:J21"/>
  </mergeCells>
  <pageMargins left="0.25" right="0.25" top="0.75" bottom="0.75" header="0.3" footer="0.3"/>
  <pageSetup scale="1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BFF311F-6564-443E-AD50-1075A4522C99}">
          <x14:formula1>
            <xm:f>Listas!$B$2:$B$4</xm:f>
          </x14:formula1>
          <xm:sqref>H24:J24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theme="7" tint="0.39997558519241921"/>
    <pageSetUpPr fitToPage="1"/>
  </sheetPr>
  <dimension ref="A1:L28"/>
  <sheetViews>
    <sheetView zoomScale="120" zoomScaleNormal="120" workbookViewId="0">
      <selection activeCell="N10" sqref="N10"/>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66"/>
      <c r="B1" s="1067"/>
      <c r="C1" s="1067"/>
      <c r="D1" s="1067"/>
      <c r="E1" s="1068"/>
      <c r="F1" s="1013" t="s">
        <v>300</v>
      </c>
      <c r="G1" s="1014"/>
      <c r="H1" s="1014"/>
      <c r="I1" s="1014"/>
      <c r="J1" s="1014"/>
      <c r="K1" s="1014"/>
      <c r="L1" s="262"/>
    </row>
    <row r="2" spans="1:12" ht="18.75" customHeight="1" x14ac:dyDescent="0.25">
      <c r="A2" s="1069"/>
      <c r="B2" s="1070"/>
      <c r="C2" s="1070"/>
      <c r="D2" s="1070"/>
      <c r="E2" s="1071"/>
      <c r="F2" s="1015"/>
      <c r="G2" s="1016"/>
      <c r="H2" s="1016"/>
      <c r="I2" s="1016"/>
      <c r="J2" s="1016"/>
      <c r="K2" s="1016"/>
      <c r="L2" s="262"/>
    </row>
    <row r="3" spans="1:12" ht="18.75" customHeight="1" x14ac:dyDescent="0.25">
      <c r="A3" s="1069"/>
      <c r="B3" s="1070"/>
      <c r="C3" s="1070"/>
      <c r="D3" s="1070"/>
      <c r="E3" s="1071"/>
      <c r="F3" s="1013" t="s">
        <v>301</v>
      </c>
      <c r="G3" s="1014"/>
      <c r="H3" s="1014"/>
      <c r="I3" s="1014"/>
      <c r="J3" s="1014"/>
      <c r="K3" s="1014"/>
      <c r="L3" s="262"/>
    </row>
    <row r="4" spans="1:12" ht="18.75" customHeight="1" x14ac:dyDescent="0.25">
      <c r="A4" s="1072"/>
      <c r="B4" s="1073"/>
      <c r="C4" s="1073"/>
      <c r="D4" s="1073"/>
      <c r="E4" s="1074"/>
      <c r="F4" s="1015"/>
      <c r="G4" s="1016"/>
      <c r="H4" s="1016"/>
      <c r="I4" s="1016"/>
      <c r="J4" s="1016"/>
      <c r="K4" s="1016"/>
      <c r="L4" s="262"/>
    </row>
    <row r="5" spans="1:12" ht="15.75" customHeight="1" x14ac:dyDescent="0.25">
      <c r="A5" s="984" t="s">
        <v>302</v>
      </c>
      <c r="B5" s="985"/>
      <c r="C5" s="985"/>
      <c r="D5" s="985"/>
      <c r="E5" s="985"/>
      <c r="F5" s="985"/>
      <c r="G5" s="985"/>
      <c r="H5" s="985"/>
      <c r="I5" s="985"/>
      <c r="J5" s="985"/>
      <c r="K5" s="985"/>
      <c r="L5" s="997"/>
    </row>
    <row r="6" spans="1:12" ht="23.25" customHeight="1" x14ac:dyDescent="0.25">
      <c r="A6" s="984" t="s">
        <v>303</v>
      </c>
      <c r="B6" s="985"/>
      <c r="C6" s="986"/>
      <c r="D6" s="987" t="s">
        <v>12</v>
      </c>
      <c r="E6" s="988"/>
      <c r="F6" s="988"/>
      <c r="G6" s="988"/>
      <c r="H6" s="989"/>
      <c r="I6" s="984" t="s">
        <v>304</v>
      </c>
      <c r="J6" s="986"/>
      <c r="K6" s="987" t="s">
        <v>37</v>
      </c>
      <c r="L6" s="989"/>
    </row>
    <row r="7" spans="1:12" ht="17.850000000000001" customHeight="1" x14ac:dyDescent="0.25">
      <c r="A7" s="984" t="s">
        <v>305</v>
      </c>
      <c r="B7" s="985"/>
      <c r="C7" s="986"/>
      <c r="D7" s="987" t="s">
        <v>26</v>
      </c>
      <c r="E7" s="988"/>
      <c r="F7" s="988"/>
      <c r="G7" s="988"/>
      <c r="H7" s="989"/>
      <c r="I7" s="984" t="s">
        <v>98</v>
      </c>
      <c r="J7" s="986"/>
      <c r="K7" s="987" t="s">
        <v>15</v>
      </c>
      <c r="L7" s="989"/>
    </row>
    <row r="8" spans="1:12" ht="35.85" customHeight="1" x14ac:dyDescent="0.25">
      <c r="A8" s="984" t="s">
        <v>306</v>
      </c>
      <c r="B8" s="985"/>
      <c r="C8" s="986"/>
      <c r="D8" s="987" t="s">
        <v>74</v>
      </c>
      <c r="E8" s="988"/>
      <c r="F8" s="988"/>
      <c r="G8" s="988"/>
      <c r="H8" s="989"/>
      <c r="I8" s="984" t="s">
        <v>307</v>
      </c>
      <c r="J8" s="986"/>
      <c r="K8" s="987" t="s">
        <v>75</v>
      </c>
      <c r="L8" s="989"/>
    </row>
    <row r="9" spans="1:12" ht="15.75" customHeight="1" x14ac:dyDescent="0.25">
      <c r="A9" s="1004" t="s">
        <v>308</v>
      </c>
      <c r="B9" s="1005"/>
      <c r="C9" s="1005"/>
      <c r="D9" s="1005"/>
      <c r="E9" s="1005"/>
      <c r="F9" s="1005"/>
      <c r="G9" s="1005"/>
      <c r="H9" s="1005"/>
      <c r="I9" s="1005"/>
      <c r="J9" s="1005"/>
      <c r="K9" s="1005"/>
      <c r="L9" s="1263"/>
    </row>
    <row r="10" spans="1:12" ht="41.25" customHeight="1" x14ac:dyDescent="0.25">
      <c r="A10" s="982" t="s">
        <v>221</v>
      </c>
      <c r="B10" s="982"/>
      <c r="C10" s="982"/>
      <c r="D10" s="982"/>
      <c r="E10" s="1264" t="str">
        <f>+META_PDD_106!B21</f>
        <v>Mantener en funcionamiento el modelo de casas de igualdad de oportunidades para las mujeres en las 20 localidades, fortaleciendo la atención en los territorios urbanos y rurales.</v>
      </c>
      <c r="F10" s="1264"/>
      <c r="G10" s="1264"/>
      <c r="H10" s="1264"/>
      <c r="I10" s="1264"/>
      <c r="J10" s="1264"/>
      <c r="K10" s="1264"/>
      <c r="L10" s="1264"/>
    </row>
    <row r="11" spans="1:12" ht="34.5" customHeight="1" x14ac:dyDescent="0.25">
      <c r="A11" s="995" t="s">
        <v>310</v>
      </c>
      <c r="B11" s="996"/>
      <c r="C11" s="996"/>
      <c r="D11" s="997"/>
      <c r="E11" s="1265" t="str">
        <f>+META_PDD_106!B22</f>
        <v>3975- Número casas de igualdad de oportunidades para las mujeres en los territorios urbanos y rurales, en operación.</v>
      </c>
      <c r="F11" s="1266"/>
      <c r="G11" s="1266"/>
      <c r="H11" s="1266"/>
      <c r="I11" s="1266"/>
      <c r="J11" s="1266"/>
      <c r="K11" s="1266"/>
      <c r="L11" s="1267"/>
    </row>
    <row r="12" spans="1:12" ht="47.25" customHeight="1" x14ac:dyDescent="0.25">
      <c r="A12" s="984" t="s">
        <v>311</v>
      </c>
      <c r="B12" s="985"/>
      <c r="C12" s="985"/>
      <c r="D12" s="986"/>
      <c r="E12" s="990" t="s">
        <v>718</v>
      </c>
      <c r="F12" s="983"/>
      <c r="G12" s="983"/>
      <c r="H12" s="983"/>
      <c r="I12" s="983"/>
      <c r="J12" s="983"/>
      <c r="K12" s="983"/>
      <c r="L12" s="991"/>
    </row>
    <row r="13" spans="1:12" ht="28.5" customHeight="1" x14ac:dyDescent="0.25">
      <c r="A13" s="984" t="s">
        <v>313</v>
      </c>
      <c r="B13" s="985"/>
      <c r="C13" s="986"/>
      <c r="D13" s="987"/>
      <c r="E13" s="988"/>
      <c r="F13" s="988"/>
      <c r="G13" s="988"/>
      <c r="H13" s="989"/>
      <c r="I13" s="984" t="s">
        <v>314</v>
      </c>
      <c r="J13" s="986"/>
      <c r="K13" s="987" t="s">
        <v>49</v>
      </c>
      <c r="L13" s="989"/>
    </row>
    <row r="14" spans="1:12" ht="15.75" customHeight="1" x14ac:dyDescent="0.25">
      <c r="A14" s="984" t="s">
        <v>315</v>
      </c>
      <c r="B14" s="985"/>
      <c r="C14" s="985"/>
      <c r="D14" s="985"/>
      <c r="E14" s="985"/>
      <c r="F14" s="985"/>
      <c r="G14" s="985"/>
      <c r="H14" s="985"/>
      <c r="I14" s="985"/>
      <c r="J14" s="985"/>
      <c r="K14" s="985"/>
      <c r="L14" s="997"/>
    </row>
    <row r="15" spans="1:12" ht="25.5" customHeight="1" x14ac:dyDescent="0.25">
      <c r="A15" s="984" t="s">
        <v>316</v>
      </c>
      <c r="B15" s="985"/>
      <c r="C15" s="986"/>
      <c r="D15" s="987" t="s">
        <v>19</v>
      </c>
      <c r="E15" s="988"/>
      <c r="F15" s="988"/>
      <c r="G15" s="988"/>
      <c r="H15" s="989"/>
      <c r="I15" s="984" t="s">
        <v>317</v>
      </c>
      <c r="J15" s="986"/>
      <c r="K15" s="987" t="s">
        <v>20</v>
      </c>
      <c r="L15" s="989"/>
    </row>
    <row r="16" spans="1:12" ht="25.5" customHeight="1" x14ac:dyDescent="0.25">
      <c r="A16" s="984" t="s">
        <v>318</v>
      </c>
      <c r="B16" s="985"/>
      <c r="C16" s="986"/>
      <c r="D16" s="1130">
        <v>20</v>
      </c>
      <c r="E16" s="1131"/>
      <c r="F16" s="1131"/>
      <c r="G16" s="1131"/>
      <c r="H16" s="1132"/>
      <c r="I16" s="984" t="s">
        <v>237</v>
      </c>
      <c r="J16" s="986"/>
      <c r="K16" s="987" t="s">
        <v>23</v>
      </c>
      <c r="L16" s="989"/>
    </row>
    <row r="17" spans="1:12" ht="27.6" customHeight="1" x14ac:dyDescent="0.25">
      <c r="A17" s="984" t="s">
        <v>319</v>
      </c>
      <c r="B17" s="985"/>
      <c r="C17" s="986"/>
      <c r="D17" s="987"/>
      <c r="E17" s="988"/>
      <c r="F17" s="988"/>
      <c r="G17" s="988"/>
      <c r="H17" s="989"/>
      <c r="I17" s="992"/>
      <c r="J17" s="993"/>
      <c r="K17" s="993"/>
      <c r="L17" s="994"/>
    </row>
    <row r="18" spans="1:12" ht="12" customHeight="1" x14ac:dyDescent="0.25">
      <c r="A18" s="269" t="s">
        <v>320</v>
      </c>
      <c r="B18" s="269" t="s">
        <v>321</v>
      </c>
      <c r="C18" s="984" t="s">
        <v>322</v>
      </c>
      <c r="D18" s="985"/>
      <c r="E18" s="985"/>
      <c r="F18" s="985"/>
      <c r="G18" s="986"/>
      <c r="H18" s="984" t="s">
        <v>323</v>
      </c>
      <c r="I18" s="986"/>
      <c r="J18" s="984" t="s">
        <v>324</v>
      </c>
      <c r="K18" s="986"/>
      <c r="L18" s="269" t="s">
        <v>325</v>
      </c>
    </row>
    <row r="19" spans="1:12" ht="73.5" customHeight="1" x14ac:dyDescent="0.25">
      <c r="A19" s="264">
        <v>1</v>
      </c>
      <c r="B19" s="265" t="s">
        <v>274</v>
      </c>
      <c r="C19" s="987" t="s">
        <v>719</v>
      </c>
      <c r="D19" s="988"/>
      <c r="E19" s="988"/>
      <c r="F19" s="988"/>
      <c r="G19" s="989"/>
      <c r="H19" s="987" t="s">
        <v>720</v>
      </c>
      <c r="I19" s="989"/>
      <c r="J19" s="992" t="s">
        <v>22</v>
      </c>
      <c r="K19" s="994"/>
      <c r="L19" s="265" t="s">
        <v>388</v>
      </c>
    </row>
    <row r="20" spans="1:12" ht="34.35" customHeight="1" x14ac:dyDescent="0.25">
      <c r="A20" s="264"/>
      <c r="B20" s="265"/>
      <c r="C20" s="987"/>
      <c r="D20" s="988"/>
      <c r="E20" s="988"/>
      <c r="F20" s="988"/>
      <c r="G20" s="989"/>
      <c r="H20" s="987"/>
      <c r="I20" s="989"/>
      <c r="J20" s="992"/>
      <c r="K20" s="994"/>
      <c r="L20" s="265"/>
    </row>
    <row r="21" spans="1:12" ht="34.35" customHeight="1" x14ac:dyDescent="0.25">
      <c r="A21" s="264"/>
      <c r="B21" s="265"/>
      <c r="C21" s="987"/>
      <c r="D21" s="988"/>
      <c r="E21" s="988"/>
      <c r="F21" s="988"/>
      <c r="G21" s="989"/>
      <c r="H21" s="987"/>
      <c r="I21" s="989"/>
      <c r="J21" s="992"/>
      <c r="K21" s="994"/>
      <c r="L21" s="265"/>
    </row>
    <row r="22" spans="1:12" ht="25.5" customHeight="1" x14ac:dyDescent="0.25">
      <c r="A22" s="269" t="s">
        <v>320</v>
      </c>
      <c r="B22" s="984" t="s">
        <v>333</v>
      </c>
      <c r="C22" s="985"/>
      <c r="D22" s="985"/>
      <c r="E22" s="985"/>
      <c r="F22" s="985"/>
      <c r="G22" s="985"/>
      <c r="H22" s="985"/>
      <c r="I22" s="985"/>
      <c r="J22" s="985"/>
      <c r="K22" s="986"/>
      <c r="L22" s="269" t="s">
        <v>334</v>
      </c>
    </row>
    <row r="23" spans="1:12" ht="28.35" customHeight="1" x14ac:dyDescent="0.25">
      <c r="A23" s="264">
        <v>1</v>
      </c>
      <c r="B23" s="987" t="s">
        <v>721</v>
      </c>
      <c r="C23" s="988"/>
      <c r="D23" s="988"/>
      <c r="E23" s="988"/>
      <c r="F23" s="988"/>
      <c r="G23" s="988"/>
      <c r="H23" s="988"/>
      <c r="I23" s="988"/>
      <c r="J23" s="988"/>
      <c r="K23" s="989"/>
      <c r="L23" s="265" t="s">
        <v>22</v>
      </c>
    </row>
    <row r="24" spans="1:12" ht="15.75" customHeight="1" x14ac:dyDescent="0.25">
      <c r="A24" s="984" t="s">
        <v>336</v>
      </c>
      <c r="B24" s="985"/>
      <c r="C24" s="985"/>
      <c r="D24" s="985"/>
      <c r="E24" s="985"/>
      <c r="F24" s="1005"/>
      <c r="G24" s="1005"/>
      <c r="H24" s="985"/>
      <c r="I24" s="1005"/>
      <c r="J24" s="1005"/>
      <c r="K24" s="985"/>
      <c r="L24" s="1080"/>
    </row>
    <row r="25" spans="1:12" ht="26.25" customHeight="1" x14ac:dyDescent="0.25">
      <c r="A25" s="984" t="s">
        <v>337</v>
      </c>
      <c r="B25" s="985"/>
      <c r="C25" s="986"/>
      <c r="D25" s="987">
        <v>20</v>
      </c>
      <c r="E25" s="988"/>
      <c r="F25" s="982" t="s">
        <v>338</v>
      </c>
      <c r="G25" s="982"/>
      <c r="H25" s="276">
        <v>2024</v>
      </c>
      <c r="I25" s="982" t="s">
        <v>339</v>
      </c>
      <c r="J25" s="982"/>
      <c r="L25" s="275" t="s">
        <v>388</v>
      </c>
    </row>
    <row r="26" spans="1:12" ht="26.25" customHeight="1" x14ac:dyDescent="0.25">
      <c r="A26" s="984" t="s">
        <v>341</v>
      </c>
      <c r="B26" s="985"/>
      <c r="C26" s="986"/>
      <c r="D26" s="987" t="s">
        <v>722</v>
      </c>
      <c r="E26" s="988"/>
      <c r="F26" s="981"/>
      <c r="G26" s="981"/>
      <c r="H26" s="988"/>
      <c r="I26" s="981"/>
      <c r="J26" s="981"/>
      <c r="K26" s="988"/>
      <c r="L26" s="998"/>
    </row>
    <row r="27" spans="1:12" ht="45.75" customHeight="1" x14ac:dyDescent="0.25">
      <c r="A27" s="984" t="s">
        <v>343</v>
      </c>
      <c r="B27" s="985"/>
      <c r="C27" s="986"/>
      <c r="D27" s="992"/>
      <c r="E27" s="993"/>
      <c r="F27" s="993"/>
      <c r="G27" s="993"/>
      <c r="H27" s="993"/>
      <c r="I27" s="993"/>
      <c r="J27" s="993"/>
      <c r="K27" s="993"/>
      <c r="L27" s="994"/>
    </row>
    <row r="28" spans="1:12" ht="17.850000000000001" customHeight="1" x14ac:dyDescent="0.25">
      <c r="A28" s="984" t="s">
        <v>344</v>
      </c>
      <c r="B28" s="985"/>
      <c r="C28" s="986"/>
      <c r="D28" s="987"/>
      <c r="E28" s="988"/>
      <c r="F28" s="988"/>
      <c r="G28" s="988"/>
      <c r="H28" s="988"/>
      <c r="I28" s="988"/>
      <c r="J28" s="988"/>
      <c r="K28" s="988"/>
      <c r="L28" s="989"/>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5DBB4558-374E-4AE0-B362-418CE154544A}">
          <x14:formula1>
            <xm:f>Datos!$K$2:$K$3</xm:f>
          </x14:formula1>
          <xm:sqref>J19:K21</xm:sqref>
        </x14:dataValidation>
        <x14:dataValidation type="list" allowBlank="1" showInputMessage="1" showErrorMessage="1" xr:uid="{5D92F263-19BF-4B6E-9F63-12025280D0D9}">
          <x14:formula1>
            <xm:f>Datos!$K$2:$K$4</xm:f>
          </x14:formula1>
          <xm:sqref>L23</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EDD2E-C62F-4A08-9459-3788BD7097F0}">
  <sheetPr>
    <tabColor theme="7" tint="0.39997558519241921"/>
    <pageSetUpPr fitToPage="1"/>
  </sheetPr>
  <dimension ref="A1:L28"/>
  <sheetViews>
    <sheetView topLeftCell="N10" zoomScale="120" zoomScaleNormal="120" workbookViewId="0">
      <selection activeCell="N10" sqref="N10"/>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66"/>
      <c r="B1" s="1067"/>
      <c r="C1" s="1067"/>
      <c r="D1" s="1067"/>
      <c r="E1" s="1068"/>
      <c r="F1" s="1013" t="s">
        <v>300</v>
      </c>
      <c r="G1" s="1014"/>
      <c r="H1" s="1014"/>
      <c r="I1" s="1014"/>
      <c r="J1" s="1014"/>
      <c r="K1" s="1014"/>
      <c r="L1" s="262"/>
    </row>
    <row r="2" spans="1:12" ht="18.75" customHeight="1" x14ac:dyDescent="0.25">
      <c r="A2" s="1069"/>
      <c r="B2" s="1070"/>
      <c r="C2" s="1070"/>
      <c r="D2" s="1070"/>
      <c r="E2" s="1071"/>
      <c r="F2" s="1015"/>
      <c r="G2" s="1016"/>
      <c r="H2" s="1016"/>
      <c r="I2" s="1016"/>
      <c r="J2" s="1016"/>
      <c r="K2" s="1016"/>
      <c r="L2" s="262"/>
    </row>
    <row r="3" spans="1:12" ht="18.75" customHeight="1" x14ac:dyDescent="0.25">
      <c r="A3" s="1069"/>
      <c r="B3" s="1070"/>
      <c r="C3" s="1070"/>
      <c r="D3" s="1070"/>
      <c r="E3" s="1071"/>
      <c r="F3" s="1013" t="s">
        <v>301</v>
      </c>
      <c r="G3" s="1014"/>
      <c r="H3" s="1014"/>
      <c r="I3" s="1014"/>
      <c r="J3" s="1014"/>
      <c r="K3" s="1014"/>
      <c r="L3" s="262"/>
    </row>
    <row r="4" spans="1:12" ht="18.75" customHeight="1" x14ac:dyDescent="0.25">
      <c r="A4" s="1072"/>
      <c r="B4" s="1073"/>
      <c r="C4" s="1073"/>
      <c r="D4" s="1073"/>
      <c r="E4" s="1074"/>
      <c r="F4" s="1015"/>
      <c r="G4" s="1016"/>
      <c r="H4" s="1016"/>
      <c r="I4" s="1016"/>
      <c r="J4" s="1016"/>
      <c r="K4" s="1016"/>
      <c r="L4" s="262"/>
    </row>
    <row r="5" spans="1:12" ht="15.75" customHeight="1" x14ac:dyDescent="0.25">
      <c r="A5" s="984" t="s">
        <v>302</v>
      </c>
      <c r="B5" s="985"/>
      <c r="C5" s="985"/>
      <c r="D5" s="985"/>
      <c r="E5" s="985"/>
      <c r="F5" s="985"/>
      <c r="G5" s="985"/>
      <c r="H5" s="985"/>
      <c r="I5" s="985"/>
      <c r="J5" s="985"/>
      <c r="K5" s="985"/>
      <c r="L5" s="997"/>
    </row>
    <row r="6" spans="1:12" ht="23.25" customHeight="1" x14ac:dyDescent="0.25">
      <c r="A6" s="984" t="s">
        <v>303</v>
      </c>
      <c r="B6" s="985"/>
      <c r="C6" s="986"/>
      <c r="D6" s="987" t="s">
        <v>12</v>
      </c>
      <c r="E6" s="988"/>
      <c r="F6" s="988"/>
      <c r="G6" s="988"/>
      <c r="H6" s="989"/>
      <c r="I6" s="984" t="s">
        <v>304</v>
      </c>
      <c r="J6" s="986"/>
      <c r="K6" s="987" t="s">
        <v>37</v>
      </c>
      <c r="L6" s="989"/>
    </row>
    <row r="7" spans="1:12" ht="17.850000000000001" customHeight="1" x14ac:dyDescent="0.25">
      <c r="A7" s="984" t="s">
        <v>305</v>
      </c>
      <c r="B7" s="985"/>
      <c r="C7" s="986"/>
      <c r="D7" s="987" t="s">
        <v>26</v>
      </c>
      <c r="E7" s="988"/>
      <c r="F7" s="988"/>
      <c r="G7" s="988"/>
      <c r="H7" s="989"/>
      <c r="I7" s="984" t="s">
        <v>98</v>
      </c>
      <c r="J7" s="986"/>
      <c r="K7" s="987" t="s">
        <v>15</v>
      </c>
      <c r="L7" s="989"/>
    </row>
    <row r="8" spans="1:12" ht="35.85" customHeight="1" x14ac:dyDescent="0.25">
      <c r="A8" s="984" t="s">
        <v>306</v>
      </c>
      <c r="B8" s="985"/>
      <c r="C8" s="986"/>
      <c r="D8" s="987" t="s">
        <v>74</v>
      </c>
      <c r="E8" s="988"/>
      <c r="F8" s="988"/>
      <c r="G8" s="988"/>
      <c r="H8" s="989"/>
      <c r="I8" s="984" t="s">
        <v>307</v>
      </c>
      <c r="J8" s="986"/>
      <c r="K8" s="987" t="s">
        <v>75</v>
      </c>
      <c r="L8" s="989"/>
    </row>
    <row r="9" spans="1:12" ht="15.75" customHeight="1" x14ac:dyDescent="0.25">
      <c r="A9" s="1004" t="s">
        <v>308</v>
      </c>
      <c r="B9" s="1005"/>
      <c r="C9" s="1005"/>
      <c r="D9" s="1005"/>
      <c r="E9" s="1005"/>
      <c r="F9" s="1005"/>
      <c r="G9" s="1005"/>
      <c r="H9" s="1005"/>
      <c r="I9" s="1005"/>
      <c r="J9" s="1005"/>
      <c r="K9" s="1005"/>
      <c r="L9" s="1263"/>
    </row>
    <row r="10" spans="1:12" ht="41.25" customHeight="1" x14ac:dyDescent="0.25">
      <c r="A10" s="982" t="s">
        <v>221</v>
      </c>
      <c r="B10" s="982"/>
      <c r="C10" s="982"/>
      <c r="D10" s="982"/>
      <c r="E10" s="1264" t="str">
        <f>+META_PDD_108!B20</f>
        <v>Consolidar 1 estrategia de transversalización de la Política Pública de Mujeres y Equidad de Género (PPMYEG), en las 20 localidades, con actores territoriales para reducir las brechas de género.</v>
      </c>
      <c r="F10" s="1264"/>
      <c r="G10" s="1264"/>
      <c r="H10" s="1264"/>
      <c r="I10" s="1264"/>
      <c r="J10" s="1264"/>
      <c r="K10" s="1264"/>
      <c r="L10" s="1264"/>
    </row>
    <row r="11" spans="1:12" ht="34.5" customHeight="1" x14ac:dyDescent="0.25">
      <c r="A11" s="995" t="s">
        <v>310</v>
      </c>
      <c r="B11" s="996"/>
      <c r="C11" s="996"/>
      <c r="D11" s="997"/>
      <c r="E11" s="1265" t="str">
        <f>+META_PDD_108!B21</f>
        <v>3960-Consolidación de la estrategia de transversalización de la Política Pública de Mujeres y Equidad de Género (PPMYEG), en las 20 localidades, con actores territoriales, para reducir las brechas de género.</v>
      </c>
      <c r="F11" s="1266"/>
      <c r="G11" s="1266"/>
      <c r="H11" s="1266"/>
      <c r="I11" s="1266"/>
      <c r="J11" s="1266"/>
      <c r="K11" s="1266"/>
      <c r="L11" s="1267"/>
    </row>
    <row r="12" spans="1:12" ht="47.25" customHeight="1" x14ac:dyDescent="0.25">
      <c r="A12" s="984" t="s">
        <v>311</v>
      </c>
      <c r="B12" s="985"/>
      <c r="C12" s="985"/>
      <c r="D12" s="986"/>
      <c r="E12" s="990" t="s">
        <v>723</v>
      </c>
      <c r="F12" s="983"/>
      <c r="G12" s="983"/>
      <c r="H12" s="983"/>
      <c r="I12" s="983"/>
      <c r="J12" s="983"/>
      <c r="K12" s="983"/>
      <c r="L12" s="991"/>
    </row>
    <row r="13" spans="1:12" ht="28.5" customHeight="1" x14ac:dyDescent="0.25">
      <c r="A13" s="984" t="s">
        <v>313</v>
      </c>
      <c r="B13" s="985"/>
      <c r="C13" s="986"/>
      <c r="D13" s="987"/>
      <c r="E13" s="988"/>
      <c r="F13" s="988"/>
      <c r="G13" s="988"/>
      <c r="H13" s="989"/>
      <c r="I13" s="984" t="s">
        <v>314</v>
      </c>
      <c r="J13" s="986"/>
      <c r="K13" s="987" t="s">
        <v>49</v>
      </c>
      <c r="L13" s="989"/>
    </row>
    <row r="14" spans="1:12" ht="15.75" customHeight="1" x14ac:dyDescent="0.25">
      <c r="A14" s="984" t="s">
        <v>315</v>
      </c>
      <c r="B14" s="985"/>
      <c r="C14" s="985"/>
      <c r="D14" s="985"/>
      <c r="E14" s="985"/>
      <c r="F14" s="985"/>
      <c r="G14" s="985"/>
      <c r="H14" s="985"/>
      <c r="I14" s="985"/>
      <c r="J14" s="985"/>
      <c r="K14" s="985"/>
      <c r="L14" s="997"/>
    </row>
    <row r="15" spans="1:12" ht="25.5" customHeight="1" x14ac:dyDescent="0.25">
      <c r="A15" s="984" t="s">
        <v>316</v>
      </c>
      <c r="B15" s="985"/>
      <c r="C15" s="986"/>
      <c r="D15" s="987" t="s">
        <v>19</v>
      </c>
      <c r="E15" s="988"/>
      <c r="F15" s="988"/>
      <c r="G15" s="988"/>
      <c r="H15" s="989"/>
      <c r="I15" s="984" t="s">
        <v>317</v>
      </c>
      <c r="J15" s="986"/>
      <c r="K15" s="987" t="s">
        <v>20</v>
      </c>
      <c r="L15" s="989"/>
    </row>
    <row r="16" spans="1:12" ht="25.5" customHeight="1" x14ac:dyDescent="0.25">
      <c r="A16" s="984" t="s">
        <v>318</v>
      </c>
      <c r="B16" s="985"/>
      <c r="C16" s="986"/>
      <c r="D16" s="1075">
        <f>+ACTIVIDAD_1!C39</f>
        <v>1</v>
      </c>
      <c r="E16" s="1076"/>
      <c r="F16" s="1076"/>
      <c r="G16" s="1076"/>
      <c r="H16" s="1077"/>
      <c r="I16" s="984" t="s">
        <v>237</v>
      </c>
      <c r="J16" s="986"/>
      <c r="K16" s="987" t="s">
        <v>23</v>
      </c>
      <c r="L16" s="989"/>
    </row>
    <row r="17" spans="1:12" ht="27.6" customHeight="1" x14ac:dyDescent="0.25">
      <c r="A17" s="984" t="s">
        <v>319</v>
      </c>
      <c r="B17" s="985"/>
      <c r="C17" s="986"/>
      <c r="D17" s="987"/>
      <c r="E17" s="988"/>
      <c r="F17" s="988"/>
      <c r="G17" s="988"/>
      <c r="H17" s="989"/>
      <c r="I17" s="992"/>
      <c r="J17" s="993"/>
      <c r="K17" s="993"/>
      <c r="L17" s="994"/>
    </row>
    <row r="18" spans="1:12" ht="12" customHeight="1" x14ac:dyDescent="0.25">
      <c r="A18" s="269" t="s">
        <v>320</v>
      </c>
      <c r="B18" s="269" t="s">
        <v>321</v>
      </c>
      <c r="C18" s="984" t="s">
        <v>322</v>
      </c>
      <c r="D18" s="985"/>
      <c r="E18" s="985"/>
      <c r="F18" s="985"/>
      <c r="G18" s="986"/>
      <c r="H18" s="984" t="s">
        <v>323</v>
      </c>
      <c r="I18" s="986"/>
      <c r="J18" s="984" t="s">
        <v>324</v>
      </c>
      <c r="K18" s="986"/>
      <c r="L18" s="269" t="s">
        <v>325</v>
      </c>
    </row>
    <row r="19" spans="1:12" ht="60.75" customHeight="1" x14ac:dyDescent="0.25">
      <c r="A19" s="264">
        <v>1</v>
      </c>
      <c r="B19" s="265" t="s">
        <v>274</v>
      </c>
      <c r="C19" s="987" t="s">
        <v>724</v>
      </c>
      <c r="D19" s="988"/>
      <c r="E19" s="988"/>
      <c r="F19" s="988"/>
      <c r="G19" s="989"/>
      <c r="H19" s="987" t="s">
        <v>725</v>
      </c>
      <c r="I19" s="989"/>
      <c r="J19" s="992" t="s">
        <v>22</v>
      </c>
      <c r="K19" s="994"/>
      <c r="L19" s="265" t="s">
        <v>388</v>
      </c>
    </row>
    <row r="20" spans="1:12" ht="34.35" customHeight="1" x14ac:dyDescent="0.25">
      <c r="A20" s="264"/>
      <c r="B20" s="265"/>
      <c r="C20" s="987"/>
      <c r="D20" s="988"/>
      <c r="E20" s="988"/>
      <c r="F20" s="988"/>
      <c r="G20" s="989"/>
      <c r="H20" s="987"/>
      <c r="I20" s="989"/>
      <c r="J20" s="992"/>
      <c r="K20" s="994"/>
      <c r="L20" s="265"/>
    </row>
    <row r="21" spans="1:12" ht="34.35" customHeight="1" x14ac:dyDescent="0.25">
      <c r="A21" s="264"/>
      <c r="B21" s="265"/>
      <c r="C21" s="987"/>
      <c r="D21" s="988"/>
      <c r="E21" s="988"/>
      <c r="F21" s="988"/>
      <c r="G21" s="989"/>
      <c r="H21" s="987"/>
      <c r="I21" s="989"/>
      <c r="J21" s="992"/>
      <c r="K21" s="994"/>
      <c r="L21" s="265"/>
    </row>
    <row r="22" spans="1:12" ht="25.5" customHeight="1" x14ac:dyDescent="0.25">
      <c r="A22" s="269" t="s">
        <v>320</v>
      </c>
      <c r="B22" s="984" t="s">
        <v>333</v>
      </c>
      <c r="C22" s="985"/>
      <c r="D22" s="985"/>
      <c r="E22" s="985"/>
      <c r="F22" s="985"/>
      <c r="G22" s="985"/>
      <c r="H22" s="985"/>
      <c r="I22" s="985"/>
      <c r="J22" s="985"/>
      <c r="K22" s="986"/>
      <c r="L22" s="269" t="s">
        <v>334</v>
      </c>
    </row>
    <row r="23" spans="1:12" ht="28.35" customHeight="1" x14ac:dyDescent="0.25">
      <c r="A23" s="264">
        <v>1</v>
      </c>
      <c r="B23" s="987" t="s">
        <v>726</v>
      </c>
      <c r="C23" s="988"/>
      <c r="D23" s="988"/>
      <c r="E23" s="988"/>
      <c r="F23" s="988"/>
      <c r="G23" s="988"/>
      <c r="H23" s="988"/>
      <c r="I23" s="988"/>
      <c r="J23" s="988"/>
      <c r="K23" s="989"/>
      <c r="L23" s="265" t="s">
        <v>22</v>
      </c>
    </row>
    <row r="24" spans="1:12" ht="15.75" customHeight="1" x14ac:dyDescent="0.25">
      <c r="A24" s="984" t="s">
        <v>336</v>
      </c>
      <c r="B24" s="985"/>
      <c r="C24" s="985"/>
      <c r="D24" s="985"/>
      <c r="E24" s="985"/>
      <c r="F24" s="1005"/>
      <c r="G24" s="1005"/>
      <c r="H24" s="985"/>
      <c r="I24" s="1005"/>
      <c r="J24" s="1005"/>
      <c r="K24" s="985"/>
      <c r="L24" s="1080"/>
    </row>
    <row r="25" spans="1:12" ht="26.25" customHeight="1" x14ac:dyDescent="0.25">
      <c r="A25" s="984" t="s">
        <v>337</v>
      </c>
      <c r="B25" s="985"/>
      <c r="C25" s="986"/>
      <c r="D25" s="987">
        <v>1</v>
      </c>
      <c r="E25" s="988"/>
      <c r="F25" s="982" t="s">
        <v>338</v>
      </c>
      <c r="G25" s="982"/>
      <c r="H25" s="276">
        <v>2024</v>
      </c>
      <c r="I25" s="982" t="s">
        <v>339</v>
      </c>
      <c r="J25" s="982"/>
      <c r="L25" s="275" t="s">
        <v>388</v>
      </c>
    </row>
    <row r="26" spans="1:12" ht="26.25" customHeight="1" x14ac:dyDescent="0.25">
      <c r="A26" s="984" t="s">
        <v>341</v>
      </c>
      <c r="B26" s="985"/>
      <c r="C26" s="986"/>
      <c r="D26" s="987" t="s">
        <v>727</v>
      </c>
      <c r="E26" s="988"/>
      <c r="F26" s="981"/>
      <c r="G26" s="981"/>
      <c r="H26" s="988"/>
      <c r="I26" s="981"/>
      <c r="J26" s="981"/>
      <c r="K26" s="988"/>
      <c r="L26" s="998"/>
    </row>
    <row r="27" spans="1:12" ht="45.75" customHeight="1" x14ac:dyDescent="0.25">
      <c r="A27" s="984" t="s">
        <v>343</v>
      </c>
      <c r="B27" s="985"/>
      <c r="C27" s="986"/>
      <c r="D27" s="992"/>
      <c r="E27" s="993"/>
      <c r="F27" s="993"/>
      <c r="G27" s="993"/>
      <c r="H27" s="993"/>
      <c r="I27" s="993"/>
      <c r="J27" s="993"/>
      <c r="K27" s="993"/>
      <c r="L27" s="994"/>
    </row>
    <row r="28" spans="1:12" ht="17.850000000000001" customHeight="1" x14ac:dyDescent="0.25">
      <c r="A28" s="984" t="s">
        <v>344</v>
      </c>
      <c r="B28" s="985"/>
      <c r="C28" s="986"/>
      <c r="D28" s="987"/>
      <c r="E28" s="988"/>
      <c r="F28" s="988"/>
      <c r="G28" s="988"/>
      <c r="H28" s="988"/>
      <c r="I28" s="988"/>
      <c r="J28" s="988"/>
      <c r="K28" s="988"/>
      <c r="L28" s="989"/>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B52DEF4B-ABAA-4763-BC1D-75E219D25F12}">
          <x14:formula1>
            <xm:f>Datos!$A$2:$A$5</xm:f>
          </x14:formula1>
          <xm:sqref>D6:H6</xm:sqref>
        </x14:dataValidation>
        <x14:dataValidation type="list" allowBlank="1" showInputMessage="1" showErrorMessage="1" xr:uid="{3D1C41FB-48DE-4F9A-90C2-4732AC276C10}">
          <x14:formula1>
            <xm:f>Datos!$B$2:$B$6</xm:f>
          </x14:formula1>
          <xm:sqref>K6:L6</xm:sqref>
        </x14:dataValidation>
        <x14:dataValidation type="list" allowBlank="1" showInputMessage="1" showErrorMessage="1" xr:uid="{2C881A34-702E-4E36-9203-C139C9628080}">
          <x14:formula1>
            <xm:f>Datos!$C$2:$C$3</xm:f>
          </x14:formula1>
          <xm:sqref>D7:H7</xm:sqref>
        </x14:dataValidation>
        <x14:dataValidation type="list" allowBlank="1" showInputMessage="1" showErrorMessage="1" xr:uid="{0AA02B79-7091-4595-A438-98EE7A803EDC}">
          <x14:formula1>
            <xm:f>Datos!$D$2:$D$7</xm:f>
          </x14:formula1>
          <xm:sqref>K7:L7</xm:sqref>
        </x14:dataValidation>
        <x14:dataValidation type="list" allowBlank="1" showInputMessage="1" showErrorMessage="1" xr:uid="{B4600A37-60F6-4C8D-AD92-019B41872FE1}">
          <x14:formula1>
            <xm:f>Datos!$E$2:$E$23</xm:f>
          </x14:formula1>
          <xm:sqref>D8:H8</xm:sqref>
        </x14:dataValidation>
        <x14:dataValidation type="list" allowBlank="1" showInputMessage="1" showErrorMessage="1" xr:uid="{A045CB83-69D3-40A0-BA75-E69FD17DD28D}">
          <x14:formula1>
            <xm:f>Datos!$F$2:$F$18</xm:f>
          </x14:formula1>
          <xm:sqref>K8:L8</xm:sqref>
        </x14:dataValidation>
        <x14:dataValidation type="list" allowBlank="1" showInputMessage="1" showErrorMessage="1" xr:uid="{1A0B015B-654E-405C-BE08-69C4840FBDF1}">
          <x14:formula1>
            <xm:f>Datos!$G$2:$G$8</xm:f>
          </x14:formula1>
          <xm:sqref>K13:L13</xm:sqref>
        </x14:dataValidation>
        <x14:dataValidation type="list" allowBlank="1" showInputMessage="1" showErrorMessage="1" xr:uid="{E1736BC2-9C8A-4DDE-A4C5-C83002102252}">
          <x14:formula1>
            <xm:f>Datos!$H$2:$H$3</xm:f>
          </x14:formula1>
          <xm:sqref>D15:H15</xm:sqref>
        </x14:dataValidation>
        <x14:dataValidation type="list" allowBlank="1" showInputMessage="1" showErrorMessage="1" xr:uid="{6BE70B2A-4802-427C-A014-03E844A53D92}">
          <x14:formula1>
            <xm:f>Datos!$I$2:$I$7</xm:f>
          </x14:formula1>
          <xm:sqref>K15:L15</xm:sqref>
        </x14:dataValidation>
        <x14:dataValidation type="list" allowBlank="1" showInputMessage="1" showErrorMessage="1" xr:uid="{E584156E-0842-4E7A-AA25-68A0D4BD7752}">
          <x14:formula1>
            <xm:f>Datos!$J$2:$J$5</xm:f>
          </x14:formula1>
          <xm:sqref>K16:L16</xm:sqref>
        </x14:dataValidation>
        <x14:dataValidation type="list" allowBlank="1" showInputMessage="1" showErrorMessage="1" xr:uid="{2763FC43-1302-44A2-8FCF-C1F757708AAC}">
          <x14:formula1>
            <xm:f>Datos!$K$2:$K$4</xm:f>
          </x14:formula1>
          <xm:sqref>L23</xm:sqref>
        </x14:dataValidation>
        <x14:dataValidation type="list" allowBlank="1" showInputMessage="1" showErrorMessage="1" xr:uid="{C5A44A53-35AA-466D-8C6C-EDF9A7E84939}">
          <x14:formula1>
            <xm:f>Datos!$K$2:$K$3</xm:f>
          </x14:formula1>
          <xm:sqref>J19:K21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AB111-6D29-4C98-97C8-A1897A7DE6C0}">
  <sheetPr>
    <tabColor theme="7" tint="0.39997558519241921"/>
    <pageSetUpPr fitToPage="1"/>
  </sheetPr>
  <dimension ref="A1:L28"/>
  <sheetViews>
    <sheetView zoomScale="120" zoomScaleNormal="120" workbookViewId="0">
      <selection activeCell="H19" sqref="H19:I19"/>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66"/>
      <c r="B1" s="1067"/>
      <c r="C1" s="1067"/>
      <c r="D1" s="1067"/>
      <c r="E1" s="1068"/>
      <c r="F1" s="1013" t="s">
        <v>300</v>
      </c>
      <c r="G1" s="1014"/>
      <c r="H1" s="1014"/>
      <c r="I1" s="1014"/>
      <c r="J1" s="1014"/>
      <c r="K1" s="1014"/>
      <c r="L1" s="262"/>
    </row>
    <row r="2" spans="1:12" ht="18.75" customHeight="1" x14ac:dyDescent="0.25">
      <c r="A2" s="1069"/>
      <c r="B2" s="1070"/>
      <c r="C2" s="1070"/>
      <c r="D2" s="1070"/>
      <c r="E2" s="1071"/>
      <c r="F2" s="1015"/>
      <c r="G2" s="1016"/>
      <c r="H2" s="1016"/>
      <c r="I2" s="1016"/>
      <c r="J2" s="1016"/>
      <c r="K2" s="1016"/>
      <c r="L2" s="262"/>
    </row>
    <row r="3" spans="1:12" ht="18.75" customHeight="1" x14ac:dyDescent="0.25">
      <c r="A3" s="1069"/>
      <c r="B3" s="1070"/>
      <c r="C3" s="1070"/>
      <c r="D3" s="1070"/>
      <c r="E3" s="1071"/>
      <c r="F3" s="1013" t="s">
        <v>301</v>
      </c>
      <c r="G3" s="1014"/>
      <c r="H3" s="1014"/>
      <c r="I3" s="1014"/>
      <c r="J3" s="1014"/>
      <c r="K3" s="1014"/>
      <c r="L3" s="262"/>
    </row>
    <row r="4" spans="1:12" ht="18.75" customHeight="1" x14ac:dyDescent="0.25">
      <c r="A4" s="1072"/>
      <c r="B4" s="1073"/>
      <c r="C4" s="1073"/>
      <c r="D4" s="1073"/>
      <c r="E4" s="1074"/>
      <c r="F4" s="1015"/>
      <c r="G4" s="1016"/>
      <c r="H4" s="1016"/>
      <c r="I4" s="1016"/>
      <c r="J4" s="1016"/>
      <c r="K4" s="1016"/>
      <c r="L4" s="262"/>
    </row>
    <row r="5" spans="1:12" ht="15.75" customHeight="1" x14ac:dyDescent="0.25">
      <c r="A5" s="984" t="s">
        <v>302</v>
      </c>
      <c r="B5" s="985"/>
      <c r="C5" s="985"/>
      <c r="D5" s="985"/>
      <c r="E5" s="985"/>
      <c r="F5" s="985"/>
      <c r="G5" s="985"/>
      <c r="H5" s="985"/>
      <c r="I5" s="985"/>
      <c r="J5" s="985"/>
      <c r="K5" s="985"/>
      <c r="L5" s="997"/>
    </row>
    <row r="6" spans="1:12" ht="23.25" customHeight="1" x14ac:dyDescent="0.25">
      <c r="A6" s="984" t="s">
        <v>303</v>
      </c>
      <c r="B6" s="985"/>
      <c r="C6" s="986"/>
      <c r="D6" s="987" t="s">
        <v>12</v>
      </c>
      <c r="E6" s="988"/>
      <c r="F6" s="988"/>
      <c r="G6" s="988"/>
      <c r="H6" s="989"/>
      <c r="I6" s="984" t="s">
        <v>304</v>
      </c>
      <c r="J6" s="986"/>
      <c r="K6" s="987" t="s">
        <v>37</v>
      </c>
      <c r="L6" s="989"/>
    </row>
    <row r="7" spans="1:12" ht="17.850000000000001" customHeight="1" x14ac:dyDescent="0.25">
      <c r="A7" s="984" t="s">
        <v>305</v>
      </c>
      <c r="B7" s="985"/>
      <c r="C7" s="986"/>
      <c r="D7" s="987" t="s">
        <v>26</v>
      </c>
      <c r="E7" s="988"/>
      <c r="F7" s="988"/>
      <c r="G7" s="988"/>
      <c r="H7" s="989"/>
      <c r="I7" s="984" t="s">
        <v>98</v>
      </c>
      <c r="J7" s="986"/>
      <c r="K7" s="987" t="s">
        <v>15</v>
      </c>
      <c r="L7" s="989"/>
    </row>
    <row r="8" spans="1:12" ht="35.85" customHeight="1" x14ac:dyDescent="0.25">
      <c r="A8" s="984" t="s">
        <v>306</v>
      </c>
      <c r="B8" s="985"/>
      <c r="C8" s="986"/>
      <c r="D8" s="987" t="s">
        <v>74</v>
      </c>
      <c r="E8" s="988"/>
      <c r="F8" s="988"/>
      <c r="G8" s="988"/>
      <c r="H8" s="989"/>
      <c r="I8" s="984" t="s">
        <v>307</v>
      </c>
      <c r="J8" s="986"/>
      <c r="K8" s="987" t="s">
        <v>75</v>
      </c>
      <c r="L8" s="989"/>
    </row>
    <row r="9" spans="1:12" ht="15.75" customHeight="1" x14ac:dyDescent="0.25">
      <c r="A9" s="1004" t="s">
        <v>308</v>
      </c>
      <c r="B9" s="1005"/>
      <c r="C9" s="1005"/>
      <c r="D9" s="1005"/>
      <c r="E9" s="1005"/>
      <c r="F9" s="1005"/>
      <c r="G9" s="1005"/>
      <c r="H9" s="1005"/>
      <c r="I9" s="1005"/>
      <c r="J9" s="1005"/>
      <c r="K9" s="1005"/>
      <c r="L9" s="1263"/>
    </row>
    <row r="10" spans="1:12" ht="41.25" customHeight="1" x14ac:dyDescent="0.25">
      <c r="A10" s="982" t="s">
        <v>221</v>
      </c>
      <c r="B10" s="982"/>
      <c r="C10" s="982"/>
      <c r="D10" s="982"/>
      <c r="E10" s="1264" t="str">
        <f>+META_PDD_107!B20</f>
        <v>107. Desarrollar 4 estrategias de empoderamiento para fomentar capacidades, liderazgos, participación, incidencia política y transformación de imaginarios culturales que reproducen los estereotipos de género, en los territorios urbanos y rurales</v>
      </c>
      <c r="F10" s="1264"/>
      <c r="G10" s="1264"/>
      <c r="H10" s="1264"/>
      <c r="I10" s="1264"/>
      <c r="J10" s="1264"/>
      <c r="K10" s="1264"/>
      <c r="L10" s="1264"/>
    </row>
    <row r="11" spans="1:12" ht="34.5" customHeight="1" x14ac:dyDescent="0.25">
      <c r="A11" s="995" t="s">
        <v>310</v>
      </c>
      <c r="B11" s="996"/>
      <c r="C11" s="996"/>
      <c r="D11" s="997"/>
      <c r="E11" s="1265" t="str">
        <f>+META_PDD_107!B21</f>
        <v>3964 - Número de estrategias que aporten a la garantía de los derechos de las mujeres, desde los territorios urbanos y rurales, en temáticas asociadas a la prevención de violencias capacidades y oportunidades, diseñadas y desarrolladas.</v>
      </c>
      <c r="F11" s="1266"/>
      <c r="G11" s="1266"/>
      <c r="H11" s="1266"/>
      <c r="I11" s="1266"/>
      <c r="J11" s="1266"/>
      <c r="K11" s="1266"/>
      <c r="L11" s="1267"/>
    </row>
    <row r="12" spans="1:12" ht="47.25" customHeight="1" x14ac:dyDescent="0.25">
      <c r="A12" s="984" t="s">
        <v>311</v>
      </c>
      <c r="B12" s="985"/>
      <c r="C12" s="985"/>
      <c r="D12" s="986"/>
      <c r="E12" s="990" t="s">
        <v>728</v>
      </c>
      <c r="F12" s="983"/>
      <c r="G12" s="983"/>
      <c r="H12" s="983"/>
      <c r="I12" s="983"/>
      <c r="J12" s="983"/>
      <c r="K12" s="983"/>
      <c r="L12" s="991"/>
    </row>
    <row r="13" spans="1:12" ht="28.5" customHeight="1" x14ac:dyDescent="0.25">
      <c r="A13" s="984" t="s">
        <v>313</v>
      </c>
      <c r="B13" s="985"/>
      <c r="C13" s="986"/>
      <c r="D13" s="987"/>
      <c r="E13" s="988"/>
      <c r="F13" s="988"/>
      <c r="G13" s="988"/>
      <c r="H13" s="989"/>
      <c r="I13" s="984" t="s">
        <v>314</v>
      </c>
      <c r="J13" s="986"/>
      <c r="K13" s="987" t="s">
        <v>49</v>
      </c>
      <c r="L13" s="989"/>
    </row>
    <row r="14" spans="1:12" ht="15.75" customHeight="1" x14ac:dyDescent="0.25">
      <c r="A14" s="984" t="s">
        <v>315</v>
      </c>
      <c r="B14" s="985"/>
      <c r="C14" s="985"/>
      <c r="D14" s="985"/>
      <c r="E14" s="985"/>
      <c r="F14" s="985"/>
      <c r="G14" s="985"/>
      <c r="H14" s="985"/>
      <c r="I14" s="985"/>
      <c r="J14" s="985"/>
      <c r="K14" s="985"/>
      <c r="L14" s="997"/>
    </row>
    <row r="15" spans="1:12" ht="25.5" customHeight="1" x14ac:dyDescent="0.25">
      <c r="A15" s="984" t="s">
        <v>316</v>
      </c>
      <c r="B15" s="985"/>
      <c r="C15" s="986"/>
      <c r="D15" s="987" t="s">
        <v>19</v>
      </c>
      <c r="E15" s="988"/>
      <c r="F15" s="988"/>
      <c r="G15" s="988"/>
      <c r="H15" s="989"/>
      <c r="I15" s="984" t="s">
        <v>317</v>
      </c>
      <c r="J15" s="986"/>
      <c r="K15" s="987" t="s">
        <v>20</v>
      </c>
      <c r="L15" s="989"/>
    </row>
    <row r="16" spans="1:12" ht="25.5" customHeight="1" x14ac:dyDescent="0.25">
      <c r="A16" s="984" t="s">
        <v>318</v>
      </c>
      <c r="B16" s="985"/>
      <c r="C16" s="986"/>
      <c r="D16" s="1130">
        <v>3</v>
      </c>
      <c r="E16" s="1131"/>
      <c r="F16" s="1131"/>
      <c r="G16" s="1131"/>
      <c r="H16" s="1132"/>
      <c r="I16" s="984" t="s">
        <v>237</v>
      </c>
      <c r="J16" s="986"/>
      <c r="K16" s="987" t="s">
        <v>23</v>
      </c>
      <c r="L16" s="989"/>
    </row>
    <row r="17" spans="1:12" ht="27.6" customHeight="1" x14ac:dyDescent="0.25">
      <c r="A17" s="984" t="s">
        <v>319</v>
      </c>
      <c r="B17" s="985"/>
      <c r="C17" s="986"/>
      <c r="D17" s="987"/>
      <c r="E17" s="988"/>
      <c r="F17" s="988"/>
      <c r="G17" s="988"/>
      <c r="H17" s="989"/>
      <c r="I17" s="992"/>
      <c r="J17" s="993"/>
      <c r="K17" s="993"/>
      <c r="L17" s="994"/>
    </row>
    <row r="18" spans="1:12" ht="12" customHeight="1" x14ac:dyDescent="0.25">
      <c r="A18" s="269" t="s">
        <v>320</v>
      </c>
      <c r="B18" s="269" t="s">
        <v>321</v>
      </c>
      <c r="C18" s="984" t="s">
        <v>322</v>
      </c>
      <c r="D18" s="985"/>
      <c r="E18" s="985"/>
      <c r="F18" s="985"/>
      <c r="G18" s="986"/>
      <c r="H18" s="984" t="s">
        <v>323</v>
      </c>
      <c r="I18" s="986"/>
      <c r="J18" s="984" t="s">
        <v>324</v>
      </c>
      <c r="K18" s="986"/>
      <c r="L18" s="269" t="s">
        <v>325</v>
      </c>
    </row>
    <row r="19" spans="1:12" ht="96" customHeight="1" x14ac:dyDescent="0.25">
      <c r="A19" s="264">
        <v>1</v>
      </c>
      <c r="B19" s="265" t="s">
        <v>274</v>
      </c>
      <c r="C19" s="987" t="s">
        <v>729</v>
      </c>
      <c r="D19" s="988"/>
      <c r="E19" s="988"/>
      <c r="F19" s="988"/>
      <c r="G19" s="989"/>
      <c r="H19" s="987" t="s">
        <v>730</v>
      </c>
      <c r="I19" s="989"/>
      <c r="J19" s="992" t="s">
        <v>22</v>
      </c>
      <c r="K19" s="994"/>
      <c r="L19" s="265" t="s">
        <v>388</v>
      </c>
    </row>
    <row r="20" spans="1:12" ht="34.35" customHeight="1" x14ac:dyDescent="0.25">
      <c r="A20" s="264"/>
      <c r="B20" s="265"/>
      <c r="C20" s="987"/>
      <c r="D20" s="988"/>
      <c r="E20" s="988"/>
      <c r="F20" s="988"/>
      <c r="G20" s="989"/>
      <c r="H20" s="987"/>
      <c r="I20" s="989"/>
      <c r="J20" s="992"/>
      <c r="K20" s="994"/>
      <c r="L20" s="265"/>
    </row>
    <row r="21" spans="1:12" ht="34.35" customHeight="1" x14ac:dyDescent="0.25">
      <c r="A21" s="264"/>
      <c r="B21" s="265"/>
      <c r="C21" s="987"/>
      <c r="D21" s="988"/>
      <c r="E21" s="988"/>
      <c r="F21" s="988"/>
      <c r="G21" s="989"/>
      <c r="H21" s="987"/>
      <c r="I21" s="989"/>
      <c r="J21" s="992"/>
      <c r="K21" s="994"/>
      <c r="L21" s="265"/>
    </row>
    <row r="22" spans="1:12" ht="25.5" customHeight="1" x14ac:dyDescent="0.25">
      <c r="A22" s="269" t="s">
        <v>320</v>
      </c>
      <c r="B22" s="984" t="s">
        <v>333</v>
      </c>
      <c r="C22" s="985"/>
      <c r="D22" s="985"/>
      <c r="E22" s="985"/>
      <c r="F22" s="985"/>
      <c r="G22" s="985"/>
      <c r="H22" s="985"/>
      <c r="I22" s="985"/>
      <c r="J22" s="985"/>
      <c r="K22" s="986"/>
      <c r="L22" s="269" t="s">
        <v>334</v>
      </c>
    </row>
    <row r="23" spans="1:12" ht="28.35" customHeight="1" x14ac:dyDescent="0.25">
      <c r="A23" s="264">
        <v>1</v>
      </c>
      <c r="B23" s="987" t="s">
        <v>731</v>
      </c>
      <c r="C23" s="988"/>
      <c r="D23" s="988"/>
      <c r="E23" s="988"/>
      <c r="F23" s="988"/>
      <c r="G23" s="988"/>
      <c r="H23" s="988"/>
      <c r="I23" s="988"/>
      <c r="J23" s="988"/>
      <c r="K23" s="989"/>
      <c r="L23" s="265" t="s">
        <v>22</v>
      </c>
    </row>
    <row r="24" spans="1:12" ht="15.75" customHeight="1" x14ac:dyDescent="0.25">
      <c r="A24" s="984" t="s">
        <v>336</v>
      </c>
      <c r="B24" s="985"/>
      <c r="C24" s="985"/>
      <c r="D24" s="985"/>
      <c r="E24" s="985"/>
      <c r="F24" s="1005"/>
      <c r="G24" s="1005"/>
      <c r="H24" s="985"/>
      <c r="I24" s="1005"/>
      <c r="J24" s="1005"/>
      <c r="K24" s="985"/>
      <c r="L24" s="1080"/>
    </row>
    <row r="25" spans="1:12" ht="26.25" customHeight="1" x14ac:dyDescent="0.25">
      <c r="A25" s="984" t="s">
        <v>337</v>
      </c>
      <c r="B25" s="985"/>
      <c r="C25" s="986"/>
      <c r="D25" s="987">
        <v>4</v>
      </c>
      <c r="E25" s="988"/>
      <c r="F25" s="982" t="s">
        <v>338</v>
      </c>
      <c r="G25" s="982"/>
      <c r="H25" s="276">
        <v>2024</v>
      </c>
      <c r="I25" s="982" t="s">
        <v>339</v>
      </c>
      <c r="J25" s="982"/>
      <c r="L25" s="275" t="s">
        <v>340</v>
      </c>
    </row>
    <row r="26" spans="1:12" ht="26.25" customHeight="1" x14ac:dyDescent="0.25">
      <c r="A26" s="984" t="s">
        <v>341</v>
      </c>
      <c r="B26" s="985"/>
      <c r="C26" s="986"/>
      <c r="D26" s="987" t="s">
        <v>732</v>
      </c>
      <c r="E26" s="988"/>
      <c r="F26" s="981"/>
      <c r="G26" s="981"/>
      <c r="H26" s="988"/>
      <c r="I26" s="981"/>
      <c r="J26" s="981"/>
      <c r="K26" s="988"/>
      <c r="L26" s="998"/>
    </row>
    <row r="27" spans="1:12" ht="45.75" customHeight="1" x14ac:dyDescent="0.25">
      <c r="A27" s="984" t="s">
        <v>343</v>
      </c>
      <c r="B27" s="985"/>
      <c r="C27" s="986"/>
      <c r="D27" s="992"/>
      <c r="E27" s="993"/>
      <c r="F27" s="993"/>
      <c r="G27" s="993"/>
      <c r="H27" s="993"/>
      <c r="I27" s="993"/>
      <c r="J27" s="993"/>
      <c r="K27" s="993"/>
      <c r="L27" s="994"/>
    </row>
    <row r="28" spans="1:12" ht="17.850000000000001" customHeight="1" x14ac:dyDescent="0.25">
      <c r="A28" s="984" t="s">
        <v>344</v>
      </c>
      <c r="B28" s="985"/>
      <c r="C28" s="986"/>
      <c r="D28" s="987"/>
      <c r="E28" s="988"/>
      <c r="F28" s="988"/>
      <c r="G28" s="988"/>
      <c r="H28" s="988"/>
      <c r="I28" s="988"/>
      <c r="J28" s="988"/>
      <c r="K28" s="988"/>
      <c r="L28" s="989"/>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E0E72DC1-9D38-4565-BBCD-60EC4D5C03BC}">
          <x14:formula1>
            <xm:f>Datos!$K$2:$K$3</xm:f>
          </x14:formula1>
          <xm:sqref>J19:K21</xm:sqref>
        </x14:dataValidation>
        <x14:dataValidation type="list" allowBlank="1" showInputMessage="1" showErrorMessage="1" xr:uid="{DA109168-335B-4E40-A70C-477B7138FC35}">
          <x14:formula1>
            <xm:f>Datos!$K$2:$K$4</xm:f>
          </x14:formula1>
          <xm:sqref>L23</xm:sqref>
        </x14:dataValidation>
        <x14:dataValidation type="list" allowBlank="1" showInputMessage="1" showErrorMessage="1" xr:uid="{143046C4-7BF0-46F1-8C4D-157D00F1E142}">
          <x14:formula1>
            <xm:f>Datos!$J$2:$J$5</xm:f>
          </x14:formula1>
          <xm:sqref>K16:L16</xm:sqref>
        </x14:dataValidation>
        <x14:dataValidation type="list" allowBlank="1" showInputMessage="1" showErrorMessage="1" xr:uid="{D8B0BD83-27BF-4B14-B3B2-7FAB13145D32}">
          <x14:formula1>
            <xm:f>Datos!$I$2:$I$7</xm:f>
          </x14:formula1>
          <xm:sqref>K15:L15</xm:sqref>
        </x14:dataValidation>
        <x14:dataValidation type="list" allowBlank="1" showInputMessage="1" showErrorMessage="1" xr:uid="{37D4D889-71D0-40BB-A3E6-67069404B1BF}">
          <x14:formula1>
            <xm:f>Datos!$H$2:$H$3</xm:f>
          </x14:formula1>
          <xm:sqref>D15:H15</xm:sqref>
        </x14:dataValidation>
        <x14:dataValidation type="list" allowBlank="1" showInputMessage="1" showErrorMessage="1" xr:uid="{AA637325-7A93-43FD-B4F5-70BDA50D7C02}">
          <x14:formula1>
            <xm:f>Datos!$G$2:$G$8</xm:f>
          </x14:formula1>
          <xm:sqref>K13:L13</xm:sqref>
        </x14:dataValidation>
        <x14:dataValidation type="list" allowBlank="1" showInputMessage="1" showErrorMessage="1" xr:uid="{C1C13623-2C71-4B89-BF3C-7DA4B9973045}">
          <x14:formula1>
            <xm:f>Datos!$F$2:$F$18</xm:f>
          </x14:formula1>
          <xm:sqref>K8:L8</xm:sqref>
        </x14:dataValidation>
        <x14:dataValidation type="list" allowBlank="1" showInputMessage="1" showErrorMessage="1" xr:uid="{49A8EC70-D353-47C3-AFB3-33F697D553D8}">
          <x14:formula1>
            <xm:f>Datos!$E$2:$E$23</xm:f>
          </x14:formula1>
          <xm:sqref>D8:H8</xm:sqref>
        </x14:dataValidation>
        <x14:dataValidation type="list" allowBlank="1" showInputMessage="1" showErrorMessage="1" xr:uid="{3A2ABB7E-F179-44AE-A1DA-653696A828BE}">
          <x14:formula1>
            <xm:f>Datos!$D$2:$D$7</xm:f>
          </x14:formula1>
          <xm:sqref>K7:L7</xm:sqref>
        </x14:dataValidation>
        <x14:dataValidation type="list" allowBlank="1" showInputMessage="1" showErrorMessage="1" xr:uid="{085A1ED5-31EC-43EA-884C-09A884DDB43E}">
          <x14:formula1>
            <xm:f>Datos!$C$2:$C$3</xm:f>
          </x14:formula1>
          <xm:sqref>D7:H7</xm:sqref>
        </x14:dataValidation>
        <x14:dataValidation type="list" allowBlank="1" showInputMessage="1" showErrorMessage="1" xr:uid="{9FE824CF-F0A2-4769-82C8-2AAD50DFD7BC}">
          <x14:formula1>
            <xm:f>Datos!$B$2:$B$6</xm:f>
          </x14:formula1>
          <xm:sqref>K6:L6</xm:sqref>
        </x14:dataValidation>
        <x14:dataValidation type="list" allowBlank="1" showInputMessage="1" showErrorMessage="1" xr:uid="{2FFEADDC-4781-4B7B-9F30-BF4702B95447}">
          <x14:formula1>
            <xm:f>Datos!$A$2:$A$5</xm:f>
          </x14:formula1>
          <xm:sqref>D6:H6</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M61"/>
  <sheetViews>
    <sheetView showGridLines="0" tabSelected="1" topLeftCell="E45" zoomScale="70" zoomScaleNormal="70" workbookViewId="0">
      <selection activeCell="G64" sqref="G64"/>
    </sheetView>
  </sheetViews>
  <sheetFormatPr baseColWidth="10" defaultColWidth="10.85546875" defaultRowHeight="14.25" x14ac:dyDescent="0.25"/>
  <cols>
    <col min="1" max="1" width="42.42578125" style="66" customWidth="1"/>
    <col min="2" max="3" width="35.7109375" style="66" customWidth="1"/>
    <col min="4" max="4" width="49.28515625" style="66" customWidth="1"/>
    <col min="5" max="5" width="116.85546875" style="66" customWidth="1"/>
    <col min="6" max="6" width="47.140625" style="66" customWidth="1"/>
    <col min="7" max="7" width="164" style="66" customWidth="1"/>
    <col min="8" max="8" width="35.7109375" style="66" customWidth="1"/>
    <col min="9" max="9" width="62.7109375" style="66" customWidth="1"/>
    <col min="10" max="10" width="60" style="66" customWidth="1"/>
    <col min="11"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10.85546875" style="66"/>
    <col min="35" max="35" width="18.42578125" style="66" bestFit="1" customWidth="1"/>
    <col min="36" max="36" width="16.140625" style="66" customWidth="1"/>
    <col min="37" max="16384" width="10.85546875" style="66"/>
  </cols>
  <sheetData>
    <row r="1" spans="1:10" ht="24" customHeight="1" thickBot="1" x14ac:dyDescent="0.3">
      <c r="A1" s="745"/>
      <c r="B1" s="748" t="s">
        <v>182</v>
      </c>
      <c r="C1" s="749"/>
      <c r="D1" s="749"/>
      <c r="E1" s="749"/>
      <c r="F1" s="749"/>
      <c r="G1" s="749"/>
      <c r="H1" s="750"/>
      <c r="I1" s="116" t="s">
        <v>121</v>
      </c>
      <c r="J1" s="117" t="s">
        <v>663</v>
      </c>
    </row>
    <row r="2" spans="1:10" ht="24" customHeight="1" thickBot="1" x14ac:dyDescent="0.3">
      <c r="A2" s="746"/>
      <c r="B2" s="751" t="s">
        <v>184</v>
      </c>
      <c r="C2" s="752"/>
      <c r="D2" s="752"/>
      <c r="E2" s="752"/>
      <c r="F2" s="752"/>
      <c r="G2" s="752"/>
      <c r="H2" s="753"/>
      <c r="I2" s="116" t="s">
        <v>122</v>
      </c>
      <c r="J2" s="117" t="s">
        <v>185</v>
      </c>
    </row>
    <row r="3" spans="1:10" ht="24" customHeight="1" thickBot="1" x14ac:dyDescent="0.3">
      <c r="A3" s="746"/>
      <c r="B3" s="751" t="s">
        <v>186</v>
      </c>
      <c r="C3" s="752"/>
      <c r="D3" s="752"/>
      <c r="E3" s="752"/>
      <c r="F3" s="752"/>
      <c r="G3" s="752"/>
      <c r="H3" s="753"/>
      <c r="I3" s="116" t="s">
        <v>664</v>
      </c>
      <c r="J3" s="117" t="s">
        <v>187</v>
      </c>
    </row>
    <row r="4" spans="1:10" ht="24" customHeight="1" thickBot="1" x14ac:dyDescent="0.3">
      <c r="A4" s="747"/>
      <c r="B4" s="754" t="s">
        <v>665</v>
      </c>
      <c r="C4" s="755"/>
      <c r="D4" s="755"/>
      <c r="E4" s="755"/>
      <c r="F4" s="755"/>
      <c r="G4" s="755"/>
      <c r="H4" s="756"/>
      <c r="I4" s="116" t="s">
        <v>666</v>
      </c>
      <c r="J4" s="117" t="s">
        <v>667</v>
      </c>
    </row>
    <row r="5" spans="1:10" ht="24" customHeight="1" thickBot="1" x14ac:dyDescent="0.3">
      <c r="A5" s="75"/>
      <c r="B5" s="142"/>
      <c r="C5" s="142"/>
      <c r="D5" s="142"/>
      <c r="E5" s="142"/>
      <c r="F5" s="142"/>
      <c r="G5" s="142"/>
      <c r="H5" s="142"/>
      <c r="I5" s="72"/>
      <c r="J5" s="72"/>
    </row>
    <row r="6" spans="1:10" ht="24" customHeight="1" thickBot="1" x14ac:dyDescent="0.3">
      <c r="A6" s="116" t="s">
        <v>190</v>
      </c>
      <c r="B6" s="740" t="s">
        <v>191</v>
      </c>
      <c r="C6" s="741"/>
      <c r="D6" s="741"/>
      <c r="E6" s="741"/>
      <c r="F6" s="741"/>
      <c r="G6" s="742"/>
      <c r="H6" s="243" t="s">
        <v>192</v>
      </c>
      <c r="I6" s="738">
        <v>2024110010310</v>
      </c>
      <c r="J6" s="739"/>
    </row>
    <row r="7" spans="1:10" ht="24" customHeight="1" x14ac:dyDescent="0.25">
      <c r="A7" s="75"/>
      <c r="B7" s="142"/>
      <c r="C7" s="142"/>
      <c r="D7" s="142"/>
      <c r="E7" s="142"/>
      <c r="F7" s="142"/>
      <c r="G7" s="142"/>
      <c r="H7" s="142"/>
      <c r="I7" s="72"/>
      <c r="J7" s="72"/>
    </row>
    <row r="8" spans="1:10" ht="9" customHeight="1" thickBot="1" x14ac:dyDescent="0.3">
      <c r="A8" s="76"/>
      <c r="B8" s="139"/>
      <c r="C8" s="72"/>
      <c r="D8" s="72"/>
      <c r="E8" s="72"/>
      <c r="F8" s="72"/>
      <c r="G8" s="72"/>
      <c r="H8" s="72"/>
      <c r="I8" s="72"/>
      <c r="J8" s="72"/>
    </row>
    <row r="9" spans="1:10" s="140" customFormat="1" ht="21.75" customHeight="1" thickBot="1" x14ac:dyDescent="0.3">
      <c r="A9" s="757" t="s">
        <v>193</v>
      </c>
      <c r="B9" s="224" t="s">
        <v>194</v>
      </c>
      <c r="C9" s="245"/>
      <c r="D9" s="224" t="s">
        <v>195</v>
      </c>
      <c r="E9" s="246"/>
      <c r="F9" s="224" t="s">
        <v>196</v>
      </c>
      <c r="G9" s="246"/>
      <c r="H9" s="224" t="s">
        <v>197</v>
      </c>
      <c r="I9" s="496"/>
    </row>
    <row r="10" spans="1:10" s="140" customFormat="1" ht="21.75" customHeight="1" thickBot="1" x14ac:dyDescent="0.3">
      <c r="A10" s="757"/>
      <c r="B10" s="226" t="s">
        <v>200</v>
      </c>
      <c r="C10" s="148" t="s">
        <v>201</v>
      </c>
      <c r="D10" s="224" t="s">
        <v>202</v>
      </c>
      <c r="E10" s="117"/>
      <c r="F10" s="224" t="s">
        <v>203</v>
      </c>
      <c r="G10" s="117"/>
      <c r="H10" s="224" t="s">
        <v>204</v>
      </c>
      <c r="I10" s="496"/>
    </row>
    <row r="11" spans="1:10" s="140" customFormat="1" ht="21.75" customHeight="1" thickBot="1" x14ac:dyDescent="0.3">
      <c r="A11" s="757"/>
      <c r="B11" s="224" t="s">
        <v>206</v>
      </c>
      <c r="C11" s="245"/>
      <c r="D11" s="224" t="s">
        <v>207</v>
      </c>
      <c r="E11" s="148"/>
      <c r="F11" s="224" t="s">
        <v>208</v>
      </c>
      <c r="G11" s="117"/>
      <c r="H11" s="224" t="s">
        <v>209</v>
      </c>
      <c r="I11" s="247"/>
    </row>
    <row r="12" spans="1:10" s="140" customFormat="1" ht="21.75" customHeight="1" thickBot="1" x14ac:dyDescent="0.3">
      <c r="A12" s="66"/>
      <c r="B12" s="66"/>
      <c r="C12" s="66"/>
      <c r="D12" s="66"/>
      <c r="E12" s="66"/>
      <c r="F12" s="66"/>
      <c r="G12" s="66"/>
      <c r="H12" s="66"/>
      <c r="I12" s="66"/>
      <c r="J12" s="66"/>
    </row>
    <row r="13" spans="1:10" s="140" customFormat="1" ht="21.75" customHeight="1" thickBot="1" x14ac:dyDescent="0.3">
      <c r="A13" s="758" t="s">
        <v>198</v>
      </c>
      <c r="B13" s="758"/>
      <c r="C13" s="242" t="s">
        <v>199</v>
      </c>
      <c r="D13" s="759"/>
      <c r="E13" s="759"/>
      <c r="F13" s="759"/>
      <c r="G13" s="66"/>
      <c r="H13" s="66"/>
      <c r="I13" s="66"/>
      <c r="J13" s="66"/>
    </row>
    <row r="14" spans="1:10" s="140" customFormat="1" ht="21.75" customHeight="1" thickBot="1" x14ac:dyDescent="0.3">
      <c r="A14" s="758"/>
      <c r="B14" s="758"/>
      <c r="C14" s="242" t="s">
        <v>205</v>
      </c>
      <c r="D14" s="759"/>
      <c r="E14" s="759"/>
      <c r="F14" s="759"/>
      <c r="G14" s="66"/>
      <c r="H14" s="66"/>
      <c r="I14" s="66"/>
      <c r="J14" s="66"/>
    </row>
    <row r="15" spans="1:10" s="140" customFormat="1" ht="21.75" customHeight="1" thickBot="1" x14ac:dyDescent="0.3">
      <c r="A15" s="758"/>
      <c r="B15" s="758"/>
      <c r="C15" s="242" t="s">
        <v>210</v>
      </c>
      <c r="D15" s="759" t="s">
        <v>201</v>
      </c>
      <c r="E15" s="759"/>
      <c r="F15" s="759"/>
      <c r="G15" s="66"/>
      <c r="H15" s="66"/>
      <c r="I15" s="66"/>
      <c r="J15" s="66"/>
    </row>
    <row r="16" spans="1:10" s="140" customFormat="1" ht="21.75" customHeight="1" x14ac:dyDescent="0.25">
      <c r="A16" s="66"/>
      <c r="B16" s="66"/>
      <c r="C16" s="66"/>
      <c r="D16" s="66"/>
      <c r="E16" s="66"/>
      <c r="F16" s="66"/>
      <c r="G16" s="66"/>
      <c r="H16" s="66"/>
      <c r="I16" s="66"/>
      <c r="J16" s="66"/>
    </row>
    <row r="17" spans="1:10" s="90" customFormat="1" ht="16.5" customHeight="1" x14ac:dyDescent="0.2"/>
    <row r="18" spans="1:10" ht="5.25" customHeight="1" thickBot="1" x14ac:dyDescent="0.3"/>
    <row r="19" spans="1:10" ht="48" customHeight="1" thickBot="1" x14ac:dyDescent="0.3">
      <c r="A19" s="744" t="s">
        <v>668</v>
      </c>
      <c r="B19" s="744"/>
      <c r="C19" s="744"/>
      <c r="D19" s="744"/>
      <c r="E19" s="744"/>
      <c r="F19" s="744"/>
      <c r="G19" s="744"/>
      <c r="H19" s="744"/>
      <c r="I19" s="744"/>
      <c r="J19" s="744"/>
    </row>
    <row r="20" spans="1:10" ht="69.95" customHeight="1" thickBot="1" x14ac:dyDescent="0.3">
      <c r="A20" s="230" t="s">
        <v>221</v>
      </c>
      <c r="B20" s="760" t="s">
        <v>733</v>
      </c>
      <c r="C20" s="761"/>
      <c r="D20" s="762"/>
      <c r="E20" s="231" t="s">
        <v>670</v>
      </c>
      <c r="F20" s="232" t="s">
        <v>671</v>
      </c>
      <c r="G20" s="231" t="s">
        <v>672</v>
      </c>
      <c r="H20" s="760" t="s">
        <v>734</v>
      </c>
      <c r="I20" s="761"/>
      <c r="J20" s="762"/>
    </row>
    <row r="21" spans="1:10" ht="50.25" customHeight="1" thickBot="1" x14ac:dyDescent="0.3">
      <c r="A21" s="195" t="s">
        <v>674</v>
      </c>
      <c r="B21" s="760" t="s">
        <v>735</v>
      </c>
      <c r="C21" s="761"/>
      <c r="D21" s="761"/>
      <c r="E21" s="761"/>
      <c r="F21" s="761"/>
      <c r="G21" s="761"/>
      <c r="H21" s="761"/>
      <c r="I21" s="761"/>
      <c r="J21" s="762"/>
    </row>
    <row r="22" spans="1:10" ht="50.25" customHeight="1" thickBot="1" x14ac:dyDescent="0.3">
      <c r="A22" s="763" t="s">
        <v>676</v>
      </c>
      <c r="B22" s="233">
        <v>2024</v>
      </c>
      <c r="C22" s="234">
        <v>2025</v>
      </c>
      <c r="D22" s="234">
        <v>2026</v>
      </c>
      <c r="E22" s="234">
        <v>2027</v>
      </c>
      <c r="F22" s="235" t="s">
        <v>93</v>
      </c>
      <c r="G22" s="236" t="s">
        <v>677</v>
      </c>
      <c r="H22" s="765" t="s">
        <v>678</v>
      </c>
      <c r="I22" s="766"/>
      <c r="J22" s="767"/>
    </row>
    <row r="23" spans="1:10" ht="50.25" customHeight="1" thickBot="1" x14ac:dyDescent="0.3">
      <c r="A23" s="764"/>
      <c r="B23" s="390">
        <v>3</v>
      </c>
      <c r="C23" s="390">
        <v>3</v>
      </c>
      <c r="D23" s="390">
        <v>3</v>
      </c>
      <c r="E23" s="390">
        <v>3</v>
      </c>
      <c r="F23" s="391">
        <v>3</v>
      </c>
      <c r="G23" s="392"/>
      <c r="H23" s="1268" t="s">
        <v>23</v>
      </c>
      <c r="I23" s="1269"/>
      <c r="J23" s="1270"/>
    </row>
    <row r="24" spans="1:10" ht="52.5" customHeight="1" thickBot="1" x14ac:dyDescent="0.3">
      <c r="A24" s="195"/>
      <c r="B24" s="768" t="s">
        <v>679</v>
      </c>
      <c r="C24" s="769"/>
      <c r="D24" s="769"/>
      <c r="E24" s="769"/>
      <c r="F24" s="769"/>
      <c r="G24" s="769"/>
      <c r="H24" s="769"/>
      <c r="I24" s="769"/>
      <c r="J24" s="770"/>
    </row>
    <row r="25" spans="1:10" s="94" customFormat="1" ht="56.25" customHeight="1" x14ac:dyDescent="0.25">
      <c r="A25" s="763" t="s">
        <v>240</v>
      </c>
      <c r="B25" s="195" t="s">
        <v>241</v>
      </c>
      <c r="C25" s="230" t="s">
        <v>242</v>
      </c>
      <c r="D25" s="771" t="s">
        <v>243</v>
      </c>
      <c r="E25" s="772"/>
      <c r="F25" s="771" t="s">
        <v>244</v>
      </c>
      <c r="G25" s="772"/>
      <c r="H25" s="196" t="s">
        <v>245</v>
      </c>
      <c r="I25" s="194" t="s">
        <v>246</v>
      </c>
      <c r="J25" s="194" t="s">
        <v>680</v>
      </c>
    </row>
    <row r="26" spans="1:10" ht="305.25" customHeight="1" x14ac:dyDescent="0.25">
      <c r="A26" s="764"/>
      <c r="B26" s="238">
        <v>3</v>
      </c>
      <c r="C26" s="440">
        <v>3</v>
      </c>
      <c r="D26" s="760" t="s">
        <v>736</v>
      </c>
      <c r="E26" s="762"/>
      <c r="F26" s="760" t="s">
        <v>737</v>
      </c>
      <c r="G26" s="762"/>
      <c r="H26" s="398"/>
      <c r="I26" s="658" t="s">
        <v>738</v>
      </c>
      <c r="J26" s="657" t="s">
        <v>739</v>
      </c>
    </row>
    <row r="27" spans="1:10" s="94" customFormat="1" ht="45" customHeight="1" x14ac:dyDescent="0.25">
      <c r="A27" s="763" t="s">
        <v>250</v>
      </c>
      <c r="B27" s="193" t="s">
        <v>241</v>
      </c>
      <c r="C27" s="196" t="s">
        <v>242</v>
      </c>
      <c r="D27" s="771" t="s">
        <v>243</v>
      </c>
      <c r="E27" s="772"/>
      <c r="F27" s="771" t="s">
        <v>244</v>
      </c>
      <c r="G27" s="772"/>
      <c r="H27" s="196" t="s">
        <v>245</v>
      </c>
      <c r="I27" s="194" t="s">
        <v>246</v>
      </c>
      <c r="J27" s="194" t="s">
        <v>680</v>
      </c>
    </row>
    <row r="28" spans="1:10" ht="398.25" customHeight="1" x14ac:dyDescent="0.25">
      <c r="A28" s="764"/>
      <c r="B28" s="238">
        <v>3</v>
      </c>
      <c r="C28" s="683">
        <v>3</v>
      </c>
      <c r="D28" s="1160" t="s">
        <v>740</v>
      </c>
      <c r="E28" s="1161"/>
      <c r="F28" s="953" t="s">
        <v>741</v>
      </c>
      <c r="G28" s="954"/>
      <c r="H28" s="676"/>
      <c r="I28" s="693" t="s">
        <v>742</v>
      </c>
      <c r="J28" s="694" t="s">
        <v>743</v>
      </c>
    </row>
    <row r="29" spans="1:10" s="94" customFormat="1" ht="45" customHeight="1" x14ac:dyDescent="0.25">
      <c r="A29" s="763" t="s">
        <v>254</v>
      </c>
      <c r="B29" s="193" t="s">
        <v>241</v>
      </c>
      <c r="C29" s="196" t="s">
        <v>242</v>
      </c>
      <c r="D29" s="771" t="s">
        <v>243</v>
      </c>
      <c r="E29" s="772"/>
      <c r="F29" s="771" t="s">
        <v>244</v>
      </c>
      <c r="G29" s="772"/>
      <c r="H29" s="196" t="s">
        <v>245</v>
      </c>
      <c r="I29" s="194" t="s">
        <v>246</v>
      </c>
      <c r="J29" s="409" t="s">
        <v>680</v>
      </c>
    </row>
    <row r="30" spans="1:10" ht="360.75" customHeight="1" x14ac:dyDescent="0.25">
      <c r="A30" s="764"/>
      <c r="B30" s="238">
        <v>3</v>
      </c>
      <c r="C30" s="150">
        <v>3</v>
      </c>
      <c r="D30" s="773" t="s">
        <v>744</v>
      </c>
      <c r="E30" s="774"/>
      <c r="F30" s="953" t="s">
        <v>745</v>
      </c>
      <c r="G30" s="954"/>
      <c r="H30" s="444"/>
      <c r="I30" s="693" t="s">
        <v>742</v>
      </c>
      <c r="J30" s="694" t="s">
        <v>746</v>
      </c>
    </row>
    <row r="31" spans="1:10" s="94" customFormat="1" ht="47.25" customHeight="1" x14ac:dyDescent="0.25">
      <c r="A31" s="763" t="s">
        <v>257</v>
      </c>
      <c r="B31" s="193" t="s">
        <v>241</v>
      </c>
      <c r="C31" s="193" t="s">
        <v>242</v>
      </c>
      <c r="D31" s="771" t="s">
        <v>243</v>
      </c>
      <c r="E31" s="772"/>
      <c r="F31" s="771" t="s">
        <v>244</v>
      </c>
      <c r="G31" s="772"/>
      <c r="H31" s="196" t="s">
        <v>245</v>
      </c>
      <c r="I31" s="196" t="s">
        <v>246</v>
      </c>
      <c r="J31" s="401" t="s">
        <v>680</v>
      </c>
    </row>
    <row r="32" spans="1:10" ht="376.5" customHeight="1" x14ac:dyDescent="0.25">
      <c r="A32" s="764"/>
      <c r="B32" s="238">
        <v>3</v>
      </c>
      <c r="C32" s="150">
        <v>3</v>
      </c>
      <c r="D32" s="773" t="s">
        <v>747</v>
      </c>
      <c r="E32" s="774"/>
      <c r="F32" s="775" t="s">
        <v>748</v>
      </c>
      <c r="G32" s="776"/>
      <c r="H32" s="240"/>
      <c r="I32" s="693" t="s">
        <v>742</v>
      </c>
      <c r="J32" s="694" t="s">
        <v>749</v>
      </c>
    </row>
    <row r="33" spans="1:10" s="94" customFormat="1" ht="47.25" customHeight="1" x14ac:dyDescent="0.25">
      <c r="A33" s="763" t="s">
        <v>260</v>
      </c>
      <c r="B33" s="193" t="s">
        <v>241</v>
      </c>
      <c r="C33" s="196" t="s">
        <v>242</v>
      </c>
      <c r="D33" s="771" t="s">
        <v>243</v>
      </c>
      <c r="E33" s="772"/>
      <c r="F33" s="771" t="s">
        <v>244</v>
      </c>
      <c r="G33" s="772"/>
      <c r="H33" s="196" t="s">
        <v>245</v>
      </c>
      <c r="I33" s="194" t="s">
        <v>246</v>
      </c>
      <c r="J33" s="194" t="s">
        <v>680</v>
      </c>
    </row>
    <row r="34" spans="1:10" ht="386.25" customHeight="1" x14ac:dyDescent="0.25">
      <c r="A34" s="764"/>
      <c r="B34" s="238">
        <v>3</v>
      </c>
      <c r="C34" s="150">
        <v>3</v>
      </c>
      <c r="D34" s="773" t="s">
        <v>1143</v>
      </c>
      <c r="E34" s="774"/>
      <c r="F34" s="1271" t="s">
        <v>750</v>
      </c>
      <c r="G34" s="776"/>
      <c r="H34" s="240"/>
      <c r="I34" s="693" t="s">
        <v>742</v>
      </c>
      <c r="J34" s="732" t="s">
        <v>751</v>
      </c>
    </row>
    <row r="35" spans="1:10" s="94" customFormat="1" ht="48.75" customHeight="1" x14ac:dyDescent="0.25">
      <c r="A35" s="763" t="s">
        <v>262</v>
      </c>
      <c r="B35" s="193" t="s">
        <v>241</v>
      </c>
      <c r="C35" s="196" t="s">
        <v>242</v>
      </c>
      <c r="D35" s="771" t="s">
        <v>243</v>
      </c>
      <c r="E35" s="772"/>
      <c r="F35" s="771" t="s">
        <v>244</v>
      </c>
      <c r="G35" s="772"/>
      <c r="H35" s="196" t="s">
        <v>245</v>
      </c>
      <c r="I35" s="194" t="s">
        <v>246</v>
      </c>
      <c r="J35" s="194" t="s">
        <v>680</v>
      </c>
    </row>
    <row r="36" spans="1:10" ht="120.75" customHeight="1" x14ac:dyDescent="0.25">
      <c r="A36" s="764"/>
      <c r="B36" s="241">
        <v>3</v>
      </c>
      <c r="C36" s="151"/>
      <c r="D36" s="780"/>
      <c r="E36" s="1158"/>
      <c r="F36" s="775"/>
      <c r="G36" s="776"/>
      <c r="H36" s="518"/>
      <c r="I36" s="505"/>
      <c r="J36" s="505"/>
    </row>
    <row r="37" spans="1:10" ht="46.5" customHeight="1" x14ac:dyDescent="0.25">
      <c r="A37" s="763" t="s">
        <v>263</v>
      </c>
      <c r="B37" s="195" t="s">
        <v>241</v>
      </c>
      <c r="C37" s="230" t="s">
        <v>242</v>
      </c>
      <c r="D37" s="771" t="s">
        <v>243</v>
      </c>
      <c r="E37" s="772"/>
      <c r="F37" s="771" t="s">
        <v>244</v>
      </c>
      <c r="G37" s="772"/>
      <c r="H37" s="196" t="s">
        <v>245</v>
      </c>
      <c r="I37" s="194" t="s">
        <v>246</v>
      </c>
      <c r="J37" s="194" t="s">
        <v>680</v>
      </c>
    </row>
    <row r="38" spans="1:10" ht="104.25" customHeight="1" thickBot="1" x14ac:dyDescent="0.3">
      <c r="A38" s="764"/>
      <c r="B38" s="241">
        <v>3</v>
      </c>
      <c r="C38" s="151"/>
      <c r="D38" s="780"/>
      <c r="E38" s="781"/>
      <c r="F38" s="780"/>
      <c r="G38" s="1158"/>
      <c r="H38" s="518"/>
      <c r="I38" s="505"/>
      <c r="J38" s="505"/>
    </row>
    <row r="39" spans="1:10" ht="48.75" customHeight="1" x14ac:dyDescent="0.25">
      <c r="A39" s="763" t="s">
        <v>264</v>
      </c>
      <c r="B39" s="195" t="s">
        <v>241</v>
      </c>
      <c r="C39" s="230" t="s">
        <v>242</v>
      </c>
      <c r="D39" s="771" t="s">
        <v>243</v>
      </c>
      <c r="E39" s="772"/>
      <c r="F39" s="771" t="s">
        <v>244</v>
      </c>
      <c r="G39" s="772"/>
      <c r="H39" s="196" t="s">
        <v>245</v>
      </c>
      <c r="I39" s="194" t="s">
        <v>246</v>
      </c>
      <c r="J39" s="194" t="s">
        <v>680</v>
      </c>
    </row>
    <row r="40" spans="1:10" ht="114" customHeight="1" x14ac:dyDescent="0.25">
      <c r="A40" s="764"/>
      <c r="B40" s="241">
        <v>3</v>
      </c>
      <c r="C40" s="151"/>
      <c r="D40" s="787"/>
      <c r="E40" s="1181"/>
      <c r="F40" s="787"/>
      <c r="G40" s="1181"/>
      <c r="H40" s="504"/>
      <c r="I40" s="505"/>
      <c r="J40" s="505"/>
    </row>
    <row r="41" spans="1:10" ht="42.75" customHeight="1" x14ac:dyDescent="0.25">
      <c r="A41" s="763" t="s">
        <v>265</v>
      </c>
      <c r="B41" s="195" t="s">
        <v>241</v>
      </c>
      <c r="C41" s="230" t="s">
        <v>242</v>
      </c>
      <c r="D41" s="771" t="s">
        <v>243</v>
      </c>
      <c r="E41" s="772"/>
      <c r="F41" s="771" t="s">
        <v>244</v>
      </c>
      <c r="G41" s="772"/>
      <c r="H41" s="196" t="s">
        <v>245</v>
      </c>
      <c r="I41" s="194" t="s">
        <v>246</v>
      </c>
      <c r="J41" s="194" t="s">
        <v>680</v>
      </c>
    </row>
    <row r="42" spans="1:10" ht="96" customHeight="1" thickBot="1" x14ac:dyDescent="0.3">
      <c r="A42" s="764"/>
      <c r="B42" s="241">
        <v>3</v>
      </c>
      <c r="C42" s="151"/>
      <c r="D42" s="961"/>
      <c r="E42" s="962"/>
      <c r="F42" s="961"/>
      <c r="G42" s="1272"/>
      <c r="H42" s="149"/>
      <c r="I42" s="505"/>
      <c r="J42" s="398"/>
    </row>
    <row r="43" spans="1:10" ht="45" customHeight="1" x14ac:dyDescent="0.25">
      <c r="A43" s="763" t="s">
        <v>266</v>
      </c>
      <c r="B43" s="195" t="s">
        <v>241</v>
      </c>
      <c r="C43" s="230" t="s">
        <v>242</v>
      </c>
      <c r="D43" s="771" t="s">
        <v>243</v>
      </c>
      <c r="E43" s="772"/>
      <c r="F43" s="771" t="s">
        <v>244</v>
      </c>
      <c r="G43" s="772"/>
      <c r="H43" s="196" t="s">
        <v>245</v>
      </c>
      <c r="I43" s="194" t="s">
        <v>246</v>
      </c>
      <c r="J43" s="194" t="s">
        <v>680</v>
      </c>
    </row>
    <row r="44" spans="1:10" ht="81.75" customHeight="1" x14ac:dyDescent="0.25">
      <c r="A44" s="764"/>
      <c r="B44" s="241">
        <v>3</v>
      </c>
      <c r="C44" s="151"/>
      <c r="D44" s="961"/>
      <c r="E44" s="1272"/>
      <c r="F44" s="961"/>
      <c r="G44" s="1272"/>
      <c r="H44" s="149"/>
      <c r="I44" s="505"/>
      <c r="J44" s="398"/>
    </row>
    <row r="45" spans="1:10" ht="46.5" customHeight="1" x14ac:dyDescent="0.25">
      <c r="A45" s="763" t="s">
        <v>267</v>
      </c>
      <c r="B45" s="195" t="s">
        <v>241</v>
      </c>
      <c r="C45" s="230" t="s">
        <v>242</v>
      </c>
      <c r="D45" s="771" t="s">
        <v>243</v>
      </c>
      <c r="E45" s="772"/>
      <c r="F45" s="771" t="s">
        <v>244</v>
      </c>
      <c r="G45" s="772"/>
      <c r="H45" s="196" t="s">
        <v>245</v>
      </c>
      <c r="I45" s="194" t="s">
        <v>246</v>
      </c>
      <c r="J45" s="194" t="s">
        <v>680</v>
      </c>
    </row>
    <row r="46" spans="1:10" ht="74.25" customHeight="1" x14ac:dyDescent="0.25">
      <c r="A46" s="764"/>
      <c r="B46" s="241">
        <v>3</v>
      </c>
      <c r="C46" s="151"/>
      <c r="D46" s="961"/>
      <c r="E46" s="1272"/>
      <c r="F46" s="961"/>
      <c r="G46" s="1272"/>
      <c r="H46" s="149"/>
      <c r="I46" s="505"/>
      <c r="J46" s="398"/>
    </row>
    <row r="47" spans="1:10" ht="48.75" customHeight="1" x14ac:dyDescent="0.25">
      <c r="A47" s="763" t="s">
        <v>268</v>
      </c>
      <c r="B47" s="195" t="s">
        <v>241</v>
      </c>
      <c r="C47" s="230" t="s">
        <v>242</v>
      </c>
      <c r="D47" s="771" t="s">
        <v>243</v>
      </c>
      <c r="E47" s="772"/>
      <c r="F47" s="771" t="s">
        <v>244</v>
      </c>
      <c r="G47" s="772"/>
      <c r="H47" s="196" t="s">
        <v>245</v>
      </c>
      <c r="I47" s="194" t="s">
        <v>246</v>
      </c>
      <c r="J47" s="194" t="s">
        <v>680</v>
      </c>
    </row>
    <row r="48" spans="1:10" ht="75.75" customHeight="1" thickBot="1" x14ac:dyDescent="0.3">
      <c r="A48" s="764"/>
      <c r="B48" s="241">
        <v>3</v>
      </c>
      <c r="C48" s="151"/>
      <c r="D48" s="792"/>
      <c r="E48" s="793"/>
      <c r="F48" s="792"/>
      <c r="G48" s="793"/>
      <c r="H48" s="149"/>
      <c r="I48" s="149"/>
      <c r="J48" s="149"/>
    </row>
    <row r="50" spans="1:13" ht="18" x14ac:dyDescent="0.25">
      <c r="A50" s="451" t="s">
        <v>695</v>
      </c>
    </row>
    <row r="51" spans="1:13" ht="18" customHeight="1" x14ac:dyDescent="0.25">
      <c r="A51" s="452"/>
    </row>
    <row r="52" spans="1:13" ht="23.25" x14ac:dyDescent="0.25">
      <c r="A52" s="743" t="s">
        <v>696</v>
      </c>
      <c r="B52" s="453" t="s">
        <v>194</v>
      </c>
      <c r="C52" s="453" t="s">
        <v>195</v>
      </c>
      <c r="D52" s="453" t="s">
        <v>196</v>
      </c>
      <c r="E52" s="453" t="s">
        <v>197</v>
      </c>
      <c r="F52" s="453" t="s">
        <v>200</v>
      </c>
      <c r="G52" s="453" t="s">
        <v>202</v>
      </c>
      <c r="H52" s="453" t="s">
        <v>203</v>
      </c>
      <c r="I52" s="453" t="s">
        <v>204</v>
      </c>
      <c r="J52" s="453" t="s">
        <v>206</v>
      </c>
      <c r="K52" s="453" t="s">
        <v>207</v>
      </c>
      <c r="L52" s="453" t="s">
        <v>208</v>
      </c>
      <c r="M52" s="453" t="s">
        <v>209</v>
      </c>
    </row>
    <row r="53" spans="1:13" ht="24.75" customHeight="1" x14ac:dyDescent="0.25">
      <c r="A53" s="743"/>
      <c r="B53" s="454">
        <v>3</v>
      </c>
      <c r="C53" s="454">
        <v>3</v>
      </c>
      <c r="D53" s="454">
        <v>3</v>
      </c>
      <c r="E53" s="454">
        <v>3</v>
      </c>
      <c r="F53" s="454">
        <v>3</v>
      </c>
      <c r="G53" s="454"/>
      <c r="H53" s="454"/>
      <c r="I53" s="454"/>
      <c r="J53" s="454"/>
      <c r="K53" s="454"/>
      <c r="L53" s="454"/>
      <c r="M53" s="454"/>
    </row>
    <row r="55" spans="1:13" ht="15" thickBot="1" x14ac:dyDescent="0.3"/>
    <row r="56" spans="1:13" ht="77.25" customHeight="1" thickBot="1" x14ac:dyDescent="0.3">
      <c r="A56" s="455" t="s">
        <v>697</v>
      </c>
      <c r="B56" s="458" t="s">
        <v>698</v>
      </c>
      <c r="C56" s="249"/>
      <c r="D56" s="459" t="s">
        <v>699</v>
      </c>
      <c r="E56" s="458" t="s">
        <v>698</v>
      </c>
      <c r="F56" s="249"/>
      <c r="G56" s="459" t="s">
        <v>700</v>
      </c>
      <c r="H56" s="458" t="s">
        <v>701</v>
      </c>
      <c r="I56" s="795"/>
      <c r="J56" s="795"/>
    </row>
    <row r="57" spans="1:13" ht="42" customHeight="1" thickBot="1" x14ac:dyDescent="0.3">
      <c r="A57" s="456"/>
      <c r="B57" s="458" t="s">
        <v>702</v>
      </c>
      <c r="C57" s="408" t="s">
        <v>703</v>
      </c>
      <c r="D57" s="460"/>
      <c r="E57" s="458" t="s">
        <v>702</v>
      </c>
      <c r="F57" s="249" t="s">
        <v>704</v>
      </c>
      <c r="G57" s="460"/>
      <c r="H57" s="458" t="s">
        <v>705</v>
      </c>
      <c r="I57" s="796" t="s">
        <v>706</v>
      </c>
      <c r="J57" s="796"/>
    </row>
    <row r="58" spans="1:13" ht="44.1" customHeight="1" thickBot="1" x14ac:dyDescent="0.3">
      <c r="A58" s="456"/>
      <c r="B58" s="458" t="s">
        <v>707</v>
      </c>
      <c r="C58" s="408" t="s">
        <v>708</v>
      </c>
      <c r="D58" s="460"/>
      <c r="E58" s="458" t="s">
        <v>707</v>
      </c>
      <c r="F58" s="408" t="s">
        <v>709</v>
      </c>
      <c r="G58" s="460"/>
      <c r="H58" s="458" t="s">
        <v>710</v>
      </c>
      <c r="I58" s="796" t="s">
        <v>711</v>
      </c>
      <c r="J58" s="796"/>
    </row>
    <row r="59" spans="1:13" ht="73.5" customHeight="1" thickBot="1" x14ac:dyDescent="0.3">
      <c r="A59" s="456"/>
      <c r="B59" s="458" t="s">
        <v>698</v>
      </c>
      <c r="C59" s="249" t="e" vm="1">
        <v>#VALUE!</v>
      </c>
      <c r="D59" s="460"/>
      <c r="E59" s="458" t="s">
        <v>698</v>
      </c>
      <c r="F59" s="249"/>
      <c r="G59" s="460"/>
      <c r="H59" s="458" t="s">
        <v>701</v>
      </c>
      <c r="I59" s="796"/>
      <c r="J59" s="796"/>
    </row>
    <row r="60" spans="1:13" ht="30" customHeight="1" thickBot="1" x14ac:dyDescent="0.3">
      <c r="A60" s="456"/>
      <c r="B60" s="458" t="s">
        <v>702</v>
      </c>
      <c r="C60" s="249" t="s">
        <v>712</v>
      </c>
      <c r="D60" s="460"/>
      <c r="E60" s="458" t="s">
        <v>702</v>
      </c>
      <c r="F60" s="249" t="s">
        <v>713</v>
      </c>
      <c r="G60" s="460"/>
      <c r="H60" s="458" t="s">
        <v>705</v>
      </c>
      <c r="I60" s="796" t="s">
        <v>714</v>
      </c>
      <c r="J60" s="796"/>
    </row>
    <row r="61" spans="1:13" ht="49.5" customHeight="1" thickBot="1" x14ac:dyDescent="0.3">
      <c r="A61" s="457"/>
      <c r="B61" s="458" t="s">
        <v>707</v>
      </c>
      <c r="C61" s="249" t="s">
        <v>715</v>
      </c>
      <c r="D61" s="461"/>
      <c r="E61" s="458" t="s">
        <v>707</v>
      </c>
      <c r="F61" s="408" t="s">
        <v>716</v>
      </c>
      <c r="G61" s="461"/>
      <c r="H61" s="458" t="s">
        <v>710</v>
      </c>
      <c r="I61" s="796" t="s">
        <v>717</v>
      </c>
      <c r="J61" s="796"/>
    </row>
  </sheetData>
  <mergeCells count="87">
    <mergeCell ref="A47:A48"/>
    <mergeCell ref="D47:E47"/>
    <mergeCell ref="F47:G47"/>
    <mergeCell ref="D48:E48"/>
    <mergeCell ref="F48:G48"/>
    <mergeCell ref="A45:A46"/>
    <mergeCell ref="D45:E45"/>
    <mergeCell ref="F45:G45"/>
    <mergeCell ref="D46:E46"/>
    <mergeCell ref="F46:G46"/>
    <mergeCell ref="A43:A44"/>
    <mergeCell ref="D43:E43"/>
    <mergeCell ref="F43:G43"/>
    <mergeCell ref="D44:E44"/>
    <mergeCell ref="F44:G44"/>
    <mergeCell ref="A39:A40"/>
    <mergeCell ref="D39:E39"/>
    <mergeCell ref="F39:G39"/>
    <mergeCell ref="D40:E40"/>
    <mergeCell ref="F40:G40"/>
    <mergeCell ref="A41:A42"/>
    <mergeCell ref="D41:E41"/>
    <mergeCell ref="F41:G41"/>
    <mergeCell ref="D42:E42"/>
    <mergeCell ref="F42:G42"/>
    <mergeCell ref="A35:A36"/>
    <mergeCell ref="D35:E35"/>
    <mergeCell ref="F35:G35"/>
    <mergeCell ref="D36:E36"/>
    <mergeCell ref="F36:G36"/>
    <mergeCell ref="A37:A38"/>
    <mergeCell ref="D37:E37"/>
    <mergeCell ref="F37:G37"/>
    <mergeCell ref="D38:E38"/>
    <mergeCell ref="F38:G38"/>
    <mergeCell ref="F34:G34"/>
    <mergeCell ref="A31:A32"/>
    <mergeCell ref="D31:E31"/>
    <mergeCell ref="F31:G31"/>
    <mergeCell ref="D32:E32"/>
    <mergeCell ref="F32:G32"/>
    <mergeCell ref="A1:A4"/>
    <mergeCell ref="B21:J21"/>
    <mergeCell ref="H20:J20"/>
    <mergeCell ref="A9:A11"/>
    <mergeCell ref="A13:B15"/>
    <mergeCell ref="B1:H1"/>
    <mergeCell ref="B2:H2"/>
    <mergeCell ref="B3:H3"/>
    <mergeCell ref="D13:F13"/>
    <mergeCell ref="D14:F14"/>
    <mergeCell ref="D15:F15"/>
    <mergeCell ref="B20:D20"/>
    <mergeCell ref="A19:J19"/>
    <mergeCell ref="B4:H4"/>
    <mergeCell ref="I58:J58"/>
    <mergeCell ref="I59:J59"/>
    <mergeCell ref="I60:J60"/>
    <mergeCell ref="I61:J61"/>
    <mergeCell ref="D26:E26"/>
    <mergeCell ref="F26:G26"/>
    <mergeCell ref="D29:E29"/>
    <mergeCell ref="F29:G29"/>
    <mergeCell ref="D30:E30"/>
    <mergeCell ref="F30:G30"/>
    <mergeCell ref="D27:E27"/>
    <mergeCell ref="F27:G27"/>
    <mergeCell ref="D28:E28"/>
    <mergeCell ref="F28:G28"/>
    <mergeCell ref="D33:E33"/>
    <mergeCell ref="F33:G33"/>
    <mergeCell ref="A52:A53"/>
    <mergeCell ref="B6:G6"/>
    <mergeCell ref="I6:J6"/>
    <mergeCell ref="I56:J56"/>
    <mergeCell ref="I57:J57"/>
    <mergeCell ref="A22:A23"/>
    <mergeCell ref="H22:J22"/>
    <mergeCell ref="H23:J23"/>
    <mergeCell ref="B24:J24"/>
    <mergeCell ref="A25:A26"/>
    <mergeCell ref="D25:E25"/>
    <mergeCell ref="F25:G25"/>
    <mergeCell ref="A29:A30"/>
    <mergeCell ref="A27:A28"/>
    <mergeCell ref="A33:A34"/>
    <mergeCell ref="D34:E34"/>
  </mergeCells>
  <pageMargins left="0.25" right="0.25" top="0.75" bottom="0.75" header="0.3" footer="0.3"/>
  <pageSetup scale="12"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H23:J23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235B1-C6B1-4633-A149-CEC04A681F1A}">
  <sheetPr>
    <tabColor theme="7" tint="0.39997558519241921"/>
    <pageSetUpPr fitToPage="1"/>
  </sheetPr>
  <dimension ref="A1:M60"/>
  <sheetViews>
    <sheetView showGridLines="0" topLeftCell="A46" zoomScale="50" zoomScaleNormal="50" workbookViewId="0">
      <selection activeCell="D71" sqref="D71"/>
    </sheetView>
  </sheetViews>
  <sheetFormatPr baseColWidth="10" defaultColWidth="10.85546875" defaultRowHeight="14.25" x14ac:dyDescent="0.25"/>
  <cols>
    <col min="1" max="1" width="42.42578125" style="66" customWidth="1"/>
    <col min="2" max="3" width="35.7109375" style="66" customWidth="1"/>
    <col min="4" max="4" width="48.42578125" style="66" customWidth="1"/>
    <col min="5" max="5" width="67" style="66" customWidth="1"/>
    <col min="6" max="6" width="57.7109375" style="66" customWidth="1"/>
    <col min="7" max="7" width="90.42578125" style="66" customWidth="1"/>
    <col min="8" max="8" width="35.7109375" style="66" customWidth="1"/>
    <col min="9" max="9" width="71.85546875" style="66" customWidth="1"/>
    <col min="10"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855468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9.140625" style="66"/>
    <col min="35" max="35" width="18.42578125" style="66" bestFit="1" customWidth="1"/>
    <col min="36" max="36" width="16.140625" style="66" customWidth="1"/>
    <col min="37" max="16384" width="10.85546875" style="66"/>
  </cols>
  <sheetData>
    <row r="1" spans="1:10" ht="24" customHeight="1" x14ac:dyDescent="0.25">
      <c r="A1" s="745"/>
      <c r="B1" s="748" t="s">
        <v>182</v>
      </c>
      <c r="C1" s="749"/>
      <c r="D1" s="749"/>
      <c r="E1" s="749"/>
      <c r="F1" s="749"/>
      <c r="G1" s="749"/>
      <c r="H1" s="750"/>
      <c r="I1" s="116" t="s">
        <v>121</v>
      </c>
      <c r="J1" s="117" t="s">
        <v>752</v>
      </c>
    </row>
    <row r="2" spans="1:10" ht="24" customHeight="1" x14ac:dyDescent="0.25">
      <c r="A2" s="746"/>
      <c r="B2" s="751" t="s">
        <v>184</v>
      </c>
      <c r="C2" s="752"/>
      <c r="D2" s="752"/>
      <c r="E2" s="752"/>
      <c r="F2" s="752"/>
      <c r="G2" s="752"/>
      <c r="H2" s="753"/>
      <c r="I2" s="116" t="s">
        <v>122</v>
      </c>
      <c r="J2" s="117" t="s">
        <v>185</v>
      </c>
    </row>
    <row r="3" spans="1:10" ht="24" customHeight="1" x14ac:dyDescent="0.25">
      <c r="A3" s="746"/>
      <c r="B3" s="751" t="s">
        <v>186</v>
      </c>
      <c r="C3" s="752"/>
      <c r="D3" s="752"/>
      <c r="E3" s="752"/>
      <c r="F3" s="752"/>
      <c r="G3" s="752"/>
      <c r="H3" s="753"/>
      <c r="I3" s="116" t="s">
        <v>664</v>
      </c>
      <c r="J3" s="117" t="s">
        <v>187</v>
      </c>
    </row>
    <row r="4" spans="1:10" ht="24" customHeight="1" x14ac:dyDescent="0.25">
      <c r="A4" s="747"/>
      <c r="B4" s="754" t="s">
        <v>665</v>
      </c>
      <c r="C4" s="755"/>
      <c r="D4" s="755"/>
      <c r="E4" s="755"/>
      <c r="F4" s="755"/>
      <c r="G4" s="755"/>
      <c r="H4" s="756"/>
      <c r="I4" s="116" t="s">
        <v>666</v>
      </c>
      <c r="J4" s="117" t="s">
        <v>667</v>
      </c>
    </row>
    <row r="5" spans="1:10" ht="15" thickBot="1" x14ac:dyDescent="0.3"/>
    <row r="6" spans="1:10" ht="18.75" thickBot="1" x14ac:dyDescent="0.3">
      <c r="A6" s="116" t="s">
        <v>190</v>
      </c>
      <c r="B6" s="740" t="s">
        <v>191</v>
      </c>
      <c r="C6" s="741"/>
      <c r="D6" s="741"/>
      <c r="E6" s="741"/>
      <c r="F6" s="741"/>
      <c r="G6" s="742"/>
      <c r="H6" s="243" t="s">
        <v>192</v>
      </c>
      <c r="I6" s="738">
        <v>2024110010310</v>
      </c>
      <c r="J6" s="739"/>
    </row>
    <row r="8" spans="1:10" ht="9" customHeight="1" thickBot="1" x14ac:dyDescent="0.3">
      <c r="A8" s="76"/>
      <c r="B8" s="139"/>
      <c r="C8" s="72"/>
      <c r="D8" s="72"/>
      <c r="E8" s="72"/>
      <c r="F8" s="72"/>
      <c r="G8" s="72"/>
      <c r="H8" s="72"/>
      <c r="I8" s="72"/>
      <c r="J8" s="72"/>
    </row>
    <row r="9" spans="1:10" s="140" customFormat="1" ht="21.75" customHeight="1" thickBot="1" x14ac:dyDescent="0.3">
      <c r="A9" s="757" t="s">
        <v>193</v>
      </c>
      <c r="B9" s="224" t="s">
        <v>194</v>
      </c>
      <c r="C9" s="245"/>
      <c r="D9" s="224" t="s">
        <v>195</v>
      </c>
      <c r="E9" s="246"/>
      <c r="F9" s="224" t="s">
        <v>196</v>
      </c>
      <c r="G9" s="246"/>
      <c r="H9" s="224" t="s">
        <v>197</v>
      </c>
      <c r="I9" s="496"/>
    </row>
    <row r="10" spans="1:10" s="140" customFormat="1" ht="21.75" customHeight="1" thickBot="1" x14ac:dyDescent="0.3">
      <c r="A10" s="757"/>
      <c r="B10" s="226" t="s">
        <v>200</v>
      </c>
      <c r="C10" s="148" t="s">
        <v>201</v>
      </c>
      <c r="D10" s="224" t="s">
        <v>202</v>
      </c>
      <c r="E10" s="117"/>
      <c r="F10" s="224" t="s">
        <v>203</v>
      </c>
      <c r="G10" s="117"/>
      <c r="H10" s="224" t="s">
        <v>204</v>
      </c>
      <c r="I10" s="496"/>
    </row>
    <row r="11" spans="1:10" s="140" customFormat="1" ht="21.75" customHeight="1" thickBot="1" x14ac:dyDescent="0.3">
      <c r="A11" s="757"/>
      <c r="B11" s="224" t="s">
        <v>206</v>
      </c>
      <c r="C11" s="245"/>
      <c r="D11" s="224" t="s">
        <v>207</v>
      </c>
      <c r="E11" s="148"/>
      <c r="F11" s="224" t="s">
        <v>208</v>
      </c>
      <c r="G11" s="117"/>
      <c r="H11" s="224" t="s">
        <v>209</v>
      </c>
      <c r="I11" s="247"/>
    </row>
    <row r="12" spans="1:10" s="140" customFormat="1" ht="21.75" customHeight="1" thickBot="1" x14ac:dyDescent="0.3">
      <c r="A12" s="66"/>
      <c r="B12" s="66"/>
      <c r="C12" s="66"/>
      <c r="D12" s="66"/>
      <c r="E12" s="66"/>
      <c r="F12" s="66"/>
      <c r="G12" s="66"/>
      <c r="H12" s="66"/>
      <c r="I12" s="66"/>
      <c r="J12" s="66"/>
    </row>
    <row r="13" spans="1:10" s="140" customFormat="1" ht="21.75" customHeight="1" x14ac:dyDescent="0.25">
      <c r="A13" s="758" t="s">
        <v>198</v>
      </c>
      <c r="B13" s="758"/>
      <c r="C13" s="242" t="s">
        <v>199</v>
      </c>
      <c r="D13" s="759"/>
      <c r="E13" s="759"/>
      <c r="F13" s="759"/>
      <c r="G13" s="66"/>
      <c r="H13" s="66"/>
      <c r="I13" s="66"/>
      <c r="J13" s="66"/>
    </row>
    <row r="14" spans="1:10" s="140" customFormat="1" ht="21.75" customHeight="1" x14ac:dyDescent="0.25">
      <c r="A14" s="758"/>
      <c r="B14" s="758"/>
      <c r="C14" s="242" t="s">
        <v>205</v>
      </c>
      <c r="D14" s="759"/>
      <c r="E14" s="759"/>
      <c r="F14" s="759"/>
      <c r="G14" s="66"/>
      <c r="H14" s="66"/>
      <c r="I14" s="66"/>
      <c r="J14" s="66"/>
    </row>
    <row r="15" spans="1:10" s="140" customFormat="1" ht="21.75" customHeight="1" x14ac:dyDescent="0.25">
      <c r="A15" s="758"/>
      <c r="B15" s="758"/>
      <c r="C15" s="242" t="s">
        <v>210</v>
      </c>
      <c r="D15" s="759" t="s">
        <v>201</v>
      </c>
      <c r="E15" s="759"/>
      <c r="F15" s="759"/>
      <c r="G15" s="66"/>
      <c r="H15" s="66"/>
      <c r="I15" s="66"/>
      <c r="J15" s="66"/>
    </row>
    <row r="16" spans="1:10" s="140" customFormat="1" ht="21.75" customHeight="1" x14ac:dyDescent="0.25">
      <c r="A16" s="66"/>
      <c r="B16" s="66"/>
      <c r="C16" s="66"/>
      <c r="D16" s="66"/>
      <c r="E16" s="66"/>
      <c r="F16" s="66"/>
      <c r="G16" s="66"/>
      <c r="H16" s="66"/>
      <c r="I16" s="66"/>
      <c r="J16" s="66"/>
    </row>
    <row r="17" spans="1:10" s="90" customFormat="1" ht="16.5" customHeight="1" x14ac:dyDescent="0.2"/>
    <row r="18" spans="1:10" ht="5.25" customHeight="1" x14ac:dyDescent="0.25"/>
    <row r="19" spans="1:10" ht="48" customHeight="1" x14ac:dyDescent="0.25">
      <c r="A19" s="744" t="s">
        <v>668</v>
      </c>
      <c r="B19" s="744"/>
      <c r="C19" s="744"/>
      <c r="D19" s="744"/>
      <c r="E19" s="744"/>
      <c r="F19" s="744"/>
      <c r="G19" s="744"/>
      <c r="H19" s="744"/>
      <c r="I19" s="744"/>
      <c r="J19" s="744"/>
    </row>
    <row r="20" spans="1:10" ht="69.95" customHeight="1" x14ac:dyDescent="0.25">
      <c r="A20" s="230" t="s">
        <v>221</v>
      </c>
      <c r="B20" s="760" t="s">
        <v>753</v>
      </c>
      <c r="C20" s="761"/>
      <c r="D20" s="762"/>
      <c r="E20" s="231" t="s">
        <v>670</v>
      </c>
      <c r="F20" s="232" t="s">
        <v>671</v>
      </c>
      <c r="G20" s="231" t="s">
        <v>672</v>
      </c>
      <c r="H20" s="760" t="s">
        <v>673</v>
      </c>
      <c r="I20" s="761"/>
      <c r="J20" s="762"/>
    </row>
    <row r="21" spans="1:10" ht="50.25" customHeight="1" x14ac:dyDescent="0.25">
      <c r="A21" s="195" t="s">
        <v>674</v>
      </c>
      <c r="B21" s="760" t="s">
        <v>754</v>
      </c>
      <c r="C21" s="761"/>
      <c r="D21" s="761"/>
      <c r="E21" s="761"/>
      <c r="F21" s="761"/>
      <c r="G21" s="761"/>
      <c r="H21" s="761"/>
      <c r="I21" s="761"/>
      <c r="J21" s="762"/>
    </row>
    <row r="22" spans="1:10" ht="50.25" customHeight="1" x14ac:dyDescent="0.25">
      <c r="A22" s="763" t="s">
        <v>676</v>
      </c>
      <c r="B22" s="233">
        <v>2024</v>
      </c>
      <c r="C22" s="234">
        <v>2025</v>
      </c>
      <c r="D22" s="234">
        <v>2026</v>
      </c>
      <c r="E22" s="234">
        <v>2027</v>
      </c>
      <c r="F22" s="235" t="s">
        <v>93</v>
      </c>
      <c r="G22" s="236" t="s">
        <v>677</v>
      </c>
      <c r="H22" s="765" t="s">
        <v>678</v>
      </c>
      <c r="I22" s="766"/>
      <c r="J22" s="767"/>
    </row>
    <row r="23" spans="1:10" ht="50.25" customHeight="1" thickBot="1" x14ac:dyDescent="0.3">
      <c r="A23" s="764"/>
      <c r="B23" s="641">
        <v>1</v>
      </c>
      <c r="C23" s="642">
        <v>1</v>
      </c>
      <c r="D23" s="642">
        <v>1</v>
      </c>
      <c r="E23" s="642">
        <v>1</v>
      </c>
      <c r="F23" s="643">
        <v>1</v>
      </c>
      <c r="G23" s="384"/>
      <c r="H23" s="1268" t="s">
        <v>23</v>
      </c>
      <c r="I23" s="1269"/>
      <c r="J23" s="1270"/>
    </row>
    <row r="24" spans="1:10" ht="52.5" customHeight="1" thickBot="1" x14ac:dyDescent="0.3">
      <c r="A24" s="195"/>
      <c r="B24" s="768" t="s">
        <v>679</v>
      </c>
      <c r="C24" s="769"/>
      <c r="D24" s="769"/>
      <c r="E24" s="769"/>
      <c r="F24" s="769"/>
      <c r="G24" s="769"/>
      <c r="H24" s="769"/>
      <c r="I24" s="769"/>
      <c r="J24" s="770"/>
    </row>
    <row r="25" spans="1:10" s="94" customFormat="1" ht="56.25" customHeight="1" thickBot="1" x14ac:dyDescent="0.3">
      <c r="A25" s="763" t="s">
        <v>240</v>
      </c>
      <c r="B25" s="195" t="s">
        <v>241</v>
      </c>
      <c r="C25" s="230" t="s">
        <v>242</v>
      </c>
      <c r="D25" s="771" t="s">
        <v>243</v>
      </c>
      <c r="E25" s="772"/>
      <c r="F25" s="771" t="s">
        <v>244</v>
      </c>
      <c r="G25" s="772"/>
      <c r="H25" s="196" t="s">
        <v>245</v>
      </c>
      <c r="I25" s="194" t="s">
        <v>246</v>
      </c>
      <c r="J25" s="194" t="s">
        <v>680</v>
      </c>
    </row>
    <row r="26" spans="1:10" ht="333" customHeight="1" thickBot="1" x14ac:dyDescent="0.25">
      <c r="A26" s="764"/>
      <c r="B26" s="238">
        <v>1</v>
      </c>
      <c r="C26" s="150">
        <v>1</v>
      </c>
      <c r="D26" s="760" t="s">
        <v>755</v>
      </c>
      <c r="E26" s="762"/>
      <c r="F26" s="760" t="s">
        <v>756</v>
      </c>
      <c r="G26" s="762"/>
      <c r="H26" s="398"/>
      <c r="I26" s="709" t="s">
        <v>757</v>
      </c>
      <c r="J26" s="407" t="s">
        <v>758</v>
      </c>
    </row>
    <row r="27" spans="1:10" s="94" customFormat="1" ht="78.75" customHeight="1" thickBot="1" x14ac:dyDescent="0.3">
      <c r="A27" s="763" t="s">
        <v>250</v>
      </c>
      <c r="B27" s="193" t="s">
        <v>241</v>
      </c>
      <c r="C27" s="196" t="s">
        <v>242</v>
      </c>
      <c r="D27" s="771" t="s">
        <v>243</v>
      </c>
      <c r="E27" s="772"/>
      <c r="F27" s="771" t="s">
        <v>244</v>
      </c>
      <c r="G27" s="772"/>
      <c r="H27" s="196" t="s">
        <v>245</v>
      </c>
      <c r="I27" s="194" t="s">
        <v>246</v>
      </c>
      <c r="J27" s="194" t="s">
        <v>680</v>
      </c>
    </row>
    <row r="28" spans="1:10" ht="344.25" customHeight="1" thickBot="1" x14ac:dyDescent="0.3">
      <c r="A28" s="764"/>
      <c r="B28" s="238">
        <v>1</v>
      </c>
      <c r="C28" s="150">
        <v>1</v>
      </c>
      <c r="D28" s="1160" t="s">
        <v>759</v>
      </c>
      <c r="E28" s="1161"/>
      <c r="F28" s="775" t="s">
        <v>760</v>
      </c>
      <c r="G28" s="776"/>
      <c r="H28" s="398"/>
      <c r="I28" s="694" t="s">
        <v>761</v>
      </c>
      <c r="J28" s="407" t="s">
        <v>762</v>
      </c>
    </row>
    <row r="29" spans="1:10" s="94" customFormat="1" ht="45" customHeight="1" thickBot="1" x14ac:dyDescent="0.3">
      <c r="A29" s="763" t="s">
        <v>254</v>
      </c>
      <c r="B29" s="193" t="s">
        <v>241</v>
      </c>
      <c r="C29" s="196" t="s">
        <v>242</v>
      </c>
      <c r="D29" s="771" t="s">
        <v>243</v>
      </c>
      <c r="E29" s="772"/>
      <c r="F29" s="771" t="s">
        <v>244</v>
      </c>
      <c r="G29" s="772"/>
      <c r="H29" s="196" t="s">
        <v>245</v>
      </c>
      <c r="I29" s="194" t="s">
        <v>246</v>
      </c>
      <c r="J29" s="194" t="s">
        <v>680</v>
      </c>
    </row>
    <row r="30" spans="1:10" ht="380.25" customHeight="1" thickBot="1" x14ac:dyDescent="0.3">
      <c r="A30" s="764"/>
      <c r="B30" s="238">
        <v>1</v>
      </c>
      <c r="C30" s="150">
        <v>1</v>
      </c>
      <c r="D30" s="760" t="s">
        <v>448</v>
      </c>
      <c r="E30" s="762"/>
      <c r="F30" s="760" t="s">
        <v>763</v>
      </c>
      <c r="G30" s="762"/>
      <c r="H30" s="149"/>
      <c r="I30" s="239" t="s">
        <v>761</v>
      </c>
      <c r="J30" s="239" t="s">
        <v>764</v>
      </c>
    </row>
    <row r="31" spans="1:10" s="94" customFormat="1" ht="47.25" customHeight="1" x14ac:dyDescent="0.25">
      <c r="A31" s="763" t="s">
        <v>257</v>
      </c>
      <c r="B31" s="193" t="s">
        <v>241</v>
      </c>
      <c r="C31" s="193" t="s">
        <v>242</v>
      </c>
      <c r="D31" s="771" t="s">
        <v>243</v>
      </c>
      <c r="E31" s="772"/>
      <c r="F31" s="771" t="s">
        <v>244</v>
      </c>
      <c r="G31" s="772"/>
      <c r="H31" s="196" t="s">
        <v>245</v>
      </c>
      <c r="I31" s="196" t="s">
        <v>246</v>
      </c>
      <c r="J31" s="194" t="s">
        <v>680</v>
      </c>
    </row>
    <row r="32" spans="1:10" ht="371.25" customHeight="1" x14ac:dyDescent="0.25">
      <c r="A32" s="764"/>
      <c r="B32" s="238">
        <v>1</v>
      </c>
      <c r="C32" s="150">
        <v>1</v>
      </c>
      <c r="D32" s="777" t="s">
        <v>765</v>
      </c>
      <c r="E32" s="778"/>
      <c r="F32" s="773" t="s">
        <v>451</v>
      </c>
      <c r="G32" s="774"/>
      <c r="H32" s="240"/>
      <c r="I32" s="694" t="s">
        <v>761</v>
      </c>
      <c r="J32" s="729" t="s">
        <v>766</v>
      </c>
    </row>
    <row r="33" spans="1:10" s="94" customFormat="1" ht="47.25" customHeight="1" x14ac:dyDescent="0.25">
      <c r="A33" s="763" t="s">
        <v>260</v>
      </c>
      <c r="B33" s="193" t="s">
        <v>241</v>
      </c>
      <c r="C33" s="196" t="s">
        <v>242</v>
      </c>
      <c r="D33" s="771" t="s">
        <v>243</v>
      </c>
      <c r="E33" s="772"/>
      <c r="F33" s="771" t="s">
        <v>244</v>
      </c>
      <c r="G33" s="772"/>
      <c r="H33" s="196" t="s">
        <v>245</v>
      </c>
      <c r="I33" s="194" t="s">
        <v>246</v>
      </c>
      <c r="J33" s="194" t="s">
        <v>680</v>
      </c>
    </row>
    <row r="34" spans="1:10" ht="311.25" customHeight="1" x14ac:dyDescent="0.25">
      <c r="A34" s="764"/>
      <c r="B34" s="238">
        <v>1</v>
      </c>
      <c r="C34" s="150">
        <v>1</v>
      </c>
      <c r="D34" s="777" t="s">
        <v>1136</v>
      </c>
      <c r="E34" s="1207"/>
      <c r="F34" s="779" t="s">
        <v>453</v>
      </c>
      <c r="G34" s="967"/>
      <c r="H34" s="149"/>
      <c r="I34" s="694" t="s">
        <v>761</v>
      </c>
      <c r="J34" s="468" t="s">
        <v>767</v>
      </c>
    </row>
    <row r="35" spans="1:10" s="94" customFormat="1" ht="48.75" customHeight="1" x14ac:dyDescent="0.25">
      <c r="A35" s="763" t="s">
        <v>262</v>
      </c>
      <c r="B35" s="193" t="s">
        <v>241</v>
      </c>
      <c r="C35" s="196" t="s">
        <v>242</v>
      </c>
      <c r="D35" s="771" t="s">
        <v>243</v>
      </c>
      <c r="E35" s="772"/>
      <c r="F35" s="771" t="s">
        <v>244</v>
      </c>
      <c r="G35" s="772"/>
      <c r="H35" s="196" t="s">
        <v>245</v>
      </c>
      <c r="I35" s="194" t="s">
        <v>246</v>
      </c>
      <c r="J35" s="194" t="s">
        <v>680</v>
      </c>
    </row>
    <row r="36" spans="1:10" ht="179.25" customHeight="1" thickBot="1" x14ac:dyDescent="0.3">
      <c r="A36" s="764"/>
      <c r="B36" s="238">
        <v>1</v>
      </c>
      <c r="C36" s="151"/>
      <c r="D36" s="780"/>
      <c r="E36" s="1156"/>
      <c r="F36" s="780"/>
      <c r="G36" s="1158"/>
      <c r="H36" s="518"/>
      <c r="I36" s="505"/>
      <c r="J36" s="468"/>
    </row>
    <row r="37" spans="1:10" ht="46.5" customHeight="1" x14ac:dyDescent="0.25">
      <c r="A37" s="763" t="s">
        <v>263</v>
      </c>
      <c r="B37" s="196" t="s">
        <v>241</v>
      </c>
      <c r="C37" s="230" t="s">
        <v>242</v>
      </c>
      <c r="D37" s="771" t="s">
        <v>243</v>
      </c>
      <c r="E37" s="772"/>
      <c r="F37" s="771" t="s">
        <v>244</v>
      </c>
      <c r="G37" s="772"/>
      <c r="H37" s="196" t="s">
        <v>245</v>
      </c>
      <c r="I37" s="194" t="s">
        <v>246</v>
      </c>
      <c r="J37" s="194" t="s">
        <v>680</v>
      </c>
    </row>
    <row r="38" spans="1:10" ht="165.75" customHeight="1" x14ac:dyDescent="0.25">
      <c r="A38" s="764"/>
      <c r="B38" s="238">
        <v>1</v>
      </c>
      <c r="C38" s="151"/>
      <c r="D38" s="780"/>
      <c r="E38" s="781"/>
      <c r="F38" s="780"/>
      <c r="G38" s="1158"/>
      <c r="H38" s="518"/>
      <c r="I38" s="505"/>
      <c r="J38" s="505"/>
    </row>
    <row r="39" spans="1:10" ht="48.75" customHeight="1" x14ac:dyDescent="0.25">
      <c r="A39" s="763" t="s">
        <v>264</v>
      </c>
      <c r="B39" s="196" t="s">
        <v>241</v>
      </c>
      <c r="C39" s="230" t="s">
        <v>242</v>
      </c>
      <c r="D39" s="771" t="s">
        <v>243</v>
      </c>
      <c r="E39" s="772"/>
      <c r="F39" s="771" t="s">
        <v>244</v>
      </c>
      <c r="G39" s="772"/>
      <c r="H39" s="196" t="s">
        <v>245</v>
      </c>
      <c r="I39" s="194" t="s">
        <v>246</v>
      </c>
      <c r="J39" s="194" t="s">
        <v>680</v>
      </c>
    </row>
    <row r="40" spans="1:10" ht="160.5" customHeight="1" x14ac:dyDescent="0.25">
      <c r="A40" s="764"/>
      <c r="B40" s="238">
        <v>1</v>
      </c>
      <c r="C40" s="151"/>
      <c r="D40" s="780"/>
      <c r="E40" s="1156"/>
      <c r="F40" s="1150"/>
      <c r="G40" s="1205"/>
      <c r="H40" s="504"/>
      <c r="I40" s="531"/>
      <c r="J40" s="505"/>
    </row>
    <row r="41" spans="1:10" ht="42.75" customHeight="1" x14ac:dyDescent="0.25">
      <c r="A41" s="763" t="s">
        <v>265</v>
      </c>
      <c r="B41" s="196" t="s">
        <v>241</v>
      </c>
      <c r="C41" s="230" t="s">
        <v>242</v>
      </c>
      <c r="D41" s="771" t="s">
        <v>243</v>
      </c>
      <c r="E41" s="772"/>
      <c r="F41" s="771" t="s">
        <v>244</v>
      </c>
      <c r="G41" s="772"/>
      <c r="H41" s="196" t="s">
        <v>245</v>
      </c>
      <c r="I41" s="194" t="s">
        <v>246</v>
      </c>
      <c r="J41" s="194" t="s">
        <v>680</v>
      </c>
    </row>
    <row r="42" spans="1:10" ht="156.75" customHeight="1" thickBot="1" x14ac:dyDescent="0.3">
      <c r="A42" s="764"/>
      <c r="B42" s="534">
        <v>1</v>
      </c>
      <c r="C42" s="535"/>
      <c r="D42" s="789"/>
      <c r="E42" s="1182"/>
      <c r="F42" s="789"/>
      <c r="G42" s="1182"/>
      <c r="H42" s="149"/>
      <c r="I42" s="532"/>
      <c r="J42" s="532"/>
    </row>
    <row r="43" spans="1:10" ht="45" customHeight="1" x14ac:dyDescent="0.25">
      <c r="A43" s="763" t="s">
        <v>266</v>
      </c>
      <c r="B43" s="196" t="s">
        <v>241</v>
      </c>
      <c r="C43" s="230" t="s">
        <v>242</v>
      </c>
      <c r="D43" s="771" t="s">
        <v>243</v>
      </c>
      <c r="E43" s="772"/>
      <c r="F43" s="771" t="s">
        <v>244</v>
      </c>
      <c r="G43" s="772"/>
      <c r="H43" s="196" t="s">
        <v>245</v>
      </c>
      <c r="I43" s="194" t="s">
        <v>246</v>
      </c>
      <c r="J43" s="194" t="s">
        <v>680</v>
      </c>
    </row>
    <row r="44" spans="1:10" ht="165.75" customHeight="1" x14ac:dyDescent="0.25">
      <c r="A44" s="764"/>
      <c r="B44" s="238">
        <v>1</v>
      </c>
      <c r="C44" s="151"/>
      <c r="D44" s="789"/>
      <c r="E44" s="1182"/>
      <c r="F44" s="789"/>
      <c r="G44" s="1182"/>
      <c r="H44" s="149"/>
      <c r="I44" s="532"/>
      <c r="J44" s="532"/>
    </row>
    <row r="45" spans="1:10" ht="46.5" customHeight="1" x14ac:dyDescent="0.25">
      <c r="A45" s="763" t="s">
        <v>267</v>
      </c>
      <c r="B45" s="196" t="s">
        <v>241</v>
      </c>
      <c r="C45" s="230" t="s">
        <v>242</v>
      </c>
      <c r="D45" s="771" t="s">
        <v>243</v>
      </c>
      <c r="E45" s="772"/>
      <c r="F45" s="771" t="s">
        <v>244</v>
      </c>
      <c r="G45" s="772"/>
      <c r="H45" s="196" t="s">
        <v>245</v>
      </c>
      <c r="I45" s="194" t="s">
        <v>246</v>
      </c>
      <c r="J45" s="194" t="s">
        <v>680</v>
      </c>
    </row>
    <row r="46" spans="1:10" ht="185.25" customHeight="1" x14ac:dyDescent="0.25">
      <c r="A46" s="764"/>
      <c r="B46" s="241">
        <v>1</v>
      </c>
      <c r="C46" s="151"/>
      <c r="D46" s="789"/>
      <c r="E46" s="1182"/>
      <c r="F46" s="1152"/>
      <c r="G46" s="1153"/>
      <c r="H46" s="149"/>
      <c r="I46" s="532"/>
      <c r="J46" s="532"/>
    </row>
    <row r="47" spans="1:10" ht="48.75" customHeight="1" x14ac:dyDescent="0.25">
      <c r="A47" s="763" t="s">
        <v>268</v>
      </c>
      <c r="B47" s="195" t="s">
        <v>241</v>
      </c>
      <c r="C47" s="230" t="s">
        <v>242</v>
      </c>
      <c r="D47" s="771" t="s">
        <v>243</v>
      </c>
      <c r="E47" s="772"/>
      <c r="F47" s="771" t="s">
        <v>244</v>
      </c>
      <c r="G47" s="772"/>
      <c r="H47" s="196" t="s">
        <v>245</v>
      </c>
      <c r="I47" s="194" t="s">
        <v>246</v>
      </c>
      <c r="J47" s="194" t="s">
        <v>680</v>
      </c>
    </row>
    <row r="48" spans="1:10" ht="120.75" customHeight="1" thickBot="1" x14ac:dyDescent="0.3">
      <c r="A48" s="764"/>
      <c r="B48" s="149">
        <v>1</v>
      </c>
      <c r="C48" s="151"/>
      <c r="D48" s="792"/>
      <c r="E48" s="793"/>
      <c r="F48" s="792"/>
      <c r="G48" s="793"/>
      <c r="H48" s="149"/>
      <c r="I48" s="149"/>
      <c r="J48" s="149"/>
    </row>
    <row r="50" spans="1:13" ht="18" x14ac:dyDescent="0.25">
      <c r="A50" s="451" t="s">
        <v>695</v>
      </c>
    </row>
    <row r="51" spans="1:13" ht="18" customHeight="1" x14ac:dyDescent="0.25">
      <c r="A51" s="452"/>
    </row>
    <row r="52" spans="1:13" ht="23.25" x14ac:dyDescent="0.25">
      <c r="A52" s="743" t="s">
        <v>696</v>
      </c>
      <c r="B52" s="453" t="s">
        <v>194</v>
      </c>
      <c r="C52" s="453" t="s">
        <v>195</v>
      </c>
      <c r="D52" s="453" t="s">
        <v>196</v>
      </c>
      <c r="E52" s="453" t="s">
        <v>197</v>
      </c>
      <c r="F52" s="453" t="s">
        <v>200</v>
      </c>
      <c r="G52" s="453" t="s">
        <v>202</v>
      </c>
      <c r="H52" s="453" t="s">
        <v>203</v>
      </c>
      <c r="I52" s="453" t="s">
        <v>204</v>
      </c>
      <c r="J52" s="453" t="s">
        <v>206</v>
      </c>
      <c r="K52" s="453" t="s">
        <v>207</v>
      </c>
      <c r="L52" s="453" t="s">
        <v>208</v>
      </c>
      <c r="M52" s="453" t="s">
        <v>209</v>
      </c>
    </row>
    <row r="53" spans="1:13" ht="24.75" customHeight="1" x14ac:dyDescent="0.25">
      <c r="A53" s="743"/>
      <c r="B53" s="454">
        <v>1</v>
      </c>
      <c r="C53" s="454">
        <v>1</v>
      </c>
      <c r="D53" s="454">
        <v>1</v>
      </c>
      <c r="E53" s="454">
        <v>1</v>
      </c>
      <c r="F53" s="454">
        <v>1</v>
      </c>
      <c r="G53" s="454"/>
      <c r="H53" s="454"/>
      <c r="I53" s="454"/>
      <c r="J53" s="454"/>
      <c r="K53" s="454"/>
      <c r="L53" s="454"/>
      <c r="M53" s="454"/>
    </row>
    <row r="54" spans="1:13" ht="15" thickBot="1" x14ac:dyDescent="0.3"/>
    <row r="55" spans="1:13" ht="81.75" customHeight="1" thickBot="1" x14ac:dyDescent="0.3">
      <c r="A55" s="455" t="s">
        <v>697</v>
      </c>
      <c r="B55" s="458" t="s">
        <v>698</v>
      </c>
      <c r="C55" s="249"/>
      <c r="D55" s="459" t="s">
        <v>699</v>
      </c>
      <c r="E55" s="458" t="s">
        <v>698</v>
      </c>
      <c r="F55" s="249"/>
      <c r="G55" s="459" t="s">
        <v>700</v>
      </c>
      <c r="H55" s="458" t="s">
        <v>701</v>
      </c>
      <c r="I55" s="795"/>
      <c r="J55" s="795"/>
    </row>
    <row r="56" spans="1:13" ht="42.95" customHeight="1" thickBot="1" x14ac:dyDescent="0.3">
      <c r="A56" s="456"/>
      <c r="B56" s="458" t="s">
        <v>702</v>
      </c>
      <c r="C56" s="408" t="s">
        <v>703</v>
      </c>
      <c r="D56" s="460"/>
      <c r="E56" s="458" t="s">
        <v>702</v>
      </c>
      <c r="F56" s="249" t="s">
        <v>704</v>
      </c>
      <c r="G56" s="460"/>
      <c r="H56" s="458" t="s">
        <v>705</v>
      </c>
      <c r="I56" s="796" t="s">
        <v>706</v>
      </c>
      <c r="J56" s="796"/>
    </row>
    <row r="57" spans="1:13" ht="45.95" customHeight="1" thickBot="1" x14ac:dyDescent="0.3">
      <c r="A57" s="456"/>
      <c r="B57" s="458" t="s">
        <v>707</v>
      </c>
      <c r="C57" s="408" t="s">
        <v>708</v>
      </c>
      <c r="D57" s="460"/>
      <c r="E57" s="458" t="s">
        <v>707</v>
      </c>
      <c r="F57" s="408" t="s">
        <v>709</v>
      </c>
      <c r="G57" s="460"/>
      <c r="H57" s="458" t="s">
        <v>710</v>
      </c>
      <c r="I57" s="796" t="s">
        <v>711</v>
      </c>
      <c r="J57" s="796"/>
    </row>
    <row r="58" spans="1:13" ht="81" customHeight="1" thickBot="1" x14ac:dyDescent="0.3">
      <c r="A58" s="456"/>
      <c r="B58" s="458" t="s">
        <v>698</v>
      </c>
      <c r="C58" s="249" t="e" vm="1">
        <v>#VALUE!</v>
      </c>
      <c r="D58" s="460"/>
      <c r="E58" s="458" t="s">
        <v>698</v>
      </c>
      <c r="F58" s="249"/>
      <c r="G58" s="460"/>
      <c r="H58" s="458" t="s">
        <v>701</v>
      </c>
      <c r="I58" s="796"/>
      <c r="J58" s="796"/>
    </row>
    <row r="59" spans="1:13" ht="33.950000000000003" customHeight="1" thickBot="1" x14ac:dyDescent="0.3">
      <c r="A59" s="456"/>
      <c r="B59" s="458" t="s">
        <v>702</v>
      </c>
      <c r="C59" s="249" t="s">
        <v>712</v>
      </c>
      <c r="D59" s="460"/>
      <c r="E59" s="458" t="s">
        <v>702</v>
      </c>
      <c r="F59" s="249" t="s">
        <v>713</v>
      </c>
      <c r="G59" s="460"/>
      <c r="H59" s="458" t="s">
        <v>705</v>
      </c>
      <c r="I59" s="796" t="s">
        <v>714</v>
      </c>
      <c r="J59" s="796"/>
    </row>
    <row r="60" spans="1:13" ht="29.25" thickBot="1" x14ac:dyDescent="0.3">
      <c r="A60" s="457"/>
      <c r="B60" s="458" t="s">
        <v>707</v>
      </c>
      <c r="C60" s="249" t="s">
        <v>715</v>
      </c>
      <c r="D60" s="461"/>
      <c r="E60" s="458" t="s">
        <v>707</v>
      </c>
      <c r="F60" s="408" t="s">
        <v>716</v>
      </c>
      <c r="G60" s="461"/>
      <c r="H60" s="458" t="s">
        <v>710</v>
      </c>
      <c r="I60" s="796" t="s">
        <v>717</v>
      </c>
      <c r="J60" s="796"/>
    </row>
  </sheetData>
  <mergeCells count="87">
    <mergeCell ref="I60:J60"/>
    <mergeCell ref="I55:J55"/>
    <mergeCell ref="I56:J56"/>
    <mergeCell ref="I57:J57"/>
    <mergeCell ref="I58:J58"/>
    <mergeCell ref="I59:J59"/>
    <mergeCell ref="A47:A48"/>
    <mergeCell ref="D47:E47"/>
    <mergeCell ref="F47:G47"/>
    <mergeCell ref="D48:E48"/>
    <mergeCell ref="F48:G48"/>
    <mergeCell ref="A45:A46"/>
    <mergeCell ref="D45:E45"/>
    <mergeCell ref="F45:G45"/>
    <mergeCell ref="D46:E46"/>
    <mergeCell ref="F46:G46"/>
    <mergeCell ref="A43:A44"/>
    <mergeCell ref="D43:E43"/>
    <mergeCell ref="F43:G43"/>
    <mergeCell ref="D44:E44"/>
    <mergeCell ref="F44:G44"/>
    <mergeCell ref="A39:A40"/>
    <mergeCell ref="D39:E39"/>
    <mergeCell ref="F39:G39"/>
    <mergeCell ref="D40:E40"/>
    <mergeCell ref="F40:G40"/>
    <mergeCell ref="A41:A42"/>
    <mergeCell ref="D41:E41"/>
    <mergeCell ref="F41:G41"/>
    <mergeCell ref="D42:E42"/>
    <mergeCell ref="F42:G42"/>
    <mergeCell ref="A35:A36"/>
    <mergeCell ref="D35:E35"/>
    <mergeCell ref="F35:G35"/>
    <mergeCell ref="D36:E36"/>
    <mergeCell ref="F36:G36"/>
    <mergeCell ref="A37:A38"/>
    <mergeCell ref="D37:E37"/>
    <mergeCell ref="F37:G37"/>
    <mergeCell ref="D38:E38"/>
    <mergeCell ref="F38:G38"/>
    <mergeCell ref="A31:A32"/>
    <mergeCell ref="D31:E31"/>
    <mergeCell ref="F31:G31"/>
    <mergeCell ref="D32:E32"/>
    <mergeCell ref="F32:G32"/>
    <mergeCell ref="A33:A34"/>
    <mergeCell ref="D33:E33"/>
    <mergeCell ref="F33:G33"/>
    <mergeCell ref="D34:E34"/>
    <mergeCell ref="F34:G34"/>
    <mergeCell ref="A27:A28"/>
    <mergeCell ref="D27:E27"/>
    <mergeCell ref="F27:G27"/>
    <mergeCell ref="D28:E28"/>
    <mergeCell ref="F28:G28"/>
    <mergeCell ref="A29:A30"/>
    <mergeCell ref="D29:E29"/>
    <mergeCell ref="F29:G29"/>
    <mergeCell ref="D30:E30"/>
    <mergeCell ref="F30:G30"/>
    <mergeCell ref="A25:A26"/>
    <mergeCell ref="D25:E25"/>
    <mergeCell ref="F25:G25"/>
    <mergeCell ref="D26:E26"/>
    <mergeCell ref="F26:G26"/>
    <mergeCell ref="B21:J21"/>
    <mergeCell ref="A22:A23"/>
    <mergeCell ref="H22:J22"/>
    <mergeCell ref="H23:J23"/>
    <mergeCell ref="B24:J24"/>
    <mergeCell ref="A52:A53"/>
    <mergeCell ref="A19:J19"/>
    <mergeCell ref="A1:A4"/>
    <mergeCell ref="B1:H1"/>
    <mergeCell ref="B2:H2"/>
    <mergeCell ref="B3:H3"/>
    <mergeCell ref="B4:H4"/>
    <mergeCell ref="A9:A11"/>
    <mergeCell ref="A13:B15"/>
    <mergeCell ref="D13:F13"/>
    <mergeCell ref="D14:F14"/>
    <mergeCell ref="D15:F15"/>
    <mergeCell ref="B6:G6"/>
    <mergeCell ref="I6:J6"/>
    <mergeCell ref="B20:D20"/>
    <mergeCell ref="H20:J20"/>
  </mergeCells>
  <hyperlinks>
    <hyperlink ref="J26" r:id="rId1" display="https://secretariadistritald-my.sharepoint.com/:w:/g/personal/territorializacion2021_sdmujer_gov_co/IQAFCvtqXz9MTLM8R5EVFSZwAaWGWOenmRbqFcHPIlj7p5Y?e=Boktgm" xr:uid="{64F91226-EE57-43DA-B37F-CA54D3D0B722}"/>
  </hyperlinks>
  <pageMargins left="0.25" right="0.25" top="0.75" bottom="0.75" header="0.3" footer="0.3"/>
  <pageSetup scale="11"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B39A67F-E247-4B3F-BD26-22D517E8FB2A}">
          <x14:formula1>
            <xm:f>Listas!$B$2:$B$4</xm:f>
          </x14:formula1>
          <xm:sqref>H23:J23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4"/>
  <sheetViews>
    <sheetView showGridLines="0" topLeftCell="A10" zoomScale="80" zoomScaleNormal="80" workbookViewId="0">
      <selection activeCell="H40" sqref="H40"/>
    </sheetView>
  </sheetViews>
  <sheetFormatPr baseColWidth="10" defaultColWidth="10.85546875" defaultRowHeight="14.25" x14ac:dyDescent="0.25"/>
  <cols>
    <col min="1" max="1" width="49.7109375" style="66" customWidth="1"/>
    <col min="2" max="2" width="40.42578125" style="66" customWidth="1"/>
    <col min="3" max="3" width="35.7109375" style="66" customWidth="1"/>
    <col min="4" max="4" width="24.28515625" style="66" customWidth="1"/>
    <col min="5" max="5" width="22" style="66" customWidth="1"/>
    <col min="6" max="6" width="25.7109375" style="66" customWidth="1"/>
    <col min="7" max="7" width="24.42578125" style="66" customWidth="1"/>
    <col min="8" max="8" width="29.140625" style="66" customWidth="1"/>
    <col min="9" max="9" width="30.85546875" style="66" customWidth="1"/>
    <col min="10" max="10" width="33.140625" style="66" customWidth="1"/>
    <col min="11" max="11" width="32.42578125" style="66" customWidth="1"/>
    <col min="12"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925"/>
      <c r="B1" s="748" t="s">
        <v>182</v>
      </c>
      <c r="C1" s="749"/>
      <c r="D1" s="749"/>
      <c r="E1" s="749"/>
      <c r="F1" s="749"/>
      <c r="G1" s="749"/>
      <c r="H1" s="749"/>
      <c r="I1" s="750"/>
      <c r="J1" s="910" t="s">
        <v>183</v>
      </c>
      <c r="K1" s="911"/>
      <c r="L1" s="912"/>
    </row>
    <row r="2" spans="1:15" s="140" customFormat="1" ht="30.75" customHeight="1" thickBot="1" x14ac:dyDescent="0.3">
      <c r="A2" s="926"/>
      <c r="B2" s="751" t="s">
        <v>184</v>
      </c>
      <c r="C2" s="752"/>
      <c r="D2" s="752"/>
      <c r="E2" s="752"/>
      <c r="F2" s="752"/>
      <c r="G2" s="752"/>
      <c r="H2" s="752"/>
      <c r="I2" s="753"/>
      <c r="J2" s="910" t="s">
        <v>185</v>
      </c>
      <c r="K2" s="911"/>
      <c r="L2" s="912"/>
    </row>
    <row r="3" spans="1:15" s="140" customFormat="1" ht="24" customHeight="1" thickBot="1" x14ac:dyDescent="0.3">
      <c r="A3" s="926"/>
      <c r="B3" s="751" t="s">
        <v>186</v>
      </c>
      <c r="C3" s="752"/>
      <c r="D3" s="752"/>
      <c r="E3" s="752"/>
      <c r="F3" s="752"/>
      <c r="G3" s="752"/>
      <c r="H3" s="752"/>
      <c r="I3" s="753"/>
      <c r="J3" s="910" t="s">
        <v>187</v>
      </c>
      <c r="K3" s="911"/>
      <c r="L3" s="912"/>
    </row>
    <row r="4" spans="1:15" s="140" customFormat="1" ht="21.75" customHeight="1" thickBot="1" x14ac:dyDescent="0.3">
      <c r="A4" s="927"/>
      <c r="B4" s="754" t="s">
        <v>768</v>
      </c>
      <c r="C4" s="755"/>
      <c r="D4" s="755"/>
      <c r="E4" s="755"/>
      <c r="F4" s="755"/>
      <c r="G4" s="755"/>
      <c r="H4" s="755"/>
      <c r="I4" s="756"/>
      <c r="J4" s="910" t="s">
        <v>769</v>
      </c>
      <c r="K4" s="911"/>
      <c r="L4" s="912"/>
    </row>
    <row r="5" spans="1:15" s="140" customFormat="1" ht="21.75" customHeight="1" thickBot="1" x14ac:dyDescent="0.3">
      <c r="A5" s="141"/>
      <c r="B5" s="142"/>
      <c r="C5" s="142"/>
      <c r="D5" s="142"/>
      <c r="E5" s="142"/>
      <c r="F5" s="142"/>
      <c r="G5" s="142"/>
      <c r="H5" s="142"/>
      <c r="I5" s="142"/>
      <c r="J5" s="143"/>
      <c r="K5" s="143"/>
      <c r="L5" s="143"/>
    </row>
    <row r="6" spans="1:15" s="140" customFormat="1" ht="21.75" customHeight="1" thickBot="1" x14ac:dyDescent="0.3">
      <c r="A6" s="116" t="s">
        <v>190</v>
      </c>
      <c r="B6" s="1296" t="s">
        <v>191</v>
      </c>
      <c r="C6" s="1297"/>
      <c r="D6" s="1297"/>
      <c r="E6" s="1297"/>
      <c r="F6" s="1297"/>
      <c r="G6" s="1297"/>
      <c r="H6" s="1297"/>
      <c r="I6" s="1298"/>
      <c r="J6" s="462" t="s">
        <v>192</v>
      </c>
      <c r="K6" s="1299"/>
      <c r="L6" s="1300"/>
    </row>
    <row r="7" spans="1:15" s="140" customFormat="1" ht="21.75" customHeight="1" x14ac:dyDescent="0.25">
      <c r="A7" s="141"/>
      <c r="B7" s="142"/>
      <c r="C7" s="142"/>
      <c r="D7" s="142"/>
      <c r="E7" s="142"/>
      <c r="F7" s="142"/>
      <c r="G7" s="142"/>
      <c r="H7" s="142"/>
      <c r="I7" s="142"/>
      <c r="J7" s="143"/>
      <c r="K7" s="143"/>
      <c r="L7" s="143"/>
    </row>
    <row r="8" spans="1:15" s="140" customFormat="1" ht="21.75" customHeight="1" thickBot="1" x14ac:dyDescent="0.3">
      <c r="A8" s="141"/>
      <c r="B8" s="142"/>
      <c r="C8" s="142"/>
      <c r="D8" s="142"/>
      <c r="E8" s="142"/>
      <c r="F8" s="142"/>
      <c r="G8" s="142"/>
      <c r="H8" s="142"/>
      <c r="I8" s="142"/>
      <c r="J8" s="142"/>
      <c r="K8" s="142"/>
      <c r="L8" s="142"/>
      <c r="M8" s="143"/>
      <c r="N8" s="143"/>
      <c r="O8" s="143"/>
    </row>
    <row r="9" spans="1:15" s="140" customFormat="1" ht="21.75" customHeight="1" thickBot="1" x14ac:dyDescent="0.3">
      <c r="A9" s="1313" t="s">
        <v>193</v>
      </c>
      <c r="B9" s="243" t="s">
        <v>194</v>
      </c>
      <c r="C9" s="200"/>
      <c r="D9" s="243" t="s">
        <v>195</v>
      </c>
      <c r="E9" s="201"/>
      <c r="F9" s="243" t="s">
        <v>196</v>
      </c>
      <c r="G9" s="201"/>
      <c r="H9" s="243" t="s">
        <v>197</v>
      </c>
      <c r="I9" s="495"/>
      <c r="J9" s="1317" t="s">
        <v>198</v>
      </c>
      <c r="K9" s="242" t="s">
        <v>199</v>
      </c>
      <c r="L9" s="144"/>
      <c r="M9" s="1312"/>
      <c r="N9" s="1312"/>
      <c r="O9" s="1312"/>
    </row>
    <row r="10" spans="1:15" s="140" customFormat="1" ht="21.75" customHeight="1" thickBot="1" x14ac:dyDescent="0.3">
      <c r="A10" s="1313"/>
      <c r="B10" s="244" t="s">
        <v>200</v>
      </c>
      <c r="C10" s="203" t="s">
        <v>201</v>
      </c>
      <c r="D10" s="243" t="s">
        <v>202</v>
      </c>
      <c r="E10" s="204"/>
      <c r="F10" s="243" t="s">
        <v>203</v>
      </c>
      <c r="G10" s="204"/>
      <c r="H10" s="243" t="s">
        <v>204</v>
      </c>
      <c r="I10" s="495"/>
      <c r="J10" s="1317"/>
      <c r="K10" s="242" t="s">
        <v>205</v>
      </c>
      <c r="L10" s="144"/>
      <c r="M10" s="1312"/>
      <c r="N10" s="1312"/>
      <c r="O10" s="1312"/>
    </row>
    <row r="11" spans="1:15" s="140" customFormat="1" ht="21.75" customHeight="1" thickBot="1" x14ac:dyDescent="0.3">
      <c r="A11" s="1313"/>
      <c r="B11" s="243" t="s">
        <v>206</v>
      </c>
      <c r="C11" s="200"/>
      <c r="D11" s="243" t="s">
        <v>207</v>
      </c>
      <c r="E11" s="203"/>
      <c r="F11" s="243" t="s">
        <v>208</v>
      </c>
      <c r="G11" s="204"/>
      <c r="H11" s="243" t="s">
        <v>209</v>
      </c>
      <c r="I11" s="202"/>
      <c r="J11" s="1317"/>
      <c r="K11" s="242" t="s">
        <v>210</v>
      </c>
      <c r="L11" s="644" t="s">
        <v>201</v>
      </c>
      <c r="M11" s="1312"/>
      <c r="N11" s="1312"/>
      <c r="O11" s="1312"/>
    </row>
    <row r="12" spans="1:15" s="140" customFormat="1" ht="21.75" customHeight="1" x14ac:dyDescent="0.25">
      <c r="A12" s="141"/>
      <c r="B12" s="142"/>
      <c r="C12" s="142"/>
      <c r="D12" s="142"/>
      <c r="E12" s="142"/>
      <c r="F12" s="142"/>
      <c r="G12" s="142"/>
      <c r="H12" s="142"/>
      <c r="I12" s="142"/>
      <c r="J12" s="142"/>
      <c r="K12" s="142"/>
      <c r="L12" s="142"/>
      <c r="M12" s="143"/>
      <c r="N12" s="143"/>
      <c r="O12" s="143"/>
    </row>
    <row r="13" spans="1:15" ht="15" customHeight="1" x14ac:dyDescent="0.25">
      <c r="A13" s="71"/>
      <c r="B13" s="72"/>
      <c r="C13" s="72"/>
      <c r="D13" s="74"/>
      <c r="E13" s="73"/>
      <c r="F13" s="73"/>
      <c r="G13" s="324"/>
      <c r="H13" s="324"/>
      <c r="I13" s="75"/>
      <c r="J13" s="75"/>
      <c r="K13" s="72"/>
      <c r="L13" s="72"/>
      <c r="M13" s="72"/>
      <c r="N13" s="72"/>
      <c r="O13" s="72"/>
    </row>
    <row r="14" spans="1:15" ht="16.5" customHeight="1" x14ac:dyDescent="0.25">
      <c r="A14" s="137"/>
      <c r="B14" s="138"/>
      <c r="C14" s="138"/>
      <c r="D14" s="138"/>
      <c r="E14" s="138"/>
      <c r="F14" s="138"/>
      <c r="G14" s="138"/>
      <c r="H14" s="138"/>
      <c r="I14" s="138"/>
      <c r="J14" s="138"/>
      <c r="K14" s="138"/>
      <c r="L14" s="138"/>
      <c r="M14" s="138"/>
    </row>
    <row r="15" spans="1:15" ht="32.1" customHeight="1" x14ac:dyDescent="0.25">
      <c r="A15" s="1307" t="s">
        <v>770</v>
      </c>
      <c r="B15" s="1308"/>
      <c r="C15" s="1308"/>
      <c r="D15" s="1308"/>
      <c r="E15" s="1308"/>
      <c r="F15" s="1308"/>
      <c r="G15" s="1309"/>
      <c r="H15" s="1309"/>
      <c r="I15" s="1309"/>
      <c r="J15" s="1308"/>
      <c r="K15" s="1308"/>
      <c r="L15" s="1310"/>
    </row>
    <row r="16" spans="1:15" ht="32.1" customHeight="1" x14ac:dyDescent="0.25">
      <c r="A16" s="1284" t="s">
        <v>771</v>
      </c>
      <c r="B16" s="1286" t="s">
        <v>309</v>
      </c>
      <c r="C16" s="1288" t="s">
        <v>213</v>
      </c>
      <c r="D16" s="1290" t="s">
        <v>240</v>
      </c>
      <c r="E16" s="1291"/>
      <c r="F16" s="1291"/>
      <c r="G16" s="1314" t="s">
        <v>250</v>
      </c>
      <c r="H16" s="1315"/>
      <c r="I16" s="1316"/>
      <c r="J16" s="897" t="s">
        <v>254</v>
      </c>
      <c r="K16" s="897"/>
      <c r="L16" s="898"/>
    </row>
    <row r="17" spans="1:12" ht="32.1" customHeight="1" x14ac:dyDescent="0.25">
      <c r="A17" s="1318"/>
      <c r="B17" s="1319"/>
      <c r="C17" s="1320"/>
      <c r="D17" s="190" t="s">
        <v>228</v>
      </c>
      <c r="E17" s="188" t="s">
        <v>229</v>
      </c>
      <c r="F17" s="670" t="s">
        <v>772</v>
      </c>
      <c r="G17" s="667" t="s">
        <v>228</v>
      </c>
      <c r="H17" s="668" t="s">
        <v>229</v>
      </c>
      <c r="I17" s="669" t="s">
        <v>772</v>
      </c>
      <c r="J17" s="609" t="s">
        <v>228</v>
      </c>
      <c r="K17" s="343" t="s">
        <v>229</v>
      </c>
      <c r="L17" s="344" t="s">
        <v>772</v>
      </c>
    </row>
    <row r="18" spans="1:12" ht="115.5" customHeight="1" x14ac:dyDescent="0.25">
      <c r="A18" s="410" t="s">
        <v>773</v>
      </c>
      <c r="B18" s="411" t="s">
        <v>774</v>
      </c>
      <c r="C18" s="650" t="s">
        <v>214</v>
      </c>
      <c r="D18" s="663">
        <v>1701880000</v>
      </c>
      <c r="E18" s="664"/>
      <c r="F18" s="662">
        <v>3</v>
      </c>
      <c r="G18" s="651"/>
      <c r="H18" s="187">
        <v>74905669</v>
      </c>
      <c r="I18" s="684">
        <v>3</v>
      </c>
      <c r="J18" s="700">
        <v>19736758</v>
      </c>
      <c r="K18" s="701">
        <v>169180000</v>
      </c>
      <c r="L18" s="662">
        <v>3</v>
      </c>
    </row>
    <row r="19" spans="1:12" ht="71.25" customHeight="1" x14ac:dyDescent="0.25">
      <c r="A19" s="1306" t="s">
        <v>775</v>
      </c>
      <c r="B19" s="412" t="s">
        <v>776</v>
      </c>
      <c r="C19" s="650" t="s">
        <v>777</v>
      </c>
      <c r="D19" s="334">
        <v>509445000</v>
      </c>
      <c r="E19" s="328"/>
      <c r="F19" s="662">
        <v>0</v>
      </c>
      <c r="G19" s="541"/>
      <c r="H19" s="187">
        <v>18088000</v>
      </c>
      <c r="I19" s="699">
        <v>0</v>
      </c>
      <c r="J19" s="698"/>
      <c r="K19" s="702">
        <v>50160000</v>
      </c>
      <c r="L19" s="662">
        <v>1</v>
      </c>
    </row>
    <row r="20" spans="1:12" ht="72.75" customHeight="1" x14ac:dyDescent="0.25">
      <c r="A20" s="1306"/>
      <c r="B20" s="412" t="s">
        <v>778</v>
      </c>
      <c r="C20" s="650" t="s">
        <v>779</v>
      </c>
      <c r="D20" s="648">
        <v>303615000</v>
      </c>
      <c r="E20" s="434"/>
      <c r="F20" s="662">
        <v>0.05</v>
      </c>
      <c r="G20" s="651"/>
      <c r="H20" s="187">
        <v>12961000</v>
      </c>
      <c r="I20" s="684">
        <v>0.1</v>
      </c>
      <c r="J20" s="541"/>
      <c r="K20" s="703">
        <v>29910000</v>
      </c>
      <c r="L20" s="662">
        <v>0.2</v>
      </c>
    </row>
    <row r="21" spans="1:12" ht="81.75" customHeight="1" x14ac:dyDescent="0.25">
      <c r="A21" s="1306"/>
      <c r="B21" s="412" t="s">
        <v>438</v>
      </c>
      <c r="C21" s="650" t="s">
        <v>780</v>
      </c>
      <c r="D21" s="649">
        <v>947715000</v>
      </c>
      <c r="E21" s="434"/>
      <c r="F21" s="662">
        <v>20</v>
      </c>
      <c r="G21" s="651"/>
      <c r="H21" s="187">
        <v>35755000</v>
      </c>
      <c r="I21" s="684">
        <v>20</v>
      </c>
      <c r="J21" s="541"/>
      <c r="K21" s="703">
        <v>95730000</v>
      </c>
      <c r="L21" s="662">
        <v>20</v>
      </c>
    </row>
    <row r="22" spans="1:12" ht="58.5" customHeight="1" x14ac:dyDescent="0.25">
      <c r="A22" s="1306" t="s">
        <v>781</v>
      </c>
      <c r="B22" s="412" t="s">
        <v>782</v>
      </c>
      <c r="C22" s="1305" t="s">
        <v>783</v>
      </c>
      <c r="D22" s="649">
        <v>526500000</v>
      </c>
      <c r="E22" s="434"/>
      <c r="F22" s="1273">
        <v>2</v>
      </c>
      <c r="G22" s="651"/>
      <c r="H22" s="187">
        <v>10475000</v>
      </c>
      <c r="I22" s="1326">
        <v>2</v>
      </c>
      <c r="J22" s="541"/>
      <c r="K22" s="703">
        <v>52650000</v>
      </c>
      <c r="L22" s="1273">
        <v>2</v>
      </c>
    </row>
    <row r="23" spans="1:12" ht="69.75" customHeight="1" x14ac:dyDescent="0.25">
      <c r="A23" s="1306"/>
      <c r="B23" s="412" t="s">
        <v>784</v>
      </c>
      <c r="C23" s="1305"/>
      <c r="D23" s="649">
        <v>551625000</v>
      </c>
      <c r="E23" s="434"/>
      <c r="F23" s="1311"/>
      <c r="G23" s="651"/>
      <c r="H23" s="187">
        <v>20267000</v>
      </c>
      <c r="I23" s="1327"/>
      <c r="J23" s="541"/>
      <c r="K23" s="703">
        <v>55824000</v>
      </c>
      <c r="L23" s="1311"/>
    </row>
    <row r="24" spans="1:12" ht="78.75" customHeight="1" x14ac:dyDescent="0.25">
      <c r="A24" s="1306"/>
      <c r="B24" s="412" t="s">
        <v>785</v>
      </c>
      <c r="C24" s="1305" t="s">
        <v>786</v>
      </c>
      <c r="D24" s="649">
        <v>3690658537</v>
      </c>
      <c r="E24" s="434">
        <v>125241186</v>
      </c>
      <c r="F24" s="1273">
        <v>20</v>
      </c>
      <c r="G24" s="651">
        <v>1842573742</v>
      </c>
      <c r="H24" s="187">
        <v>299829251</v>
      </c>
      <c r="I24" s="1326">
        <v>20</v>
      </c>
      <c r="J24" s="541">
        <v>33234915</v>
      </c>
      <c r="K24" s="703">
        <v>489331191</v>
      </c>
      <c r="L24" s="1273">
        <v>20</v>
      </c>
    </row>
    <row r="25" spans="1:12" ht="57.75" customHeight="1" x14ac:dyDescent="0.25">
      <c r="A25" s="1306"/>
      <c r="B25" s="412" t="s">
        <v>787</v>
      </c>
      <c r="C25" s="1305"/>
      <c r="D25" s="437">
        <v>182100000</v>
      </c>
      <c r="E25" s="436"/>
      <c r="F25" s="1274"/>
      <c r="G25" s="435"/>
      <c r="H25" s="337">
        <v>6500000</v>
      </c>
      <c r="I25" s="1328"/>
      <c r="J25" s="596"/>
      <c r="K25" s="337">
        <v>19601000</v>
      </c>
      <c r="L25" s="1274"/>
    </row>
    <row r="26" spans="1:12" s="90" customFormat="1" ht="16.5" customHeight="1" x14ac:dyDescent="0.2"/>
    <row r="28" spans="1:12" ht="35.1" customHeight="1" x14ac:dyDescent="0.25">
      <c r="A28" s="1307" t="s">
        <v>788</v>
      </c>
      <c r="B28" s="1308"/>
      <c r="C28" s="1308"/>
      <c r="D28" s="1309"/>
      <c r="E28" s="1309"/>
      <c r="F28" s="1309"/>
      <c r="G28" s="1308"/>
      <c r="H28" s="1308"/>
      <c r="I28" s="1308"/>
      <c r="J28" s="1308"/>
      <c r="K28" s="1308"/>
      <c r="L28" s="1310"/>
    </row>
    <row r="29" spans="1:12" ht="35.1" customHeight="1" x14ac:dyDescent="0.25">
      <c r="A29" s="1284" t="s">
        <v>771</v>
      </c>
      <c r="B29" s="1286" t="s">
        <v>309</v>
      </c>
      <c r="C29" s="1293" t="s">
        <v>213</v>
      </c>
      <c r="D29" s="1321" t="s">
        <v>257</v>
      </c>
      <c r="E29" s="1322"/>
      <c r="F29" s="1323"/>
      <c r="G29" s="1291" t="s">
        <v>260</v>
      </c>
      <c r="H29" s="1291"/>
      <c r="I29" s="1291"/>
      <c r="J29" s="1290" t="s">
        <v>262</v>
      </c>
      <c r="K29" s="1291"/>
      <c r="L29" s="1292"/>
    </row>
    <row r="30" spans="1:12" ht="35.1" customHeight="1" x14ac:dyDescent="0.25">
      <c r="A30" s="1285"/>
      <c r="B30" s="1287"/>
      <c r="C30" s="1294"/>
      <c r="D30" s="721" t="s">
        <v>228</v>
      </c>
      <c r="E30" s="722" t="s">
        <v>229</v>
      </c>
      <c r="F30" s="723" t="s">
        <v>772</v>
      </c>
      <c r="G30" s="609" t="s">
        <v>228</v>
      </c>
      <c r="H30" s="343" t="s">
        <v>229</v>
      </c>
      <c r="I30" s="611" t="s">
        <v>772</v>
      </c>
      <c r="J30" s="342" t="s">
        <v>228</v>
      </c>
      <c r="K30" s="343" t="s">
        <v>229</v>
      </c>
      <c r="L30" s="344" t="s">
        <v>772</v>
      </c>
    </row>
    <row r="31" spans="1:12" ht="88.5" customHeight="1" x14ac:dyDescent="0.25">
      <c r="A31" s="330" t="s">
        <v>789</v>
      </c>
      <c r="B31" s="331" t="s">
        <v>774</v>
      </c>
      <c r="C31" s="339" t="s">
        <v>214</v>
      </c>
      <c r="D31" s="713"/>
      <c r="E31" s="714">
        <v>170177139</v>
      </c>
      <c r="F31" s="715">
        <v>3</v>
      </c>
      <c r="G31" s="595"/>
      <c r="H31" s="474">
        <v>174612135</v>
      </c>
      <c r="I31" s="612">
        <v>0.03</v>
      </c>
      <c r="J31" s="613"/>
      <c r="K31" s="345"/>
      <c r="L31" s="614"/>
    </row>
    <row r="32" spans="1:12" ht="81" customHeight="1" x14ac:dyDescent="0.25">
      <c r="A32" s="1281" t="s">
        <v>790</v>
      </c>
      <c r="B32" s="327" t="s">
        <v>776</v>
      </c>
      <c r="C32" s="340" t="s">
        <v>777</v>
      </c>
      <c r="D32" s="334"/>
      <c r="E32" s="328">
        <v>50160000</v>
      </c>
      <c r="F32" s="716">
        <v>1</v>
      </c>
      <c r="G32" s="541"/>
      <c r="H32" s="475">
        <v>50160000</v>
      </c>
      <c r="I32" s="733">
        <v>0.5</v>
      </c>
      <c r="J32" s="615"/>
      <c r="K32" s="187"/>
      <c r="L32" s="616"/>
    </row>
    <row r="33" spans="1:12" ht="54" customHeight="1" x14ac:dyDescent="0.25">
      <c r="A33" s="1282"/>
      <c r="B33" s="329" t="s">
        <v>391</v>
      </c>
      <c r="C33" s="341" t="s">
        <v>779</v>
      </c>
      <c r="D33" s="717"/>
      <c r="E33" s="712">
        <v>29910000</v>
      </c>
      <c r="F33" s="716">
        <v>0.3</v>
      </c>
      <c r="G33" s="541"/>
      <c r="H33" s="187">
        <v>29910000</v>
      </c>
      <c r="I33" s="733">
        <v>0.4</v>
      </c>
      <c r="J33" s="615"/>
      <c r="K33" s="187"/>
      <c r="L33" s="616"/>
    </row>
    <row r="34" spans="1:12" ht="78" customHeight="1" x14ac:dyDescent="0.25">
      <c r="A34" s="1283"/>
      <c r="B34" s="329" t="s">
        <v>791</v>
      </c>
      <c r="C34" s="341" t="s">
        <v>780</v>
      </c>
      <c r="D34" s="717"/>
      <c r="E34" s="712">
        <v>87270000</v>
      </c>
      <c r="F34" s="716">
        <v>20</v>
      </c>
      <c r="G34" s="541"/>
      <c r="H34" s="187">
        <v>84260000</v>
      </c>
      <c r="I34" s="352">
        <v>20</v>
      </c>
      <c r="J34" s="615"/>
      <c r="K34" s="187"/>
      <c r="L34" s="616"/>
    </row>
    <row r="35" spans="1:12" ht="60.75" customHeight="1" x14ac:dyDescent="0.25">
      <c r="A35" s="1275" t="s">
        <v>792</v>
      </c>
      <c r="B35" s="329" t="s">
        <v>782</v>
      </c>
      <c r="C35" s="1278" t="s">
        <v>783</v>
      </c>
      <c r="D35" s="718"/>
      <c r="E35" s="712">
        <v>52650000</v>
      </c>
      <c r="F35" s="1324">
        <v>2</v>
      </c>
      <c r="G35" s="541"/>
      <c r="H35" s="187">
        <v>52650000</v>
      </c>
      <c r="I35" s="1329">
        <v>2</v>
      </c>
      <c r="J35" s="615"/>
      <c r="K35" s="187"/>
      <c r="L35" s="616"/>
    </row>
    <row r="36" spans="1:12" ht="52.5" customHeight="1" x14ac:dyDescent="0.25">
      <c r="A36" s="1276"/>
      <c r="B36" s="329" t="s">
        <v>784</v>
      </c>
      <c r="C36" s="1279"/>
      <c r="D36" s="334"/>
      <c r="E36" s="328">
        <v>54810000</v>
      </c>
      <c r="F36" s="1324"/>
      <c r="G36" s="541"/>
      <c r="H36" s="187">
        <v>54810000</v>
      </c>
      <c r="I36" s="1330"/>
      <c r="J36" s="615"/>
      <c r="K36" s="187"/>
      <c r="L36" s="617"/>
    </row>
    <row r="37" spans="1:12" ht="79.5" customHeight="1" x14ac:dyDescent="0.25">
      <c r="A37" s="1276"/>
      <c r="B37" s="329" t="s">
        <v>793</v>
      </c>
      <c r="C37" s="1278" t="s">
        <v>786</v>
      </c>
      <c r="D37" s="717">
        <v>2836285506</v>
      </c>
      <c r="E37" s="328">
        <v>789692621</v>
      </c>
      <c r="F37" s="1324">
        <v>20</v>
      </c>
      <c r="G37" s="541">
        <v>81863668</v>
      </c>
      <c r="H37" s="475">
        <v>860274390</v>
      </c>
      <c r="I37" s="1324">
        <v>20</v>
      </c>
      <c r="J37" s="615"/>
      <c r="K37" s="187"/>
      <c r="L37" s="618"/>
    </row>
    <row r="38" spans="1:12" ht="35.1" customHeight="1" x14ac:dyDescent="0.25">
      <c r="A38" s="1277"/>
      <c r="B38" s="332" t="s">
        <v>794</v>
      </c>
      <c r="C38" s="1280"/>
      <c r="D38" s="719"/>
      <c r="E38" s="720">
        <v>18210000</v>
      </c>
      <c r="F38" s="1325"/>
      <c r="G38" s="596"/>
      <c r="H38" s="337">
        <v>18210000</v>
      </c>
      <c r="I38" s="1325"/>
      <c r="J38" s="619"/>
      <c r="K38" s="89"/>
      <c r="L38" s="92"/>
    </row>
    <row r="39" spans="1:12" ht="14.25" customHeight="1" x14ac:dyDescent="0.25"/>
    <row r="40" spans="1:12" ht="14.25" customHeight="1" thickBot="1" x14ac:dyDescent="0.3"/>
    <row r="41" spans="1:12" ht="35.1" customHeight="1" thickBot="1" x14ac:dyDescent="0.3">
      <c r="A41" s="1301" t="s">
        <v>795</v>
      </c>
      <c r="B41" s="1302"/>
      <c r="C41" s="1302"/>
      <c r="D41" s="1304"/>
      <c r="E41" s="1304"/>
      <c r="F41" s="1304"/>
      <c r="G41" s="1304"/>
      <c r="H41" s="1304"/>
      <c r="I41" s="1304"/>
      <c r="J41" s="1302"/>
      <c r="K41" s="1302"/>
      <c r="L41" s="1303"/>
    </row>
    <row r="42" spans="1:12" ht="35.1" customHeight="1" x14ac:dyDescent="0.25">
      <c r="A42" s="1284" t="s">
        <v>771</v>
      </c>
      <c r="B42" s="1286" t="s">
        <v>309</v>
      </c>
      <c r="C42" s="1293" t="s">
        <v>213</v>
      </c>
      <c r="D42" s="1284" t="s">
        <v>263</v>
      </c>
      <c r="E42" s="1286"/>
      <c r="F42" s="1295"/>
      <c r="G42" s="1284" t="s">
        <v>264</v>
      </c>
      <c r="H42" s="1286"/>
      <c r="I42" s="1295"/>
      <c r="J42" s="1290" t="s">
        <v>265</v>
      </c>
      <c r="K42" s="1291"/>
      <c r="L42" s="1292"/>
    </row>
    <row r="43" spans="1:12" ht="35.1" customHeight="1" thickBot="1" x14ac:dyDescent="0.3">
      <c r="A43" s="1285"/>
      <c r="B43" s="1287"/>
      <c r="C43" s="1294"/>
      <c r="D43" s="621" t="s">
        <v>228</v>
      </c>
      <c r="E43" s="620" t="s">
        <v>229</v>
      </c>
      <c r="F43" s="622" t="s">
        <v>772</v>
      </c>
      <c r="G43" s="621" t="s">
        <v>228</v>
      </c>
      <c r="H43" s="620" t="s">
        <v>229</v>
      </c>
      <c r="I43" s="622" t="s">
        <v>772</v>
      </c>
      <c r="J43" s="621" t="s">
        <v>228</v>
      </c>
      <c r="K43" s="620" t="s">
        <v>229</v>
      </c>
      <c r="L43" s="631" t="s">
        <v>772</v>
      </c>
    </row>
    <row r="44" spans="1:12" ht="72" customHeight="1" x14ac:dyDescent="0.25">
      <c r="A44" s="330" t="s">
        <v>789</v>
      </c>
      <c r="B44" s="481" t="s">
        <v>796</v>
      </c>
      <c r="C44" s="339" t="s">
        <v>214</v>
      </c>
      <c r="D44" s="600"/>
      <c r="E44" s="86"/>
      <c r="F44" s="623"/>
      <c r="G44" s="600"/>
      <c r="H44" s="86"/>
      <c r="I44" s="630"/>
      <c r="J44" s="600"/>
      <c r="K44" s="438"/>
      <c r="L44" s="632"/>
    </row>
    <row r="45" spans="1:12" ht="35.1" customHeight="1" x14ac:dyDescent="0.25">
      <c r="A45" s="1281" t="s">
        <v>790</v>
      </c>
      <c r="B45" s="482" t="s">
        <v>776</v>
      </c>
      <c r="C45" s="340" t="s">
        <v>777</v>
      </c>
      <c r="D45" s="600"/>
      <c r="E45" s="86"/>
      <c r="F45" s="624"/>
      <c r="G45" s="600"/>
      <c r="H45" s="86"/>
      <c r="I45" s="633"/>
      <c r="J45" s="615"/>
      <c r="K45" s="352"/>
      <c r="L45" s="628"/>
    </row>
    <row r="46" spans="1:12" ht="35.1" customHeight="1" x14ac:dyDescent="0.25">
      <c r="A46" s="1282"/>
      <c r="B46" s="483" t="s">
        <v>797</v>
      </c>
      <c r="C46" s="341" t="s">
        <v>779</v>
      </c>
      <c r="D46" s="610"/>
      <c r="E46" s="608"/>
      <c r="F46" s="625"/>
      <c r="G46" s="600"/>
      <c r="H46" s="86"/>
      <c r="I46" s="633"/>
      <c r="J46" s="615"/>
      <c r="K46" s="352"/>
      <c r="L46" s="628"/>
    </row>
    <row r="47" spans="1:12" ht="35.1" customHeight="1" x14ac:dyDescent="0.25">
      <c r="A47" s="1283"/>
      <c r="B47" s="483" t="s">
        <v>791</v>
      </c>
      <c r="C47" s="341" t="s">
        <v>780</v>
      </c>
      <c r="D47" s="610"/>
      <c r="E47" s="608"/>
      <c r="F47" s="625"/>
      <c r="G47" s="600"/>
      <c r="H47" s="86"/>
      <c r="I47" s="633"/>
      <c r="J47" s="615"/>
      <c r="K47" s="352"/>
      <c r="L47" s="628"/>
    </row>
    <row r="48" spans="1:12" ht="35.1" customHeight="1" x14ac:dyDescent="0.25">
      <c r="A48" s="1275" t="s">
        <v>792</v>
      </c>
      <c r="B48" s="483" t="s">
        <v>782</v>
      </c>
      <c r="C48" s="1278" t="s">
        <v>783</v>
      </c>
      <c r="D48" s="610"/>
      <c r="E48" s="608"/>
      <c r="F48" s="625"/>
      <c r="G48" s="600"/>
      <c r="H48" s="438"/>
      <c r="I48" s="633"/>
      <c r="J48" s="615"/>
      <c r="K48" s="352"/>
      <c r="L48" s="628"/>
    </row>
    <row r="49" spans="1:12" ht="35.1" customHeight="1" x14ac:dyDescent="0.25">
      <c r="A49" s="1276"/>
      <c r="B49" s="483" t="s">
        <v>784</v>
      </c>
      <c r="C49" s="1279"/>
      <c r="D49" s="610"/>
      <c r="E49" s="608"/>
      <c r="F49" s="625"/>
      <c r="G49" s="600"/>
      <c r="H49" s="438"/>
      <c r="I49" s="633"/>
      <c r="J49" s="615"/>
      <c r="K49" s="352"/>
      <c r="L49" s="628"/>
    </row>
    <row r="50" spans="1:12" ht="35.1" customHeight="1" x14ac:dyDescent="0.25">
      <c r="A50" s="1276"/>
      <c r="B50" s="483" t="s">
        <v>793</v>
      </c>
      <c r="C50" s="1278" t="s">
        <v>786</v>
      </c>
      <c r="D50" s="610"/>
      <c r="E50" s="608"/>
      <c r="F50" s="623"/>
      <c r="G50" s="600"/>
      <c r="H50" s="438"/>
      <c r="I50" s="630"/>
      <c r="J50" s="615"/>
      <c r="K50" s="352"/>
      <c r="L50" s="627"/>
    </row>
    <row r="51" spans="1:12" ht="35.1" customHeight="1" thickBot="1" x14ac:dyDescent="0.3">
      <c r="A51" s="1277"/>
      <c r="B51" s="484" t="s">
        <v>794</v>
      </c>
      <c r="C51" s="1280"/>
      <c r="D51" s="619"/>
      <c r="E51" s="89"/>
      <c r="F51" s="626"/>
      <c r="G51" s="619"/>
      <c r="H51" s="89"/>
      <c r="I51" s="634"/>
      <c r="J51" s="619"/>
      <c r="K51" s="626"/>
      <c r="L51" s="629"/>
    </row>
    <row r="53" spans="1:12" ht="15" thickBot="1" x14ac:dyDescent="0.3"/>
    <row r="54" spans="1:12" ht="35.1" customHeight="1" thickBot="1" x14ac:dyDescent="0.3">
      <c r="A54" s="1301" t="s">
        <v>798</v>
      </c>
      <c r="B54" s="1302"/>
      <c r="C54" s="1302"/>
      <c r="D54" s="1302"/>
      <c r="E54" s="1302"/>
      <c r="F54" s="1302"/>
      <c r="G54" s="1302"/>
      <c r="H54" s="1302"/>
      <c r="I54" s="1302"/>
      <c r="J54" s="1302"/>
      <c r="K54" s="1302"/>
      <c r="L54" s="1303"/>
    </row>
    <row r="55" spans="1:12" ht="35.1" customHeight="1" x14ac:dyDescent="0.25">
      <c r="A55" s="1284" t="s">
        <v>771</v>
      </c>
      <c r="B55" s="1286" t="s">
        <v>309</v>
      </c>
      <c r="C55" s="1288" t="s">
        <v>213</v>
      </c>
      <c r="D55" s="1290" t="s">
        <v>266</v>
      </c>
      <c r="E55" s="1291"/>
      <c r="F55" s="1292"/>
      <c r="G55" s="1290" t="s">
        <v>799</v>
      </c>
      <c r="H55" s="1291"/>
      <c r="I55" s="1292"/>
      <c r="J55" s="1290" t="s">
        <v>268</v>
      </c>
      <c r="K55" s="1291"/>
      <c r="L55" s="1292"/>
    </row>
    <row r="56" spans="1:12" ht="35.1" customHeight="1" thickBot="1" x14ac:dyDescent="0.3">
      <c r="A56" s="1285"/>
      <c r="B56" s="1287"/>
      <c r="C56" s="1289"/>
      <c r="D56" s="342" t="s">
        <v>228</v>
      </c>
      <c r="E56" s="343" t="s">
        <v>229</v>
      </c>
      <c r="F56" s="344" t="s">
        <v>772</v>
      </c>
      <c r="G56" s="342" t="s">
        <v>228</v>
      </c>
      <c r="H56" s="343" t="s">
        <v>229</v>
      </c>
      <c r="I56" s="344" t="s">
        <v>772</v>
      </c>
      <c r="J56" s="190" t="s">
        <v>228</v>
      </c>
      <c r="K56" s="188" t="s">
        <v>229</v>
      </c>
      <c r="L56" s="189" t="s">
        <v>772</v>
      </c>
    </row>
    <row r="57" spans="1:12" ht="98.25" customHeight="1" x14ac:dyDescent="0.25">
      <c r="A57" s="330" t="s">
        <v>789</v>
      </c>
      <c r="B57" s="331" t="s">
        <v>774</v>
      </c>
      <c r="C57" s="339" t="s">
        <v>214</v>
      </c>
      <c r="D57" s="333"/>
      <c r="E57" s="348"/>
      <c r="F57" s="591"/>
      <c r="G57" s="598"/>
      <c r="H57" s="525"/>
      <c r="I57" s="599"/>
      <c r="J57" s="595"/>
      <c r="K57" s="345"/>
      <c r="L57" s="346"/>
    </row>
    <row r="58" spans="1:12" ht="65.25" customHeight="1" x14ac:dyDescent="0.25">
      <c r="A58" s="1281" t="s">
        <v>790</v>
      </c>
      <c r="B58" s="327" t="s">
        <v>776</v>
      </c>
      <c r="C58" s="340" t="s">
        <v>777</v>
      </c>
      <c r="D58" s="334"/>
      <c r="E58" s="349"/>
      <c r="F58" s="349"/>
      <c r="G58" s="600"/>
      <c r="H58" s="438"/>
      <c r="I58" s="87"/>
      <c r="J58" s="541"/>
      <c r="K58" s="187"/>
      <c r="L58" s="347"/>
    </row>
    <row r="59" spans="1:12" ht="58.5" customHeight="1" x14ac:dyDescent="0.25">
      <c r="A59" s="1282"/>
      <c r="B59" s="329" t="s">
        <v>797</v>
      </c>
      <c r="C59" s="341" t="s">
        <v>800</v>
      </c>
      <c r="D59" s="335"/>
      <c r="E59" s="350"/>
      <c r="F59" s="592"/>
      <c r="G59" s="600"/>
      <c r="H59" s="438"/>
      <c r="I59" s="601"/>
      <c r="J59" s="541"/>
      <c r="K59" s="187"/>
      <c r="L59" s="347"/>
    </row>
    <row r="60" spans="1:12" ht="86.25" customHeight="1" x14ac:dyDescent="0.25">
      <c r="A60" s="1283"/>
      <c r="B60" s="329" t="s">
        <v>791</v>
      </c>
      <c r="C60" s="341" t="s">
        <v>780</v>
      </c>
      <c r="D60" s="335"/>
      <c r="E60" s="350"/>
      <c r="F60" s="592"/>
      <c r="G60" s="602"/>
      <c r="H60" s="438"/>
      <c r="I60" s="601"/>
      <c r="J60" s="541"/>
      <c r="K60" s="187"/>
      <c r="L60" s="347"/>
    </row>
    <row r="61" spans="1:12" ht="58.5" customHeight="1" x14ac:dyDescent="0.25">
      <c r="A61" s="1275" t="s">
        <v>792</v>
      </c>
      <c r="B61" s="329" t="s">
        <v>782</v>
      </c>
      <c r="C61" s="1278" t="s">
        <v>783</v>
      </c>
      <c r="D61" s="335"/>
      <c r="E61" s="350"/>
      <c r="F61" s="592"/>
      <c r="G61" s="600"/>
      <c r="H61" s="438"/>
      <c r="I61" s="601"/>
      <c r="J61" s="541"/>
      <c r="K61" s="187"/>
      <c r="L61" s="347"/>
    </row>
    <row r="62" spans="1:12" ht="72.75" customHeight="1" x14ac:dyDescent="0.25">
      <c r="A62" s="1276"/>
      <c r="B62" s="329" t="s">
        <v>784</v>
      </c>
      <c r="C62" s="1279"/>
      <c r="D62" s="335"/>
      <c r="E62" s="350"/>
      <c r="F62" s="592"/>
      <c r="G62" s="602"/>
      <c r="H62" s="438"/>
      <c r="I62" s="601"/>
      <c r="J62" s="541"/>
      <c r="K62" s="187"/>
      <c r="L62" s="347"/>
    </row>
    <row r="63" spans="1:12" ht="90.75" customHeight="1" x14ac:dyDescent="0.25">
      <c r="A63" s="1276"/>
      <c r="B63" s="329" t="s">
        <v>793</v>
      </c>
      <c r="C63" s="1278" t="s">
        <v>786</v>
      </c>
      <c r="D63" s="335"/>
      <c r="E63" s="350"/>
      <c r="F63" s="593"/>
      <c r="G63" s="603"/>
      <c r="H63" s="597"/>
      <c r="I63" s="604"/>
      <c r="J63" s="541"/>
      <c r="K63" s="187"/>
      <c r="L63" s="347"/>
    </row>
    <row r="64" spans="1:12" ht="66.75" customHeight="1" thickBot="1" x14ac:dyDescent="0.3">
      <c r="A64" s="1277"/>
      <c r="B64" s="332" t="s">
        <v>794</v>
      </c>
      <c r="C64" s="1280"/>
      <c r="D64" s="336"/>
      <c r="E64" s="351"/>
      <c r="F64" s="594"/>
      <c r="G64" s="605"/>
      <c r="H64" s="606"/>
      <c r="I64" s="92"/>
      <c r="J64" s="596"/>
      <c r="K64" s="337"/>
      <c r="L64" s="338"/>
    </row>
  </sheetData>
  <mergeCells count="70">
    <mergeCell ref="I22:I23"/>
    <mergeCell ref="I24:I25"/>
    <mergeCell ref="G55:I55"/>
    <mergeCell ref="J55:L55"/>
    <mergeCell ref="G29:I29"/>
    <mergeCell ref="J42:L42"/>
    <mergeCell ref="L22:L23"/>
    <mergeCell ref="L24:L25"/>
    <mergeCell ref="I35:I36"/>
    <mergeCell ref="I37:I38"/>
    <mergeCell ref="B29:B30"/>
    <mergeCell ref="C29:C30"/>
    <mergeCell ref="D29:F29"/>
    <mergeCell ref="C35:C36"/>
    <mergeCell ref="C37:C38"/>
    <mergeCell ref="F35:F36"/>
    <mergeCell ref="F37:F38"/>
    <mergeCell ref="M9:O9"/>
    <mergeCell ref="M10:O10"/>
    <mergeCell ref="M11:O11"/>
    <mergeCell ref="A9:A11"/>
    <mergeCell ref="G16:I16"/>
    <mergeCell ref="A15:L15"/>
    <mergeCell ref="J9:J11"/>
    <mergeCell ref="J16:L16"/>
    <mergeCell ref="A16:A17"/>
    <mergeCell ref="B16:B17"/>
    <mergeCell ref="C16:C17"/>
    <mergeCell ref="D16:F16"/>
    <mergeCell ref="A1:A4"/>
    <mergeCell ref="J1:L1"/>
    <mergeCell ref="J2:L2"/>
    <mergeCell ref="J3:L3"/>
    <mergeCell ref="J4:L4"/>
    <mergeCell ref="B1:I1"/>
    <mergeCell ref="B2:I2"/>
    <mergeCell ref="B3:I3"/>
    <mergeCell ref="B4:I4"/>
    <mergeCell ref="B6:I6"/>
    <mergeCell ref="K6:L6"/>
    <mergeCell ref="A35:A38"/>
    <mergeCell ref="A29:A30"/>
    <mergeCell ref="A54:L54"/>
    <mergeCell ref="G42:I42"/>
    <mergeCell ref="A41:L41"/>
    <mergeCell ref="A42:A43"/>
    <mergeCell ref="A32:A34"/>
    <mergeCell ref="C24:C25"/>
    <mergeCell ref="A22:A25"/>
    <mergeCell ref="A28:L28"/>
    <mergeCell ref="J29:L29"/>
    <mergeCell ref="A19:A21"/>
    <mergeCell ref="C22:C23"/>
    <mergeCell ref="F22:F23"/>
    <mergeCell ref="F24:F25"/>
    <mergeCell ref="A61:A64"/>
    <mergeCell ref="C61:C62"/>
    <mergeCell ref="C63:C64"/>
    <mergeCell ref="A45:A47"/>
    <mergeCell ref="A48:A51"/>
    <mergeCell ref="C48:C49"/>
    <mergeCell ref="C50:C51"/>
    <mergeCell ref="A58:A60"/>
    <mergeCell ref="A55:A56"/>
    <mergeCell ref="B55:B56"/>
    <mergeCell ref="C55:C56"/>
    <mergeCell ref="D55:F55"/>
    <mergeCell ref="B42:B43"/>
    <mergeCell ref="C42:C43"/>
    <mergeCell ref="D42:F42"/>
  </mergeCells>
  <pageMargins left="0.25" right="0.25" top="0.75" bottom="0.75" header="0.3" footer="0.3"/>
  <pageSetup scale="17"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AH234"/>
  <sheetViews>
    <sheetView topLeftCell="C45" zoomScale="70" zoomScaleNormal="70" workbookViewId="0">
      <selection activeCell="H69" sqref="H69"/>
    </sheetView>
  </sheetViews>
  <sheetFormatPr baseColWidth="10" defaultColWidth="10.85546875" defaultRowHeight="14.25" x14ac:dyDescent="0.25"/>
  <cols>
    <col min="1" max="1" width="25.42578125" style="138" customWidth="1"/>
    <col min="2" max="2" width="29.85546875" style="138" customWidth="1"/>
    <col min="3" max="3" width="21.42578125" style="138" customWidth="1"/>
    <col min="4" max="4" width="28.7109375" style="138" customWidth="1"/>
    <col min="5" max="5" width="20.7109375" style="138" customWidth="1"/>
    <col min="6" max="6" width="27.42578125" style="138" customWidth="1"/>
    <col min="7" max="7" width="20.7109375" style="138" customWidth="1"/>
    <col min="8" max="8" width="29.28515625" style="138" customWidth="1"/>
    <col min="9" max="9" width="20.7109375" style="138" customWidth="1"/>
    <col min="10" max="10" width="29" style="138" customWidth="1"/>
    <col min="11" max="11" width="20.7109375" style="138" customWidth="1"/>
    <col min="12" max="12" width="23" style="138" customWidth="1"/>
    <col min="13" max="13" width="20.7109375" style="138" customWidth="1"/>
    <col min="14" max="14" width="27.28515625" style="138" customWidth="1"/>
    <col min="15" max="15" width="20.7109375" style="138" bestFit="1" customWidth="1"/>
    <col min="16" max="17" width="20.42578125" style="138" customWidth="1"/>
    <col min="18" max="18" width="17.28515625" style="138" bestFit="1" customWidth="1"/>
    <col min="19" max="19" width="27.7109375" style="138" customWidth="1"/>
    <col min="20" max="20" width="21.140625" style="138" customWidth="1"/>
    <col min="21" max="21" width="20.7109375" style="138" bestFit="1" customWidth="1"/>
    <col min="22" max="22" width="23.42578125" style="138" customWidth="1"/>
    <col min="23" max="23" width="21.85546875" style="138" customWidth="1"/>
    <col min="24" max="24" width="17.28515625" style="138" bestFit="1" customWidth="1"/>
    <col min="25" max="25" width="20.7109375" style="138" bestFit="1" customWidth="1"/>
    <col min="26" max="26" width="20.42578125" style="138" customWidth="1"/>
    <col min="27" max="27" width="21.140625" style="138" bestFit="1" customWidth="1"/>
    <col min="28" max="28" width="29.7109375" style="138" customWidth="1"/>
    <col min="29" max="29" width="22.85546875" style="138" customWidth="1"/>
    <col min="30" max="30" width="19.5703125" style="138" bestFit="1" customWidth="1"/>
    <col min="31" max="31" width="19.85546875" style="138" bestFit="1" customWidth="1"/>
    <col min="32" max="32" width="22" style="138" customWidth="1"/>
    <col min="33" max="34" width="20.42578125" style="138" bestFit="1" customWidth="1"/>
    <col min="35" max="16384" width="10.85546875" style="138"/>
  </cols>
  <sheetData>
    <row r="1" spans="1:32" s="66" customFormat="1" ht="20.25" customHeight="1" x14ac:dyDescent="0.25">
      <c r="A1" s="745"/>
      <c r="B1" s="1373" t="s">
        <v>801</v>
      </c>
      <c r="C1" s="1374"/>
      <c r="D1" s="1374"/>
      <c r="E1" s="1374"/>
      <c r="F1" s="1374"/>
      <c r="G1" s="1374"/>
      <c r="H1" s="1374"/>
      <c r="I1" s="1374"/>
      <c r="J1" s="1374"/>
      <c r="K1" s="1374"/>
      <c r="L1" s="1374"/>
      <c r="M1" s="1374"/>
      <c r="N1" s="1374"/>
      <c r="O1" s="1374"/>
      <c r="P1" s="1374"/>
      <c r="Q1" s="1374"/>
      <c r="R1" s="1374"/>
      <c r="S1" s="1374"/>
      <c r="T1" s="1374"/>
      <c r="U1" s="1374"/>
      <c r="V1" s="1374"/>
      <c r="W1" s="1374"/>
      <c r="X1" s="1374"/>
      <c r="Y1" s="1374"/>
      <c r="Z1" s="1374"/>
      <c r="AA1" s="1374"/>
      <c r="AB1" s="1374"/>
      <c r="AC1" s="1374"/>
      <c r="AD1" s="1374"/>
      <c r="AE1" s="1374"/>
      <c r="AF1" s="1375"/>
    </row>
    <row r="2" spans="1:32" s="66" customFormat="1" ht="18.75" customHeight="1" x14ac:dyDescent="0.25">
      <c r="A2" s="746"/>
      <c r="B2" s="1376"/>
      <c r="C2" s="1377"/>
      <c r="D2" s="1377"/>
      <c r="E2" s="1377"/>
      <c r="F2" s="1377"/>
      <c r="G2" s="1377"/>
      <c r="H2" s="1377"/>
      <c r="I2" s="1377"/>
      <c r="J2" s="1377"/>
      <c r="K2" s="1377"/>
      <c r="L2" s="1377"/>
      <c r="M2" s="1377"/>
      <c r="N2" s="1377"/>
      <c r="O2" s="1377"/>
      <c r="P2" s="1377"/>
      <c r="Q2" s="1377"/>
      <c r="R2" s="1377"/>
      <c r="S2" s="1377"/>
      <c r="T2" s="1377"/>
      <c r="U2" s="1377"/>
      <c r="V2" s="1377"/>
      <c r="W2" s="1377"/>
      <c r="X2" s="1377"/>
      <c r="Y2" s="1377"/>
      <c r="Z2" s="1377"/>
      <c r="AA2" s="1377"/>
      <c r="AB2" s="1377"/>
      <c r="AC2" s="1377"/>
      <c r="AD2" s="1377"/>
      <c r="AE2" s="1377"/>
      <c r="AF2" s="1378"/>
    </row>
    <row r="3" spans="1:32" s="66" customFormat="1" ht="14.25" customHeight="1" x14ac:dyDescent="0.25">
      <c r="A3" s="746"/>
      <c r="B3" s="1376"/>
      <c r="C3" s="1377"/>
      <c r="D3" s="1377"/>
      <c r="E3" s="1377"/>
      <c r="F3" s="1377"/>
      <c r="G3" s="1377"/>
      <c r="H3" s="1377"/>
      <c r="I3" s="1377"/>
      <c r="J3" s="1377"/>
      <c r="K3" s="1377"/>
      <c r="L3" s="1377"/>
      <c r="M3" s="1377"/>
      <c r="N3" s="1377"/>
      <c r="O3" s="1377"/>
      <c r="P3" s="1377"/>
      <c r="Q3" s="1377"/>
      <c r="R3" s="1377"/>
      <c r="S3" s="1377"/>
      <c r="T3" s="1377"/>
      <c r="U3" s="1377"/>
      <c r="V3" s="1377"/>
      <c r="W3" s="1377"/>
      <c r="X3" s="1377"/>
      <c r="Y3" s="1377"/>
      <c r="Z3" s="1377"/>
      <c r="AA3" s="1377"/>
      <c r="AB3" s="1377"/>
      <c r="AC3" s="1377"/>
      <c r="AD3" s="1377"/>
      <c r="AE3" s="1377"/>
      <c r="AF3" s="1378"/>
    </row>
    <row r="4" spans="1:32" s="66" customFormat="1" ht="33" customHeight="1" thickBot="1" x14ac:dyDescent="0.3">
      <c r="A4" s="747"/>
      <c r="B4" s="1379"/>
      <c r="C4" s="1380"/>
      <c r="D4" s="1380"/>
      <c r="E4" s="1380"/>
      <c r="F4" s="1380"/>
      <c r="G4" s="1380"/>
      <c r="H4" s="1380"/>
      <c r="I4" s="1380"/>
      <c r="J4" s="1380"/>
      <c r="K4" s="1380"/>
      <c r="L4" s="1380"/>
      <c r="M4" s="1380"/>
      <c r="N4" s="1380"/>
      <c r="O4" s="1380"/>
      <c r="P4" s="1380"/>
      <c r="Q4" s="1380"/>
      <c r="R4" s="1380"/>
      <c r="S4" s="1380"/>
      <c r="T4" s="1380"/>
      <c r="U4" s="1380"/>
      <c r="V4" s="1380"/>
      <c r="W4" s="1380"/>
      <c r="X4" s="1380"/>
      <c r="Y4" s="1380"/>
      <c r="Z4" s="1380"/>
      <c r="AA4" s="1380"/>
      <c r="AB4" s="1380"/>
      <c r="AC4" s="1380"/>
      <c r="AD4" s="1380"/>
      <c r="AE4" s="1380"/>
      <c r="AF4" s="1381"/>
    </row>
    <row r="5" spans="1:32" s="66" customFormat="1" ht="15" x14ac:dyDescent="0.25">
      <c r="B5" s="155"/>
      <c r="C5" s="155"/>
      <c r="D5" s="155"/>
      <c r="E5" s="155"/>
      <c r="F5" s="155"/>
      <c r="G5" s="155"/>
      <c r="H5" s="155"/>
      <c r="I5" s="155"/>
      <c r="J5" s="155"/>
      <c r="K5" s="154"/>
      <c r="L5" s="154"/>
      <c r="M5" s="154"/>
      <c r="N5" s="154"/>
      <c r="O5" s="154"/>
      <c r="P5" s="138"/>
      <c r="Q5" s="138"/>
      <c r="R5" s="138"/>
      <c r="S5" s="138"/>
      <c r="T5" s="138"/>
      <c r="U5" s="138"/>
      <c r="V5" s="138"/>
      <c r="W5" s="138"/>
      <c r="X5" s="138"/>
      <c r="Y5" s="138"/>
      <c r="Z5" s="138"/>
      <c r="AA5" s="138"/>
      <c r="AB5" s="138"/>
      <c r="AC5" s="138"/>
      <c r="AD5" s="138"/>
      <c r="AE5" s="138"/>
      <c r="AF5" s="138"/>
    </row>
    <row r="6" spans="1:32" s="66" customFormat="1" ht="9" customHeight="1" x14ac:dyDescent="0.25">
      <c r="A6" s="70"/>
      <c r="B6" s="155"/>
      <c r="C6" s="155"/>
      <c r="D6" s="155"/>
      <c r="E6" s="155"/>
      <c r="F6" s="155"/>
      <c r="G6" s="155"/>
      <c r="H6" s="155"/>
      <c r="I6" s="155"/>
      <c r="J6" s="155"/>
      <c r="K6" s="155"/>
      <c r="L6" s="155"/>
      <c r="M6" s="155"/>
      <c r="N6" s="155"/>
      <c r="O6" s="155"/>
      <c r="P6" s="67"/>
      <c r="Q6" s="67"/>
      <c r="R6" s="68"/>
      <c r="S6" s="68"/>
      <c r="T6" s="67"/>
      <c r="U6" s="67"/>
      <c r="V6" s="67"/>
      <c r="W6" s="138"/>
      <c r="X6" s="69"/>
      <c r="Y6" s="69"/>
      <c r="Z6" s="69"/>
      <c r="AA6" s="138"/>
      <c r="AB6" s="138"/>
      <c r="AC6" s="138"/>
      <c r="AD6" s="138"/>
      <c r="AE6" s="138"/>
      <c r="AF6" s="138"/>
    </row>
    <row r="7" spans="1:32" s="66" customFormat="1" ht="15" customHeight="1" thickBot="1" x14ac:dyDescent="0.3">
      <c r="A7" s="71"/>
      <c r="B7" s="155"/>
      <c r="C7" s="155"/>
      <c r="D7" s="155"/>
      <c r="E7" s="155"/>
      <c r="F7" s="155"/>
      <c r="G7" s="155"/>
      <c r="H7" s="155"/>
      <c r="I7" s="155"/>
      <c r="J7" s="155"/>
      <c r="K7" s="155"/>
      <c r="L7" s="155"/>
      <c r="M7" s="155"/>
      <c r="N7" s="155"/>
      <c r="O7" s="155"/>
      <c r="P7" s="67"/>
      <c r="Q7" s="67"/>
      <c r="R7" s="68"/>
      <c r="S7" s="68"/>
      <c r="T7" s="67"/>
      <c r="U7" s="67"/>
      <c r="V7" s="67"/>
      <c r="W7" s="138"/>
      <c r="X7" s="69"/>
      <c r="Y7" s="69"/>
      <c r="Z7" s="198"/>
      <c r="AA7" s="138"/>
      <c r="AB7" s="138"/>
      <c r="AC7" s="138"/>
      <c r="AD7" s="138"/>
      <c r="AE7" s="138"/>
      <c r="AF7" s="138"/>
    </row>
    <row r="8" spans="1:32" s="66" customFormat="1" ht="15" customHeight="1" thickBot="1" x14ac:dyDescent="0.3">
      <c r="A8" s="1382" t="s">
        <v>802</v>
      </c>
      <c r="B8" s="1339" t="s">
        <v>191</v>
      </c>
      <c r="C8" s="1340"/>
      <c r="D8" s="1340"/>
      <c r="E8" s="1340"/>
      <c r="F8" s="1340"/>
      <c r="G8" s="1340"/>
      <c r="H8" s="1340"/>
      <c r="I8" s="1340"/>
      <c r="J8" s="1340"/>
      <c r="K8" s="1340"/>
      <c r="L8" s="1340"/>
      <c r="M8" s="1340"/>
      <c r="N8" s="1340"/>
      <c r="O8" s="1340"/>
      <c r="P8" s="1340"/>
      <c r="Q8" s="1340"/>
      <c r="R8" s="1340"/>
      <c r="S8" s="1340"/>
      <c r="T8" s="1340"/>
      <c r="U8" s="1340"/>
      <c r="V8" s="1340"/>
      <c r="W8" s="1340"/>
      <c r="X8" s="1340"/>
      <c r="Y8" s="1340"/>
      <c r="Z8" s="1341"/>
      <c r="AA8" s="1350" t="s">
        <v>192</v>
      </c>
      <c r="AB8" s="1353">
        <v>2024110010310</v>
      </c>
      <c r="AC8" s="446" t="s">
        <v>121</v>
      </c>
      <c r="AD8" s="447"/>
      <c r="AE8" s="910" t="s">
        <v>183</v>
      </c>
      <c r="AF8" s="912"/>
    </row>
    <row r="9" spans="1:32" s="66" customFormat="1" ht="15" customHeight="1" thickBot="1" x14ac:dyDescent="0.3">
      <c r="A9" s="1383"/>
      <c r="B9" s="1342"/>
      <c r="C9" s="1343"/>
      <c r="D9" s="1343"/>
      <c r="E9" s="1343"/>
      <c r="F9" s="1343"/>
      <c r="G9" s="1343"/>
      <c r="H9" s="1343"/>
      <c r="I9" s="1343"/>
      <c r="J9" s="1343"/>
      <c r="K9" s="1343"/>
      <c r="L9" s="1343"/>
      <c r="M9" s="1343"/>
      <c r="N9" s="1343"/>
      <c r="O9" s="1343"/>
      <c r="P9" s="1343"/>
      <c r="Q9" s="1343"/>
      <c r="R9" s="1343"/>
      <c r="S9" s="1343"/>
      <c r="T9" s="1343"/>
      <c r="U9" s="1343"/>
      <c r="V9" s="1343"/>
      <c r="W9" s="1343"/>
      <c r="X9" s="1343"/>
      <c r="Y9" s="1343"/>
      <c r="Z9" s="1344"/>
      <c r="AA9" s="1351"/>
      <c r="AB9" s="1354"/>
      <c r="AC9" s="446" t="s">
        <v>122</v>
      </c>
      <c r="AD9" s="447"/>
      <c r="AE9" s="910" t="s">
        <v>185</v>
      </c>
      <c r="AF9" s="912"/>
    </row>
    <row r="10" spans="1:32" s="66" customFormat="1" ht="15" customHeight="1" thickBot="1" x14ac:dyDescent="0.3">
      <c r="A10" s="1383"/>
      <c r="B10" s="1342"/>
      <c r="C10" s="1343"/>
      <c r="D10" s="1343"/>
      <c r="E10" s="1343"/>
      <c r="F10" s="1343"/>
      <c r="G10" s="1343"/>
      <c r="H10" s="1343"/>
      <c r="I10" s="1343"/>
      <c r="J10" s="1343"/>
      <c r="K10" s="1343"/>
      <c r="L10" s="1343"/>
      <c r="M10" s="1343"/>
      <c r="N10" s="1343"/>
      <c r="O10" s="1343"/>
      <c r="P10" s="1343"/>
      <c r="Q10" s="1343"/>
      <c r="R10" s="1343"/>
      <c r="S10" s="1343"/>
      <c r="T10" s="1343"/>
      <c r="U10" s="1343"/>
      <c r="V10" s="1343"/>
      <c r="W10" s="1343"/>
      <c r="X10" s="1343"/>
      <c r="Y10" s="1343"/>
      <c r="Z10" s="1344"/>
      <c r="AA10" s="1351"/>
      <c r="AB10" s="1354"/>
      <c r="AC10" s="446" t="s">
        <v>664</v>
      </c>
      <c r="AD10" s="447"/>
      <c r="AE10" s="1348" t="s">
        <v>187</v>
      </c>
      <c r="AF10" s="1349"/>
    </row>
    <row r="11" spans="1:32" s="66" customFormat="1" ht="15" customHeight="1" thickBot="1" x14ac:dyDescent="0.3">
      <c r="A11" s="1384"/>
      <c r="B11" s="1345"/>
      <c r="C11" s="1346"/>
      <c r="D11" s="1346"/>
      <c r="E11" s="1346"/>
      <c r="F11" s="1346"/>
      <c r="G11" s="1346"/>
      <c r="H11" s="1346"/>
      <c r="I11" s="1346"/>
      <c r="J11" s="1346"/>
      <c r="K11" s="1346"/>
      <c r="L11" s="1346"/>
      <c r="M11" s="1346"/>
      <c r="N11" s="1346"/>
      <c r="O11" s="1346"/>
      <c r="P11" s="1346"/>
      <c r="Q11" s="1346"/>
      <c r="R11" s="1346"/>
      <c r="S11" s="1346"/>
      <c r="T11" s="1346"/>
      <c r="U11" s="1346"/>
      <c r="V11" s="1346"/>
      <c r="W11" s="1346"/>
      <c r="X11" s="1346"/>
      <c r="Y11" s="1346"/>
      <c r="Z11" s="1347"/>
      <c r="AA11" s="1352"/>
      <c r="AB11" s="1355"/>
      <c r="AC11" s="446" t="s">
        <v>666</v>
      </c>
      <c r="AD11" s="447"/>
      <c r="AE11" s="910" t="s">
        <v>803</v>
      </c>
      <c r="AF11" s="912"/>
    </row>
    <row r="12" spans="1:32" s="66" customFormat="1" ht="9" customHeight="1" x14ac:dyDescent="0.25">
      <c r="A12" s="76"/>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38"/>
      <c r="AD12" s="138"/>
      <c r="AE12" s="138"/>
      <c r="AF12" s="138"/>
    </row>
    <row r="13" spans="1:32" s="90" customFormat="1" ht="16.5" customHeight="1" thickBot="1" x14ac:dyDescent="0.25">
      <c r="C13" s="157"/>
      <c r="D13" s="157"/>
      <c r="E13" s="157"/>
      <c r="F13" s="157"/>
      <c r="G13" s="157"/>
      <c r="H13" s="157"/>
      <c r="I13" s="157"/>
      <c r="J13" s="157"/>
      <c r="K13" s="156"/>
      <c r="L13" s="156"/>
      <c r="M13" s="156"/>
      <c r="N13" s="156"/>
      <c r="O13" s="156"/>
      <c r="P13" s="191"/>
      <c r="Q13" s="191"/>
      <c r="R13" s="191"/>
      <c r="S13" s="191"/>
      <c r="T13" s="191"/>
      <c r="U13" s="191"/>
      <c r="V13" s="191"/>
      <c r="W13" s="191"/>
      <c r="X13" s="191"/>
      <c r="Y13" s="191"/>
      <c r="Z13" s="191"/>
      <c r="AA13" s="191"/>
      <c r="AB13" s="191"/>
      <c r="AC13" s="191"/>
      <c r="AD13" s="191"/>
      <c r="AE13" s="191"/>
      <c r="AF13" s="191"/>
    </row>
    <row r="14" spans="1:32" s="140" customFormat="1" ht="21.75" customHeight="1" thickBot="1" x14ac:dyDescent="0.3">
      <c r="A14" s="757" t="s">
        <v>193</v>
      </c>
      <c r="B14" s="243" t="s">
        <v>194</v>
      </c>
      <c r="C14" s="200"/>
      <c r="D14" s="243" t="s">
        <v>195</v>
      </c>
      <c r="E14" s="201"/>
      <c r="F14" s="243" t="s">
        <v>196</v>
      </c>
      <c r="G14" s="201"/>
      <c r="H14" s="243" t="s">
        <v>197</v>
      </c>
      <c r="I14" s="495"/>
      <c r="J14" s="158"/>
      <c r="K14" s="758" t="s">
        <v>198</v>
      </c>
      <c r="L14" s="758"/>
      <c r="M14" s="1385" t="s">
        <v>199</v>
      </c>
      <c r="N14" s="1385"/>
      <c r="O14" s="1385"/>
      <c r="P14" s="205"/>
      <c r="Q14" s="270"/>
      <c r="R14" s="192"/>
      <c r="S14" s="192"/>
      <c r="T14" s="192"/>
      <c r="U14" s="192"/>
      <c r="V14" s="192"/>
      <c r="W14" s="192"/>
      <c r="X14" s="192"/>
      <c r="Y14" s="192"/>
      <c r="Z14" s="192"/>
      <c r="AA14" s="192"/>
      <c r="AB14" s="192"/>
      <c r="AC14" s="192"/>
      <c r="AD14" s="192"/>
      <c r="AE14" s="192"/>
      <c r="AF14" s="192"/>
    </row>
    <row r="15" spans="1:32" s="140" customFormat="1" ht="21.75" customHeight="1" thickBot="1" x14ac:dyDescent="0.3">
      <c r="A15" s="757"/>
      <c r="B15" s="244" t="s">
        <v>200</v>
      </c>
      <c r="C15" s="203" t="s">
        <v>201</v>
      </c>
      <c r="D15" s="243" t="s">
        <v>202</v>
      </c>
      <c r="E15" s="204"/>
      <c r="F15" s="243" t="s">
        <v>203</v>
      </c>
      <c r="G15" s="204"/>
      <c r="H15" s="243" t="s">
        <v>204</v>
      </c>
      <c r="I15" s="495"/>
      <c r="J15" s="158"/>
      <c r="K15" s="758"/>
      <c r="L15" s="758"/>
      <c r="M15" s="1385" t="s">
        <v>205</v>
      </c>
      <c r="N15" s="1385"/>
      <c r="O15" s="1385"/>
      <c r="P15" s="205"/>
      <c r="Q15" s="270"/>
      <c r="R15" s="192"/>
      <c r="S15" s="192"/>
      <c r="T15" s="192"/>
      <c r="U15" s="192"/>
      <c r="V15" s="192"/>
      <c r="W15" s="192"/>
      <c r="X15" s="192"/>
      <c r="Y15" s="192"/>
      <c r="Z15" s="192"/>
      <c r="AA15" s="192"/>
      <c r="AB15" s="192"/>
      <c r="AC15" s="192"/>
      <c r="AD15" s="192"/>
      <c r="AE15" s="192"/>
      <c r="AF15" s="192"/>
    </row>
    <row r="16" spans="1:32" s="140" customFormat="1" ht="21.75" customHeight="1" thickBot="1" x14ac:dyDescent="0.3">
      <c r="A16" s="757"/>
      <c r="B16" s="243" t="s">
        <v>206</v>
      </c>
      <c r="C16" s="200"/>
      <c r="D16" s="243" t="s">
        <v>207</v>
      </c>
      <c r="E16" s="203"/>
      <c r="F16" s="243" t="s">
        <v>208</v>
      </c>
      <c r="G16" s="204"/>
      <c r="H16" s="243" t="s">
        <v>209</v>
      </c>
      <c r="I16" s="202"/>
      <c r="K16" s="758"/>
      <c r="L16" s="758"/>
      <c r="M16" s="1385" t="s">
        <v>210</v>
      </c>
      <c r="N16" s="1385"/>
      <c r="O16" s="1385"/>
      <c r="P16" s="644" t="s">
        <v>201</v>
      </c>
      <c r="Q16" s="270"/>
      <c r="R16" s="192"/>
      <c r="S16" s="192"/>
      <c r="T16" s="192"/>
      <c r="U16" s="192"/>
      <c r="V16" s="192"/>
      <c r="W16" s="192"/>
      <c r="X16" s="192"/>
      <c r="Y16" s="192"/>
      <c r="Z16" s="192"/>
      <c r="AA16" s="192"/>
      <c r="AB16" s="192"/>
      <c r="AC16" s="192"/>
      <c r="AD16" s="192"/>
      <c r="AE16" s="192"/>
      <c r="AF16" s="192"/>
    </row>
    <row r="17" spans="1:32" s="140" customFormat="1" ht="21.75" customHeight="1" x14ac:dyDescent="0.25">
      <c r="A17" s="66"/>
      <c r="B17" s="66"/>
      <c r="C17" s="66"/>
      <c r="D17" s="66"/>
      <c r="E17" s="66"/>
      <c r="F17" s="66"/>
      <c r="G17" s="158"/>
      <c r="H17" s="158"/>
      <c r="I17" s="158"/>
      <c r="J17" s="158"/>
      <c r="K17" s="159"/>
      <c r="L17" s="159"/>
      <c r="M17" s="157"/>
      <c r="N17" s="157"/>
      <c r="O17" s="157"/>
      <c r="P17" s="192"/>
      <c r="Q17" s="192"/>
      <c r="R17" s="192"/>
      <c r="S17" s="192"/>
      <c r="T17" s="192"/>
      <c r="U17" s="192"/>
      <c r="V17" s="192"/>
      <c r="W17" s="192"/>
      <c r="X17" s="192"/>
      <c r="Y17" s="192"/>
      <c r="Z17" s="192"/>
      <c r="AA17" s="192"/>
      <c r="AB17" s="192"/>
      <c r="AC17" s="192"/>
      <c r="AD17" s="192"/>
      <c r="AE17" s="192"/>
      <c r="AF17" s="192"/>
    </row>
    <row r="18" spans="1:32" s="90" customFormat="1" ht="17.25" customHeight="1" thickBot="1" x14ac:dyDescent="0.25">
      <c r="E18" s="158"/>
      <c r="G18" s="158"/>
      <c r="H18" s="158"/>
      <c r="I18" s="158"/>
      <c r="J18" s="158"/>
      <c r="K18" s="156"/>
      <c r="L18" s="156"/>
      <c r="M18" s="156"/>
      <c r="N18" s="156"/>
      <c r="O18" s="156"/>
    </row>
    <row r="19" spans="1:32" s="66" customFormat="1" ht="48" customHeight="1" thickBot="1" x14ac:dyDescent="0.3">
      <c r="A19" s="945" t="s">
        <v>804</v>
      </c>
      <c r="B19" s="946"/>
      <c r="C19" s="946"/>
      <c r="D19" s="946"/>
      <c r="E19" s="946"/>
      <c r="F19" s="946"/>
      <c r="G19" s="946"/>
      <c r="H19" s="946"/>
      <c r="I19" s="946"/>
      <c r="J19" s="946"/>
      <c r="K19" s="946"/>
      <c r="L19" s="946"/>
      <c r="M19" s="946"/>
      <c r="N19" s="946"/>
      <c r="O19" s="946"/>
      <c r="P19" s="946"/>
      <c r="Q19" s="946"/>
      <c r="R19" s="946"/>
      <c r="S19" s="946"/>
      <c r="T19" s="946"/>
      <c r="U19" s="946"/>
      <c r="V19" s="946"/>
      <c r="W19" s="946"/>
      <c r="X19" s="946"/>
      <c r="Y19" s="946"/>
      <c r="Z19" s="946"/>
      <c r="AA19" s="946"/>
      <c r="AB19" s="946"/>
      <c r="AC19" s="946"/>
      <c r="AD19" s="946"/>
      <c r="AE19" s="946"/>
      <c r="AF19" s="947"/>
    </row>
    <row r="20" spans="1:32" s="66" customFormat="1" ht="50.25" customHeight="1" thickBot="1" x14ac:dyDescent="0.3">
      <c r="A20" s="943" t="s">
        <v>805</v>
      </c>
      <c r="B20" s="944"/>
      <c r="C20" s="1361" t="s">
        <v>806</v>
      </c>
      <c r="D20" s="1361"/>
      <c r="E20" s="1361"/>
      <c r="F20" s="1361"/>
      <c r="G20" s="1361"/>
      <c r="H20" s="1361"/>
      <c r="I20" s="1361"/>
      <c r="J20" s="1361"/>
      <c r="K20" s="1361"/>
      <c r="L20" s="1361"/>
      <c r="M20" s="1361"/>
      <c r="N20" s="1361"/>
      <c r="O20" s="1361"/>
      <c r="P20" s="1361"/>
      <c r="Q20" s="1361"/>
      <c r="R20" s="1361"/>
      <c r="S20" s="1361"/>
      <c r="T20" s="1361"/>
      <c r="U20" s="1361"/>
      <c r="V20" s="1361"/>
      <c r="W20" s="1361"/>
      <c r="X20" s="1361"/>
      <c r="Y20" s="1361"/>
      <c r="Z20" s="1361"/>
      <c r="AA20" s="1361"/>
      <c r="AB20" s="1361"/>
      <c r="AC20" s="1361"/>
      <c r="AD20" s="1361"/>
      <c r="AE20" s="1361"/>
      <c r="AF20" s="1362"/>
    </row>
    <row r="21" spans="1:32" s="94" customFormat="1" ht="21.75" customHeight="1" thickBot="1" x14ac:dyDescent="0.3">
      <c r="A21" s="958" t="s">
        <v>807</v>
      </c>
      <c r="B21" s="1363" t="s">
        <v>808</v>
      </c>
      <c r="C21" s="771" t="s">
        <v>99</v>
      </c>
      <c r="D21" s="1367"/>
      <c r="E21" s="1367"/>
      <c r="F21" s="1367"/>
      <c r="G21" s="1367"/>
      <c r="H21" s="1367"/>
      <c r="I21" s="1367"/>
      <c r="J21" s="1367"/>
      <c r="K21" s="1367"/>
      <c r="L21" s="1367"/>
      <c r="M21" s="1367"/>
      <c r="N21" s="772"/>
      <c r="O21" s="1336" t="s">
        <v>242</v>
      </c>
      <c r="P21" s="1337"/>
      <c r="Q21" s="1337"/>
      <c r="R21" s="1337"/>
      <c r="S21" s="1337"/>
      <c r="T21" s="1337"/>
      <c r="U21" s="1337"/>
      <c r="V21" s="1337"/>
      <c r="W21" s="1337"/>
      <c r="X21" s="1337"/>
      <c r="Y21" s="1337"/>
      <c r="Z21" s="1337"/>
      <c r="AA21" s="1337"/>
      <c r="AB21" s="1337"/>
      <c r="AC21" s="1337"/>
      <c r="AD21" s="1337"/>
      <c r="AE21" s="1337"/>
      <c r="AF21" s="1338"/>
    </row>
    <row r="22" spans="1:32" s="94" customFormat="1" ht="21.75" customHeight="1" x14ac:dyDescent="0.25">
      <c r="A22" s="1364"/>
      <c r="B22" s="1363"/>
      <c r="C22" s="1359" t="s">
        <v>240</v>
      </c>
      <c r="D22" s="1360"/>
      <c r="E22" s="1359" t="s">
        <v>250</v>
      </c>
      <c r="F22" s="1360"/>
      <c r="G22" s="1359" t="s">
        <v>254</v>
      </c>
      <c r="H22" s="1360"/>
      <c r="I22" s="1359" t="s">
        <v>257</v>
      </c>
      <c r="J22" s="1360"/>
      <c r="K22" s="1359" t="s">
        <v>260</v>
      </c>
      <c r="L22" s="1360"/>
      <c r="M22" s="1359" t="s">
        <v>262</v>
      </c>
      <c r="N22" s="1360"/>
      <c r="O22" s="1336" t="s">
        <v>240</v>
      </c>
      <c r="P22" s="1337"/>
      <c r="Q22" s="1338"/>
      <c r="R22" s="1356" t="s">
        <v>250</v>
      </c>
      <c r="S22" s="1357"/>
      <c r="T22" s="1358"/>
      <c r="U22" s="1356" t="s">
        <v>254</v>
      </c>
      <c r="V22" s="1357"/>
      <c r="W22" s="1358"/>
      <c r="X22" s="1356" t="s">
        <v>257</v>
      </c>
      <c r="Y22" s="1357"/>
      <c r="Z22" s="1358"/>
      <c r="AA22" s="1356" t="s">
        <v>260</v>
      </c>
      <c r="AB22" s="1357"/>
      <c r="AC22" s="1358"/>
      <c r="AD22" s="1356" t="s">
        <v>262</v>
      </c>
      <c r="AE22" s="1357"/>
      <c r="AF22" s="1358"/>
    </row>
    <row r="23" spans="1:32" s="94" customFormat="1" ht="28.5" customHeight="1" x14ac:dyDescent="0.25">
      <c r="A23" s="1364"/>
      <c r="B23" s="1363"/>
      <c r="C23" s="380" t="s">
        <v>100</v>
      </c>
      <c r="D23" s="196" t="s">
        <v>809</v>
      </c>
      <c r="E23" s="196" t="s">
        <v>100</v>
      </c>
      <c r="F23" s="196" t="s">
        <v>809</v>
      </c>
      <c r="G23" s="196" t="s">
        <v>100</v>
      </c>
      <c r="H23" s="196" t="s">
        <v>809</v>
      </c>
      <c r="I23" s="196" t="s">
        <v>100</v>
      </c>
      <c r="J23" s="196" t="s">
        <v>809</v>
      </c>
      <c r="K23" s="196" t="s">
        <v>100</v>
      </c>
      <c r="L23" s="196" t="s">
        <v>809</v>
      </c>
      <c r="M23" s="196" t="s">
        <v>100</v>
      </c>
      <c r="N23" s="196" t="s">
        <v>809</v>
      </c>
      <c r="O23" s="197" t="s">
        <v>100</v>
      </c>
      <c r="P23" s="197" t="s">
        <v>810</v>
      </c>
      <c r="Q23" s="197" t="s">
        <v>229</v>
      </c>
      <c r="R23" s="197" t="s">
        <v>100</v>
      </c>
      <c r="S23" s="197" t="s">
        <v>810</v>
      </c>
      <c r="T23" s="197" t="s">
        <v>229</v>
      </c>
      <c r="U23" s="197" t="s">
        <v>100</v>
      </c>
      <c r="V23" s="197" t="s">
        <v>810</v>
      </c>
      <c r="W23" s="197" t="s">
        <v>229</v>
      </c>
      <c r="X23" s="197" t="s">
        <v>100</v>
      </c>
      <c r="Y23" s="197" t="s">
        <v>810</v>
      </c>
      <c r="Z23" s="197" t="s">
        <v>229</v>
      </c>
      <c r="AA23" s="197" t="s">
        <v>100</v>
      </c>
      <c r="AB23" s="197" t="s">
        <v>810</v>
      </c>
      <c r="AC23" s="197" t="s">
        <v>229</v>
      </c>
      <c r="AD23" s="197" t="s">
        <v>100</v>
      </c>
      <c r="AE23" s="197" t="s">
        <v>810</v>
      </c>
      <c r="AF23" s="197" t="s">
        <v>229</v>
      </c>
    </row>
    <row r="24" spans="1:32" s="94" customFormat="1" ht="15.75" customHeight="1" x14ac:dyDescent="0.25">
      <c r="A24" s="1364"/>
      <c r="B24" s="382" t="s">
        <v>811</v>
      </c>
      <c r="C24" s="383">
        <v>1</v>
      </c>
      <c r="D24" s="417">
        <v>459582439</v>
      </c>
      <c r="E24" s="383">
        <v>1</v>
      </c>
      <c r="F24" s="417">
        <v>675636</v>
      </c>
      <c r="G24" s="383">
        <v>1</v>
      </c>
      <c r="H24" s="417">
        <v>22211405</v>
      </c>
      <c r="I24" s="383">
        <v>1</v>
      </c>
      <c r="J24" s="417">
        <v>18133254</v>
      </c>
      <c r="K24" s="383">
        <v>1</v>
      </c>
      <c r="L24" s="417">
        <v>4877155</v>
      </c>
      <c r="M24" s="383">
        <v>1</v>
      </c>
      <c r="N24" s="417"/>
      <c r="O24" s="383">
        <v>1</v>
      </c>
      <c r="P24" s="414">
        <v>184532927</v>
      </c>
      <c r="Q24" s="414">
        <v>6262060</v>
      </c>
      <c r="R24" s="383">
        <v>1</v>
      </c>
      <c r="S24" s="414">
        <v>96977565</v>
      </c>
      <c r="T24" s="414">
        <v>14991463</v>
      </c>
      <c r="U24" s="383">
        <v>1</v>
      </c>
      <c r="V24" s="414">
        <v>1661746</v>
      </c>
      <c r="W24" s="414">
        <v>24466560</v>
      </c>
      <c r="X24" s="383">
        <v>1</v>
      </c>
      <c r="Y24" s="414">
        <v>141814276</v>
      </c>
      <c r="Z24" s="414">
        <v>39484632</v>
      </c>
      <c r="AA24" s="383">
        <v>1</v>
      </c>
      <c r="AB24" s="414">
        <v>4093183.4</v>
      </c>
      <c r="AC24" s="414">
        <v>43013719.5</v>
      </c>
      <c r="AD24" s="414"/>
      <c r="AE24" s="414"/>
      <c r="AF24" s="414"/>
    </row>
    <row r="25" spans="1:32" s="94" customFormat="1" ht="15.75" customHeight="1" x14ac:dyDescent="0.25">
      <c r="A25" s="1364"/>
      <c r="B25" s="359" t="s">
        <v>812</v>
      </c>
      <c r="C25" s="383">
        <v>1</v>
      </c>
      <c r="D25" s="417">
        <v>459582439</v>
      </c>
      <c r="E25" s="383">
        <v>1</v>
      </c>
      <c r="F25" s="417">
        <v>675636</v>
      </c>
      <c r="G25" s="383">
        <v>1</v>
      </c>
      <c r="H25" s="417">
        <v>22211405</v>
      </c>
      <c r="I25" s="383">
        <v>1</v>
      </c>
      <c r="J25" s="417">
        <v>18133254</v>
      </c>
      <c r="K25" s="383">
        <v>1</v>
      </c>
      <c r="L25" s="417">
        <v>4877155</v>
      </c>
      <c r="M25" s="383">
        <v>1</v>
      </c>
      <c r="N25" s="417"/>
      <c r="O25" s="383">
        <v>1</v>
      </c>
      <c r="P25" s="414">
        <v>184532927</v>
      </c>
      <c r="Q25" s="414">
        <v>6262060</v>
      </c>
      <c r="R25" s="383">
        <v>1</v>
      </c>
      <c r="S25" s="414">
        <v>96977565</v>
      </c>
      <c r="T25" s="414">
        <v>14991463</v>
      </c>
      <c r="U25" s="383">
        <v>1</v>
      </c>
      <c r="V25" s="414">
        <v>1661746</v>
      </c>
      <c r="W25" s="414">
        <v>24466560</v>
      </c>
      <c r="X25" s="383">
        <v>1</v>
      </c>
      <c r="Y25" s="414">
        <v>141814276</v>
      </c>
      <c r="Z25" s="414">
        <v>39484631</v>
      </c>
      <c r="AA25" s="383">
        <v>1</v>
      </c>
      <c r="AB25" s="414">
        <v>4093183.4</v>
      </c>
      <c r="AC25" s="414">
        <v>43013719.5</v>
      </c>
      <c r="AD25" s="414"/>
      <c r="AE25" s="414"/>
      <c r="AF25" s="414"/>
    </row>
    <row r="26" spans="1:32" s="94" customFormat="1" ht="15.75" customHeight="1" x14ac:dyDescent="0.25">
      <c r="A26" s="1364"/>
      <c r="B26" s="359" t="s">
        <v>813</v>
      </c>
      <c r="C26" s="383">
        <v>1</v>
      </c>
      <c r="D26" s="417">
        <v>459582439</v>
      </c>
      <c r="E26" s="383">
        <v>1</v>
      </c>
      <c r="F26" s="417">
        <v>675636</v>
      </c>
      <c r="G26" s="383">
        <v>1</v>
      </c>
      <c r="H26" s="417">
        <v>22211405</v>
      </c>
      <c r="I26" s="383">
        <v>1</v>
      </c>
      <c r="J26" s="417">
        <v>18133254</v>
      </c>
      <c r="K26" s="383">
        <v>1</v>
      </c>
      <c r="L26" s="417">
        <v>4877155</v>
      </c>
      <c r="M26" s="383">
        <v>1</v>
      </c>
      <c r="N26" s="417"/>
      <c r="O26" s="383">
        <v>1</v>
      </c>
      <c r="P26" s="414">
        <v>184532927</v>
      </c>
      <c r="Q26" s="414">
        <v>6262060</v>
      </c>
      <c r="R26" s="383">
        <v>1</v>
      </c>
      <c r="S26" s="414">
        <v>96977565</v>
      </c>
      <c r="T26" s="414">
        <v>14991463</v>
      </c>
      <c r="U26" s="383">
        <v>1</v>
      </c>
      <c r="V26" s="414">
        <v>1661746</v>
      </c>
      <c r="W26" s="414">
        <v>24466560</v>
      </c>
      <c r="X26" s="383">
        <v>1</v>
      </c>
      <c r="Y26" s="414">
        <v>141814276</v>
      </c>
      <c r="Z26" s="414">
        <v>39484631</v>
      </c>
      <c r="AA26" s="383">
        <v>1</v>
      </c>
      <c r="AB26" s="414">
        <v>4093183.4</v>
      </c>
      <c r="AC26" s="414">
        <v>43013719.5</v>
      </c>
      <c r="AD26" s="414"/>
      <c r="AE26" s="414"/>
      <c r="AF26" s="414"/>
    </row>
    <row r="27" spans="1:32" s="94" customFormat="1" ht="15.75" customHeight="1" x14ac:dyDescent="0.25">
      <c r="A27" s="1364"/>
      <c r="B27" s="359" t="s">
        <v>814</v>
      </c>
      <c r="C27" s="383">
        <v>1</v>
      </c>
      <c r="D27" s="417">
        <v>459582439</v>
      </c>
      <c r="E27" s="383">
        <v>1</v>
      </c>
      <c r="F27" s="417">
        <v>675636</v>
      </c>
      <c r="G27" s="383">
        <v>1</v>
      </c>
      <c r="H27" s="417">
        <v>22211404</v>
      </c>
      <c r="I27" s="383">
        <v>1</v>
      </c>
      <c r="J27" s="417">
        <v>18133254</v>
      </c>
      <c r="K27" s="383">
        <v>1</v>
      </c>
      <c r="L27" s="417">
        <v>4877155</v>
      </c>
      <c r="M27" s="383">
        <v>1</v>
      </c>
      <c r="N27" s="417"/>
      <c r="O27" s="383">
        <v>1</v>
      </c>
      <c r="P27" s="414">
        <v>184532927</v>
      </c>
      <c r="Q27" s="414">
        <v>6262060</v>
      </c>
      <c r="R27" s="383">
        <v>1</v>
      </c>
      <c r="S27" s="414">
        <v>96977565</v>
      </c>
      <c r="T27" s="414">
        <v>14991463</v>
      </c>
      <c r="U27" s="383">
        <v>1</v>
      </c>
      <c r="V27" s="414">
        <v>1661746</v>
      </c>
      <c r="W27" s="414">
        <v>24466560</v>
      </c>
      <c r="X27" s="383">
        <v>1</v>
      </c>
      <c r="Y27" s="414">
        <v>141814276</v>
      </c>
      <c r="Z27" s="414">
        <v>39484631</v>
      </c>
      <c r="AA27" s="383">
        <v>1</v>
      </c>
      <c r="AB27" s="414">
        <v>4093183.4</v>
      </c>
      <c r="AC27" s="414">
        <v>43013719.5</v>
      </c>
      <c r="AD27" s="414"/>
      <c r="AE27" s="414"/>
      <c r="AF27" s="414"/>
    </row>
    <row r="28" spans="1:32" s="94" customFormat="1" ht="15.75" customHeight="1" x14ac:dyDescent="0.25">
      <c r="A28" s="1364"/>
      <c r="B28" s="359" t="s">
        <v>815</v>
      </c>
      <c r="C28" s="383">
        <v>1</v>
      </c>
      <c r="D28" s="417">
        <v>459582439</v>
      </c>
      <c r="E28" s="383">
        <v>1</v>
      </c>
      <c r="F28" s="417">
        <v>675636</v>
      </c>
      <c r="G28" s="383">
        <v>1</v>
      </c>
      <c r="H28" s="417">
        <v>22211404</v>
      </c>
      <c r="I28" s="383">
        <v>1</v>
      </c>
      <c r="J28" s="417">
        <v>18133254</v>
      </c>
      <c r="K28" s="383">
        <v>1</v>
      </c>
      <c r="L28" s="417">
        <v>4877155</v>
      </c>
      <c r="M28" s="383">
        <v>1</v>
      </c>
      <c r="N28" s="417"/>
      <c r="O28" s="383">
        <v>1</v>
      </c>
      <c r="P28" s="414">
        <v>184532927</v>
      </c>
      <c r="Q28" s="414">
        <v>6262060</v>
      </c>
      <c r="R28" s="383">
        <v>1</v>
      </c>
      <c r="S28" s="414">
        <v>96977565</v>
      </c>
      <c r="T28" s="414">
        <v>14991463</v>
      </c>
      <c r="U28" s="383">
        <v>1</v>
      </c>
      <c r="V28" s="414">
        <v>1661746</v>
      </c>
      <c r="W28" s="414">
        <v>24466560</v>
      </c>
      <c r="X28" s="383">
        <v>1</v>
      </c>
      <c r="Y28" s="414">
        <v>141814276</v>
      </c>
      <c r="Z28" s="414">
        <v>39484631</v>
      </c>
      <c r="AA28" s="383">
        <v>1</v>
      </c>
      <c r="AB28" s="414">
        <v>4093183.4</v>
      </c>
      <c r="AC28" s="414">
        <v>43013719.5</v>
      </c>
      <c r="AD28" s="414"/>
      <c r="AE28" s="414"/>
      <c r="AF28" s="414"/>
    </row>
    <row r="29" spans="1:32" s="94" customFormat="1" ht="15.75" customHeight="1" x14ac:dyDescent="0.25">
      <c r="A29" s="1364"/>
      <c r="B29" s="359" t="s">
        <v>816</v>
      </c>
      <c r="C29" s="383">
        <v>1</v>
      </c>
      <c r="D29" s="417">
        <v>459582439</v>
      </c>
      <c r="E29" s="383">
        <v>1</v>
      </c>
      <c r="F29" s="417">
        <v>675636</v>
      </c>
      <c r="G29" s="383">
        <v>1</v>
      </c>
      <c r="H29" s="417">
        <v>22211404</v>
      </c>
      <c r="I29" s="383">
        <v>1</v>
      </c>
      <c r="J29" s="417">
        <v>18133254</v>
      </c>
      <c r="K29" s="383">
        <v>1</v>
      </c>
      <c r="L29" s="417">
        <v>4877155</v>
      </c>
      <c r="M29" s="383">
        <v>1</v>
      </c>
      <c r="N29" s="417"/>
      <c r="O29" s="383">
        <v>1</v>
      </c>
      <c r="P29" s="414">
        <v>184532927</v>
      </c>
      <c r="Q29" s="414">
        <v>6262060</v>
      </c>
      <c r="R29" s="383">
        <v>1</v>
      </c>
      <c r="S29" s="414">
        <v>96977565</v>
      </c>
      <c r="T29" s="414">
        <v>14991463</v>
      </c>
      <c r="U29" s="383">
        <v>1</v>
      </c>
      <c r="V29" s="414">
        <v>1661746</v>
      </c>
      <c r="W29" s="414">
        <v>24466560</v>
      </c>
      <c r="X29" s="383">
        <v>1</v>
      </c>
      <c r="Y29" s="414">
        <v>141814276</v>
      </c>
      <c r="Z29" s="414">
        <v>39484631</v>
      </c>
      <c r="AA29" s="383">
        <v>1</v>
      </c>
      <c r="AB29" s="414">
        <v>4093183.4</v>
      </c>
      <c r="AC29" s="414">
        <v>43013719.5</v>
      </c>
      <c r="AD29" s="414"/>
      <c r="AE29" s="414"/>
      <c r="AF29" s="414"/>
    </row>
    <row r="30" spans="1:32" s="94" customFormat="1" ht="15.75" customHeight="1" x14ac:dyDescent="0.25">
      <c r="A30" s="1364"/>
      <c r="B30" s="359" t="s">
        <v>817</v>
      </c>
      <c r="C30" s="383">
        <v>1</v>
      </c>
      <c r="D30" s="417">
        <v>459582439</v>
      </c>
      <c r="E30" s="383">
        <v>1</v>
      </c>
      <c r="F30" s="417">
        <v>675636</v>
      </c>
      <c r="G30" s="383">
        <v>1</v>
      </c>
      <c r="H30" s="417">
        <v>22211404</v>
      </c>
      <c r="I30" s="383">
        <v>1</v>
      </c>
      <c r="J30" s="417">
        <v>18133254</v>
      </c>
      <c r="K30" s="383">
        <v>1</v>
      </c>
      <c r="L30" s="417">
        <v>4877155</v>
      </c>
      <c r="M30" s="383">
        <v>1</v>
      </c>
      <c r="N30" s="417"/>
      <c r="O30" s="383">
        <v>1</v>
      </c>
      <c r="P30" s="414">
        <v>184532927</v>
      </c>
      <c r="Q30" s="414">
        <v>6262059</v>
      </c>
      <c r="R30" s="383">
        <v>1</v>
      </c>
      <c r="S30" s="414">
        <v>96977565</v>
      </c>
      <c r="T30" s="414">
        <v>14991463</v>
      </c>
      <c r="U30" s="383">
        <v>1</v>
      </c>
      <c r="V30" s="414">
        <v>1661746</v>
      </c>
      <c r="W30" s="414">
        <v>24466560</v>
      </c>
      <c r="X30" s="383">
        <v>1</v>
      </c>
      <c r="Y30" s="414">
        <v>141814275</v>
      </c>
      <c r="Z30" s="414">
        <v>39484631</v>
      </c>
      <c r="AA30" s="383">
        <v>1</v>
      </c>
      <c r="AB30" s="414">
        <v>4093183.4</v>
      </c>
      <c r="AC30" s="414">
        <v>43013719.5</v>
      </c>
      <c r="AD30" s="414"/>
      <c r="AE30" s="414"/>
      <c r="AF30" s="414"/>
    </row>
    <row r="31" spans="1:32" s="94" customFormat="1" ht="15.75" customHeight="1" x14ac:dyDescent="0.25">
      <c r="A31" s="1364"/>
      <c r="B31" s="359" t="s">
        <v>818</v>
      </c>
      <c r="C31" s="383">
        <v>1</v>
      </c>
      <c r="D31" s="417">
        <v>459582439</v>
      </c>
      <c r="E31" s="383">
        <v>1</v>
      </c>
      <c r="F31" s="417">
        <v>675636</v>
      </c>
      <c r="G31" s="383">
        <v>1</v>
      </c>
      <c r="H31" s="417">
        <v>22211404</v>
      </c>
      <c r="I31" s="383">
        <v>1</v>
      </c>
      <c r="J31" s="417">
        <v>18133254</v>
      </c>
      <c r="K31" s="383">
        <v>1</v>
      </c>
      <c r="L31" s="417">
        <v>4877154</v>
      </c>
      <c r="M31" s="383">
        <v>1</v>
      </c>
      <c r="N31" s="417"/>
      <c r="O31" s="383">
        <v>1</v>
      </c>
      <c r="P31" s="414">
        <v>184532927</v>
      </c>
      <c r="Q31" s="414">
        <v>6262059</v>
      </c>
      <c r="R31" s="383">
        <v>1</v>
      </c>
      <c r="S31" s="414">
        <v>96977565</v>
      </c>
      <c r="T31" s="414">
        <v>14991463</v>
      </c>
      <c r="U31" s="383">
        <v>1</v>
      </c>
      <c r="V31" s="414">
        <v>1661746</v>
      </c>
      <c r="W31" s="414">
        <v>24466560</v>
      </c>
      <c r="X31" s="383">
        <v>1</v>
      </c>
      <c r="Y31" s="414">
        <v>141814275</v>
      </c>
      <c r="Z31" s="414">
        <v>39484631</v>
      </c>
      <c r="AA31" s="383">
        <v>1</v>
      </c>
      <c r="AB31" s="414">
        <v>4093183.4</v>
      </c>
      <c r="AC31" s="414">
        <v>43013719.5</v>
      </c>
      <c r="AD31" s="414"/>
      <c r="AE31" s="414"/>
      <c r="AF31" s="414"/>
    </row>
    <row r="32" spans="1:32" s="94" customFormat="1" ht="15.75" customHeight="1" x14ac:dyDescent="0.25">
      <c r="A32" s="1364"/>
      <c r="B32" s="359" t="s">
        <v>819</v>
      </c>
      <c r="C32" s="383">
        <v>1</v>
      </c>
      <c r="D32" s="417">
        <v>459582439</v>
      </c>
      <c r="E32" s="383">
        <v>1</v>
      </c>
      <c r="F32" s="417">
        <v>675636</v>
      </c>
      <c r="G32" s="383">
        <v>1</v>
      </c>
      <c r="H32" s="417">
        <v>22211404</v>
      </c>
      <c r="I32" s="383">
        <v>1</v>
      </c>
      <c r="J32" s="417">
        <v>18133254</v>
      </c>
      <c r="K32" s="383">
        <v>1</v>
      </c>
      <c r="L32" s="417">
        <v>4877154</v>
      </c>
      <c r="M32" s="383">
        <v>1</v>
      </c>
      <c r="N32" s="417"/>
      <c r="O32" s="383">
        <v>1</v>
      </c>
      <c r="P32" s="414">
        <v>184532927</v>
      </c>
      <c r="Q32" s="414">
        <v>6262059</v>
      </c>
      <c r="R32" s="383">
        <v>1</v>
      </c>
      <c r="S32" s="414">
        <v>96977565</v>
      </c>
      <c r="T32" s="414">
        <v>14991463</v>
      </c>
      <c r="U32" s="383">
        <v>1</v>
      </c>
      <c r="V32" s="414">
        <v>1661746</v>
      </c>
      <c r="W32" s="414">
        <v>24466560</v>
      </c>
      <c r="X32" s="383">
        <v>1</v>
      </c>
      <c r="Y32" s="414">
        <v>141814275</v>
      </c>
      <c r="Z32" s="414">
        <v>39484631</v>
      </c>
      <c r="AA32" s="383">
        <v>1</v>
      </c>
      <c r="AB32" s="414">
        <v>4093183.4</v>
      </c>
      <c r="AC32" s="414">
        <v>43013719.5</v>
      </c>
      <c r="AD32" s="414"/>
      <c r="AE32" s="414"/>
      <c r="AF32" s="414"/>
    </row>
    <row r="33" spans="1:32" s="94" customFormat="1" ht="15.75" customHeight="1" x14ac:dyDescent="0.25">
      <c r="A33" s="1364"/>
      <c r="B33" s="359" t="s">
        <v>820</v>
      </c>
      <c r="C33" s="383">
        <v>1</v>
      </c>
      <c r="D33" s="417">
        <v>459582439</v>
      </c>
      <c r="E33" s="383">
        <v>1</v>
      </c>
      <c r="F33" s="417">
        <v>675636</v>
      </c>
      <c r="G33" s="383">
        <v>1</v>
      </c>
      <c r="H33" s="417">
        <v>22211404</v>
      </c>
      <c r="I33" s="383">
        <v>1</v>
      </c>
      <c r="J33" s="417">
        <v>18133254</v>
      </c>
      <c r="K33" s="383">
        <v>1</v>
      </c>
      <c r="L33" s="417">
        <v>4877154</v>
      </c>
      <c r="M33" s="383">
        <v>1</v>
      </c>
      <c r="N33" s="417"/>
      <c r="O33" s="383">
        <v>1</v>
      </c>
      <c r="P33" s="414">
        <v>184532927</v>
      </c>
      <c r="Q33" s="414">
        <v>6262059</v>
      </c>
      <c r="R33" s="383">
        <v>1</v>
      </c>
      <c r="S33" s="414">
        <v>96977565</v>
      </c>
      <c r="T33" s="414">
        <v>14991463</v>
      </c>
      <c r="U33" s="383">
        <v>1</v>
      </c>
      <c r="V33" s="414">
        <v>1661746</v>
      </c>
      <c r="W33" s="414">
        <v>24466560</v>
      </c>
      <c r="X33" s="383">
        <v>1</v>
      </c>
      <c r="Y33" s="414">
        <v>141814275</v>
      </c>
      <c r="Z33" s="414">
        <v>39484631</v>
      </c>
      <c r="AA33" s="383">
        <v>1</v>
      </c>
      <c r="AB33" s="414">
        <v>4093183.4</v>
      </c>
      <c r="AC33" s="414">
        <v>43013719.5</v>
      </c>
      <c r="AD33" s="414"/>
      <c r="AE33" s="414"/>
      <c r="AF33" s="414"/>
    </row>
    <row r="34" spans="1:32" s="94" customFormat="1" ht="15.75" customHeight="1" x14ac:dyDescent="0.25">
      <c r="A34" s="1364"/>
      <c r="B34" s="359" t="s">
        <v>821</v>
      </c>
      <c r="C34" s="383">
        <v>1</v>
      </c>
      <c r="D34" s="417">
        <v>459582439</v>
      </c>
      <c r="E34" s="383">
        <v>1</v>
      </c>
      <c r="F34" s="417">
        <v>675636</v>
      </c>
      <c r="G34" s="383">
        <v>1</v>
      </c>
      <c r="H34" s="417">
        <v>22211404</v>
      </c>
      <c r="I34" s="383">
        <v>1</v>
      </c>
      <c r="J34" s="417">
        <v>18133254</v>
      </c>
      <c r="K34" s="383">
        <v>1</v>
      </c>
      <c r="L34" s="417">
        <v>4877154</v>
      </c>
      <c r="M34" s="383">
        <v>1</v>
      </c>
      <c r="N34" s="417"/>
      <c r="O34" s="383">
        <v>1</v>
      </c>
      <c r="P34" s="414">
        <v>184532927</v>
      </c>
      <c r="Q34" s="414">
        <v>6262059</v>
      </c>
      <c r="R34" s="383">
        <v>1</v>
      </c>
      <c r="S34" s="414">
        <v>96977565</v>
      </c>
      <c r="T34" s="414">
        <v>14991463</v>
      </c>
      <c r="U34" s="383">
        <v>1</v>
      </c>
      <c r="V34" s="414">
        <v>1661746</v>
      </c>
      <c r="W34" s="414">
        <v>24466560</v>
      </c>
      <c r="X34" s="383">
        <v>1</v>
      </c>
      <c r="Y34" s="414">
        <v>141814275</v>
      </c>
      <c r="Z34" s="414">
        <v>39484631</v>
      </c>
      <c r="AA34" s="383">
        <v>1</v>
      </c>
      <c r="AB34" s="414">
        <v>4093183.4</v>
      </c>
      <c r="AC34" s="414">
        <v>43013719.5</v>
      </c>
      <c r="AD34" s="414"/>
      <c r="AE34" s="414"/>
      <c r="AF34" s="414"/>
    </row>
    <row r="35" spans="1:32" s="94" customFormat="1" ht="15.75" customHeight="1" x14ac:dyDescent="0.25">
      <c r="A35" s="1364"/>
      <c r="B35" s="359" t="s">
        <v>822</v>
      </c>
      <c r="C35" s="383">
        <v>1</v>
      </c>
      <c r="D35" s="417">
        <v>459582438</v>
      </c>
      <c r="E35" s="383">
        <v>1</v>
      </c>
      <c r="F35" s="417">
        <v>675636</v>
      </c>
      <c r="G35" s="383">
        <v>1</v>
      </c>
      <c r="H35" s="417">
        <v>22211404</v>
      </c>
      <c r="I35" s="383">
        <v>1</v>
      </c>
      <c r="J35" s="417">
        <v>18133254</v>
      </c>
      <c r="K35" s="383">
        <v>1</v>
      </c>
      <c r="L35" s="417">
        <v>4877154</v>
      </c>
      <c r="M35" s="383">
        <v>1</v>
      </c>
      <c r="N35" s="417"/>
      <c r="O35" s="383">
        <v>1</v>
      </c>
      <c r="P35" s="414">
        <v>184532927</v>
      </c>
      <c r="Q35" s="414">
        <v>6262059</v>
      </c>
      <c r="R35" s="383">
        <v>1</v>
      </c>
      <c r="S35" s="414">
        <v>96977565</v>
      </c>
      <c r="T35" s="414">
        <v>14991462</v>
      </c>
      <c r="U35" s="383">
        <v>1</v>
      </c>
      <c r="V35" s="414">
        <v>1661746</v>
      </c>
      <c r="W35" s="414">
        <v>24466559</v>
      </c>
      <c r="X35" s="383">
        <v>1</v>
      </c>
      <c r="Y35" s="414">
        <v>141814275</v>
      </c>
      <c r="Z35" s="414">
        <v>39484631</v>
      </c>
      <c r="AA35" s="383">
        <v>1</v>
      </c>
      <c r="AB35" s="414">
        <v>4093183.4</v>
      </c>
      <c r="AC35" s="414">
        <v>43013719.5</v>
      </c>
      <c r="AD35" s="414"/>
      <c r="AE35" s="414"/>
      <c r="AF35" s="414"/>
    </row>
    <row r="36" spans="1:32" s="94" customFormat="1" ht="15.75" customHeight="1" x14ac:dyDescent="0.25">
      <c r="A36" s="1364"/>
      <c r="B36" s="359" t="s">
        <v>823</v>
      </c>
      <c r="C36" s="383">
        <v>1</v>
      </c>
      <c r="D36" s="417">
        <v>459582438</v>
      </c>
      <c r="E36" s="383">
        <v>1</v>
      </c>
      <c r="F36" s="417">
        <v>675636</v>
      </c>
      <c r="G36" s="383">
        <v>1</v>
      </c>
      <c r="H36" s="417">
        <v>22211404</v>
      </c>
      <c r="I36" s="383">
        <v>1</v>
      </c>
      <c r="J36" s="417">
        <v>18133254</v>
      </c>
      <c r="K36" s="383">
        <v>1</v>
      </c>
      <c r="L36" s="417">
        <v>4877154</v>
      </c>
      <c r="M36" s="383">
        <v>1</v>
      </c>
      <c r="N36" s="417"/>
      <c r="O36" s="383">
        <v>1</v>
      </c>
      <c r="P36" s="414">
        <v>184532927</v>
      </c>
      <c r="Q36" s="414">
        <v>6262059</v>
      </c>
      <c r="R36" s="383">
        <v>1</v>
      </c>
      <c r="S36" s="414">
        <v>96977566</v>
      </c>
      <c r="T36" s="414">
        <v>14991462</v>
      </c>
      <c r="U36" s="383">
        <v>1</v>
      </c>
      <c r="V36" s="414">
        <v>1661746</v>
      </c>
      <c r="W36" s="414">
        <v>24466559</v>
      </c>
      <c r="X36" s="383">
        <v>1</v>
      </c>
      <c r="Y36" s="414">
        <v>141814275</v>
      </c>
      <c r="Z36" s="414">
        <v>39484631</v>
      </c>
      <c r="AA36" s="383">
        <v>1</v>
      </c>
      <c r="AB36" s="414">
        <v>4093183.4</v>
      </c>
      <c r="AC36" s="414">
        <v>43013719.5</v>
      </c>
      <c r="AD36" s="414"/>
      <c r="AE36" s="414"/>
      <c r="AF36" s="414"/>
    </row>
    <row r="37" spans="1:32" s="94" customFormat="1" ht="15.75" customHeight="1" x14ac:dyDescent="0.25">
      <c r="A37" s="1364"/>
      <c r="B37" s="359" t="s">
        <v>824</v>
      </c>
      <c r="C37" s="383">
        <v>1</v>
      </c>
      <c r="D37" s="417">
        <v>459582438</v>
      </c>
      <c r="E37" s="383">
        <v>1</v>
      </c>
      <c r="F37" s="417">
        <v>675636</v>
      </c>
      <c r="G37" s="383">
        <v>1</v>
      </c>
      <c r="H37" s="417">
        <v>22211404</v>
      </c>
      <c r="I37" s="383">
        <v>1</v>
      </c>
      <c r="J37" s="417">
        <v>18133254</v>
      </c>
      <c r="K37" s="383">
        <v>1</v>
      </c>
      <c r="L37" s="417">
        <v>4877154</v>
      </c>
      <c r="M37" s="383">
        <v>1</v>
      </c>
      <c r="N37" s="417"/>
      <c r="O37" s="383">
        <v>1</v>
      </c>
      <c r="P37" s="414">
        <v>184532927</v>
      </c>
      <c r="Q37" s="414">
        <v>6262059</v>
      </c>
      <c r="R37" s="383">
        <v>1</v>
      </c>
      <c r="S37" s="414">
        <v>96977566</v>
      </c>
      <c r="T37" s="414">
        <v>14991462</v>
      </c>
      <c r="U37" s="383">
        <v>1</v>
      </c>
      <c r="V37" s="414">
        <v>1661746</v>
      </c>
      <c r="W37" s="414">
        <v>24466559</v>
      </c>
      <c r="X37" s="383">
        <v>1</v>
      </c>
      <c r="Y37" s="414">
        <v>141814275</v>
      </c>
      <c r="Z37" s="414">
        <v>39484631</v>
      </c>
      <c r="AA37" s="383">
        <v>1</v>
      </c>
      <c r="AB37" s="414">
        <v>4093183.4</v>
      </c>
      <c r="AC37" s="414">
        <v>43013719.5</v>
      </c>
      <c r="AD37" s="414"/>
      <c r="AE37" s="414"/>
      <c r="AF37" s="414"/>
    </row>
    <row r="38" spans="1:32" s="94" customFormat="1" ht="15.75" customHeight="1" x14ac:dyDescent="0.25">
      <c r="A38" s="1364"/>
      <c r="B38" s="359" t="s">
        <v>825</v>
      </c>
      <c r="C38" s="383">
        <v>1</v>
      </c>
      <c r="D38" s="417">
        <v>459582438</v>
      </c>
      <c r="E38" s="383">
        <v>1</v>
      </c>
      <c r="F38" s="417">
        <v>675636</v>
      </c>
      <c r="G38" s="383">
        <v>1</v>
      </c>
      <c r="H38" s="417">
        <v>22211404</v>
      </c>
      <c r="I38" s="383">
        <v>1</v>
      </c>
      <c r="J38" s="417">
        <v>18133254</v>
      </c>
      <c r="K38" s="383">
        <v>1</v>
      </c>
      <c r="L38" s="417">
        <v>4877154</v>
      </c>
      <c r="M38" s="383">
        <v>1</v>
      </c>
      <c r="N38" s="417"/>
      <c r="O38" s="383">
        <v>1</v>
      </c>
      <c r="P38" s="414">
        <v>184532927</v>
      </c>
      <c r="Q38" s="414">
        <v>6262059</v>
      </c>
      <c r="R38" s="383">
        <v>1</v>
      </c>
      <c r="S38" s="414">
        <v>96977566</v>
      </c>
      <c r="T38" s="414">
        <v>14991462</v>
      </c>
      <c r="U38" s="383">
        <v>1</v>
      </c>
      <c r="V38" s="414">
        <v>1661746</v>
      </c>
      <c r="W38" s="414">
        <v>24466559</v>
      </c>
      <c r="X38" s="383">
        <v>1</v>
      </c>
      <c r="Y38" s="414">
        <v>141814275</v>
      </c>
      <c r="Z38" s="414">
        <v>39484631</v>
      </c>
      <c r="AA38" s="383">
        <v>1</v>
      </c>
      <c r="AB38" s="414">
        <v>4093183.4</v>
      </c>
      <c r="AC38" s="414">
        <v>43013719.5</v>
      </c>
      <c r="AD38" s="414"/>
      <c r="AE38" s="414"/>
      <c r="AF38" s="414"/>
    </row>
    <row r="39" spans="1:32" s="94" customFormat="1" ht="15.75" customHeight="1" x14ac:dyDescent="0.25">
      <c r="A39" s="1364"/>
      <c r="B39" s="359" t="s">
        <v>826</v>
      </c>
      <c r="C39" s="383">
        <v>1</v>
      </c>
      <c r="D39" s="417">
        <v>459582438</v>
      </c>
      <c r="E39" s="383">
        <v>1</v>
      </c>
      <c r="F39" s="417">
        <v>675636</v>
      </c>
      <c r="G39" s="383">
        <v>1</v>
      </c>
      <c r="H39" s="417">
        <v>22211404</v>
      </c>
      <c r="I39" s="383">
        <v>1</v>
      </c>
      <c r="J39" s="417">
        <v>18133254</v>
      </c>
      <c r="K39" s="383">
        <v>1</v>
      </c>
      <c r="L39" s="417">
        <v>4877154</v>
      </c>
      <c r="M39" s="383">
        <v>1</v>
      </c>
      <c r="N39" s="417"/>
      <c r="O39" s="383">
        <v>1</v>
      </c>
      <c r="P39" s="414">
        <v>184532927</v>
      </c>
      <c r="Q39" s="414">
        <v>6262059</v>
      </c>
      <c r="R39" s="383">
        <v>1</v>
      </c>
      <c r="S39" s="414">
        <v>96977566</v>
      </c>
      <c r="T39" s="414">
        <v>14991462</v>
      </c>
      <c r="U39" s="383">
        <v>1</v>
      </c>
      <c r="V39" s="414">
        <v>1661745</v>
      </c>
      <c r="W39" s="414">
        <v>24466559</v>
      </c>
      <c r="X39" s="383">
        <v>1</v>
      </c>
      <c r="Y39" s="414">
        <v>141814275</v>
      </c>
      <c r="Z39" s="414">
        <v>39484631</v>
      </c>
      <c r="AA39" s="383">
        <v>1</v>
      </c>
      <c r="AB39" s="414">
        <v>4093183.4</v>
      </c>
      <c r="AC39" s="414">
        <v>43013719.5</v>
      </c>
      <c r="AD39" s="414"/>
      <c r="AE39" s="414"/>
      <c r="AF39" s="414"/>
    </row>
    <row r="40" spans="1:32" s="94" customFormat="1" ht="15.75" customHeight="1" x14ac:dyDescent="0.25">
      <c r="A40" s="1364"/>
      <c r="B40" s="359" t="s">
        <v>827</v>
      </c>
      <c r="C40" s="383">
        <v>1</v>
      </c>
      <c r="D40" s="417">
        <v>459582438</v>
      </c>
      <c r="E40" s="383">
        <v>1</v>
      </c>
      <c r="F40" s="417">
        <v>675636</v>
      </c>
      <c r="G40" s="383">
        <v>1</v>
      </c>
      <c r="H40" s="417">
        <v>22211404</v>
      </c>
      <c r="I40" s="383">
        <v>1</v>
      </c>
      <c r="J40" s="417">
        <v>18133254</v>
      </c>
      <c r="K40" s="383">
        <v>1</v>
      </c>
      <c r="L40" s="417">
        <v>4877154</v>
      </c>
      <c r="M40" s="383">
        <v>1</v>
      </c>
      <c r="N40" s="417"/>
      <c r="O40" s="383">
        <v>1</v>
      </c>
      <c r="P40" s="414">
        <v>184532927</v>
      </c>
      <c r="Q40" s="414">
        <v>6262059</v>
      </c>
      <c r="R40" s="383">
        <v>1</v>
      </c>
      <c r="S40" s="414">
        <v>96977566</v>
      </c>
      <c r="T40" s="414">
        <v>14991462</v>
      </c>
      <c r="U40" s="383">
        <v>1</v>
      </c>
      <c r="V40" s="414">
        <v>1661745</v>
      </c>
      <c r="W40" s="414">
        <v>24466559</v>
      </c>
      <c r="X40" s="383">
        <v>1</v>
      </c>
      <c r="Y40" s="414">
        <v>141814275</v>
      </c>
      <c r="Z40" s="414">
        <v>39484631</v>
      </c>
      <c r="AA40" s="383">
        <v>1</v>
      </c>
      <c r="AB40" s="414">
        <v>4093183.4</v>
      </c>
      <c r="AC40" s="414">
        <v>43013719.5</v>
      </c>
      <c r="AD40" s="414"/>
      <c r="AE40" s="414"/>
      <c r="AF40" s="414"/>
    </row>
    <row r="41" spans="1:32" s="94" customFormat="1" ht="15.75" customHeight="1" x14ac:dyDescent="0.25">
      <c r="A41" s="1364"/>
      <c r="B41" s="359" t="s">
        <v>828</v>
      </c>
      <c r="C41" s="383">
        <v>1</v>
      </c>
      <c r="D41" s="417">
        <v>459582438</v>
      </c>
      <c r="E41" s="383">
        <v>1</v>
      </c>
      <c r="F41" s="417">
        <v>675636</v>
      </c>
      <c r="G41" s="383">
        <v>1</v>
      </c>
      <c r="H41" s="417">
        <v>22211404</v>
      </c>
      <c r="I41" s="383">
        <v>1</v>
      </c>
      <c r="J41" s="417">
        <v>18133255</v>
      </c>
      <c r="K41" s="383">
        <v>1</v>
      </c>
      <c r="L41" s="417">
        <v>4877154</v>
      </c>
      <c r="M41" s="383">
        <v>1</v>
      </c>
      <c r="N41" s="417"/>
      <c r="O41" s="383">
        <v>1</v>
      </c>
      <c r="P41" s="414">
        <v>184532927</v>
      </c>
      <c r="Q41" s="414">
        <v>6262059</v>
      </c>
      <c r="R41" s="383">
        <v>1</v>
      </c>
      <c r="S41" s="414">
        <v>96977566</v>
      </c>
      <c r="T41" s="414">
        <v>14991462</v>
      </c>
      <c r="U41" s="383">
        <v>1</v>
      </c>
      <c r="V41" s="414">
        <v>1661745</v>
      </c>
      <c r="W41" s="414">
        <v>24466559</v>
      </c>
      <c r="X41" s="383">
        <v>1</v>
      </c>
      <c r="Y41" s="414">
        <v>141814275</v>
      </c>
      <c r="Z41" s="414">
        <v>39484631</v>
      </c>
      <c r="AA41" s="383">
        <v>1</v>
      </c>
      <c r="AB41" s="414">
        <v>4093183.4</v>
      </c>
      <c r="AC41" s="414">
        <v>43013719.5</v>
      </c>
      <c r="AD41" s="414"/>
      <c r="AE41" s="414"/>
      <c r="AF41" s="414"/>
    </row>
    <row r="42" spans="1:32" s="94" customFormat="1" ht="15.75" customHeight="1" x14ac:dyDescent="0.25">
      <c r="A42" s="1364"/>
      <c r="B42" s="359" t="s">
        <v>829</v>
      </c>
      <c r="C42" s="383">
        <v>1</v>
      </c>
      <c r="D42" s="417">
        <v>459582438</v>
      </c>
      <c r="E42" s="383">
        <v>1</v>
      </c>
      <c r="F42" s="417">
        <v>675635</v>
      </c>
      <c r="G42" s="383">
        <v>1</v>
      </c>
      <c r="H42" s="417">
        <v>22211404</v>
      </c>
      <c r="I42" s="383">
        <v>1</v>
      </c>
      <c r="J42" s="417">
        <v>18133255</v>
      </c>
      <c r="K42" s="383">
        <v>1</v>
      </c>
      <c r="L42" s="417">
        <v>4877154</v>
      </c>
      <c r="M42" s="383">
        <v>1</v>
      </c>
      <c r="N42" s="417"/>
      <c r="O42" s="383">
        <v>1</v>
      </c>
      <c r="P42" s="414">
        <v>184532927</v>
      </c>
      <c r="Q42" s="414">
        <v>6262059</v>
      </c>
      <c r="R42" s="383">
        <v>1</v>
      </c>
      <c r="S42" s="414">
        <v>96977566</v>
      </c>
      <c r="T42" s="414">
        <v>14991462</v>
      </c>
      <c r="U42" s="383">
        <v>1</v>
      </c>
      <c r="V42" s="414">
        <v>1661745</v>
      </c>
      <c r="W42" s="414">
        <v>24466559</v>
      </c>
      <c r="X42" s="383">
        <v>1</v>
      </c>
      <c r="Y42" s="414">
        <v>141814275</v>
      </c>
      <c r="Z42" s="414">
        <v>39484631</v>
      </c>
      <c r="AA42" s="383">
        <v>1</v>
      </c>
      <c r="AB42" s="414">
        <v>4093183.4</v>
      </c>
      <c r="AC42" s="414">
        <v>43013719.5</v>
      </c>
      <c r="AD42" s="414"/>
      <c r="AE42" s="414"/>
      <c r="AF42" s="414"/>
    </row>
    <row r="43" spans="1:32" s="94" customFormat="1" ht="15.75" customHeight="1" x14ac:dyDescent="0.25">
      <c r="A43" s="1364"/>
      <c r="B43" s="359" t="s">
        <v>830</v>
      </c>
      <c r="C43" s="383">
        <v>1</v>
      </c>
      <c r="D43" s="417">
        <v>387833750</v>
      </c>
      <c r="E43" s="383">
        <v>1</v>
      </c>
      <c r="F43" s="417"/>
      <c r="G43" s="383">
        <v>1</v>
      </c>
      <c r="H43" s="417">
        <v>22211404</v>
      </c>
      <c r="I43" s="383">
        <v>1</v>
      </c>
      <c r="J43" s="417">
        <v>18133255</v>
      </c>
      <c r="K43" s="383">
        <v>1</v>
      </c>
      <c r="L43" s="417">
        <v>4877154</v>
      </c>
      <c r="M43" s="383">
        <v>1</v>
      </c>
      <c r="N43" s="413"/>
      <c r="O43" s="383">
        <v>1</v>
      </c>
      <c r="P43" s="414">
        <v>184532924</v>
      </c>
      <c r="Q43" s="414">
        <v>6262059</v>
      </c>
      <c r="R43" s="383">
        <v>1</v>
      </c>
      <c r="S43" s="414"/>
      <c r="T43" s="414">
        <v>14991462</v>
      </c>
      <c r="U43" s="383">
        <v>1</v>
      </c>
      <c r="V43" s="414">
        <v>1661745</v>
      </c>
      <c r="W43" s="414">
        <v>24466559</v>
      </c>
      <c r="X43" s="383">
        <v>1</v>
      </c>
      <c r="Y43" s="414">
        <v>141814275</v>
      </c>
      <c r="Z43" s="414">
        <v>39484631</v>
      </c>
      <c r="AA43" s="383">
        <v>1</v>
      </c>
      <c r="AB43" s="414">
        <v>4093183.4</v>
      </c>
      <c r="AC43" s="414">
        <v>43013719.5</v>
      </c>
      <c r="AD43" s="414"/>
      <c r="AE43" s="414"/>
      <c r="AF43" s="414"/>
    </row>
    <row r="44" spans="1:32" s="94" customFormat="1" ht="29.25" customHeight="1" thickBot="1" x14ac:dyDescent="0.3">
      <c r="A44" s="959"/>
      <c r="B44" s="134" t="s">
        <v>93</v>
      </c>
      <c r="C44" s="423">
        <v>1</v>
      </c>
      <c r="D44" s="418">
        <f>SUM(D24:D43)</f>
        <v>9119900083</v>
      </c>
      <c r="E44" s="423">
        <v>1</v>
      </c>
      <c r="F44" s="418">
        <f>SUM(F24:F43)</f>
        <v>12837083</v>
      </c>
      <c r="G44" s="423">
        <v>1</v>
      </c>
      <c r="H44" s="418">
        <f>SUM(H24:H43)</f>
        <v>444228083</v>
      </c>
      <c r="I44" s="423">
        <v>1</v>
      </c>
      <c r="J44" s="418">
        <f>SUM(J24:J43)</f>
        <v>362665083</v>
      </c>
      <c r="K44" s="423">
        <v>1</v>
      </c>
      <c r="L44" s="418">
        <f>SUM(L24:L43)</f>
        <v>97543087</v>
      </c>
      <c r="M44" s="423">
        <v>1</v>
      </c>
      <c r="N44" s="418">
        <f>SUM(N24:N43)</f>
        <v>0</v>
      </c>
      <c r="O44" s="423">
        <v>1</v>
      </c>
      <c r="P44" s="414">
        <f>SUM(P24:P43)</f>
        <v>3690658537</v>
      </c>
      <c r="Q44" s="414">
        <f>SUM(Q24:Q43)</f>
        <v>125241186</v>
      </c>
      <c r="R44" s="423">
        <v>1</v>
      </c>
      <c r="S44" s="416">
        <f>SUM(S24:S42)</f>
        <v>1842573742</v>
      </c>
      <c r="T44" s="416">
        <f>SUM(T24:T43)</f>
        <v>299829251</v>
      </c>
      <c r="U44" s="423">
        <v>1</v>
      </c>
      <c r="V44" s="439">
        <f>SUM(V24:V43)</f>
        <v>33234915</v>
      </c>
      <c r="W44" s="439">
        <f>SUM(W24:W43)</f>
        <v>489331191</v>
      </c>
      <c r="X44" s="423">
        <v>1</v>
      </c>
      <c r="Y44" s="439">
        <f>SUM(Y24:Y43)</f>
        <v>2836285506</v>
      </c>
      <c r="Z44" s="439">
        <f>SUM(Z24:Z43)</f>
        <v>789692621</v>
      </c>
      <c r="AA44" s="423">
        <v>1</v>
      </c>
      <c r="AB44" s="439">
        <f>SUM(AB24:AB43)</f>
        <v>81863668</v>
      </c>
      <c r="AC44" s="439">
        <f>SUM(AC24:AC43)</f>
        <v>860274390</v>
      </c>
      <c r="AD44" s="416"/>
      <c r="AE44" s="439"/>
      <c r="AF44" s="439"/>
    </row>
    <row r="45" spans="1:32" s="66" customFormat="1" ht="24" customHeight="1" thickBot="1" x14ac:dyDescent="0.3">
      <c r="K45" s="154"/>
      <c r="L45" s="154"/>
      <c r="M45" s="154"/>
      <c r="N45" s="154"/>
      <c r="O45" s="154"/>
      <c r="P45" s="646"/>
      <c r="Q45" s="646"/>
      <c r="V45" s="646"/>
      <c r="Z45" s="646"/>
    </row>
    <row r="46" spans="1:32" s="66" customFormat="1" ht="24" customHeight="1" thickBot="1" x14ac:dyDescent="0.3">
      <c r="A46" s="958" t="s">
        <v>831</v>
      </c>
      <c r="B46" s="1387" t="s">
        <v>808</v>
      </c>
      <c r="C46" s="771" t="s">
        <v>99</v>
      </c>
      <c r="D46" s="1367"/>
      <c r="E46" s="1367"/>
      <c r="F46" s="1367"/>
      <c r="G46" s="1367"/>
      <c r="H46" s="1367"/>
      <c r="I46" s="1367"/>
      <c r="J46" s="1367"/>
      <c r="K46" s="1367"/>
      <c r="L46" s="1367"/>
      <c r="M46" s="1367"/>
      <c r="N46" s="772"/>
      <c r="O46" s="1336" t="s">
        <v>242</v>
      </c>
      <c r="P46" s="1337"/>
      <c r="Q46" s="1337"/>
      <c r="R46" s="1337"/>
      <c r="S46" s="1337"/>
      <c r="T46" s="1337"/>
      <c r="U46" s="1337"/>
      <c r="V46" s="1337"/>
      <c r="W46" s="1337"/>
      <c r="X46" s="1337"/>
      <c r="Y46" s="1337"/>
      <c r="Z46" s="1337"/>
      <c r="AA46" s="1337"/>
      <c r="AB46" s="1337"/>
      <c r="AC46" s="1337"/>
      <c r="AD46" s="1337"/>
      <c r="AE46" s="1337"/>
      <c r="AF46" s="1338"/>
    </row>
    <row r="47" spans="1:32" s="66" customFormat="1" ht="24" customHeight="1" x14ac:dyDescent="0.25">
      <c r="A47" s="1364"/>
      <c r="B47" s="1388"/>
      <c r="C47" s="771" t="s">
        <v>263</v>
      </c>
      <c r="D47" s="772"/>
      <c r="E47" s="771" t="s">
        <v>264</v>
      </c>
      <c r="F47" s="772"/>
      <c r="G47" s="771" t="s">
        <v>265</v>
      </c>
      <c r="H47" s="772"/>
      <c r="I47" s="771" t="s">
        <v>266</v>
      </c>
      <c r="J47" s="772"/>
      <c r="K47" s="771" t="s">
        <v>799</v>
      </c>
      <c r="L47" s="772"/>
      <c r="M47" s="771" t="s">
        <v>268</v>
      </c>
      <c r="N47" s="772"/>
      <c r="O47" s="1336" t="s">
        <v>263</v>
      </c>
      <c r="P47" s="1337"/>
      <c r="Q47" s="1338"/>
      <c r="R47" s="1336" t="s">
        <v>264</v>
      </c>
      <c r="S47" s="1337"/>
      <c r="T47" s="1338"/>
      <c r="U47" s="1336" t="s">
        <v>265</v>
      </c>
      <c r="V47" s="1337"/>
      <c r="W47" s="1338"/>
      <c r="X47" s="1336" t="s">
        <v>266</v>
      </c>
      <c r="Y47" s="1386"/>
      <c r="Z47" s="1338"/>
      <c r="AA47" s="1336" t="s">
        <v>799</v>
      </c>
      <c r="AB47" s="1337"/>
      <c r="AC47" s="1338"/>
      <c r="AD47" s="1336" t="s">
        <v>268</v>
      </c>
      <c r="AE47" s="1337"/>
      <c r="AF47" s="1338"/>
    </row>
    <row r="48" spans="1:32" s="66" customFormat="1" ht="29.25" customHeight="1" x14ac:dyDescent="0.25">
      <c r="A48" s="1364"/>
      <c r="B48" s="1389"/>
      <c r="C48" s="209" t="s">
        <v>100</v>
      </c>
      <c r="D48" s="194" t="s">
        <v>809</v>
      </c>
      <c r="E48" s="209" t="s">
        <v>100</v>
      </c>
      <c r="F48" s="194" t="s">
        <v>809</v>
      </c>
      <c r="G48" s="209" t="s">
        <v>100</v>
      </c>
      <c r="H48" s="194" t="s">
        <v>809</v>
      </c>
      <c r="I48" s="209" t="s">
        <v>100</v>
      </c>
      <c r="J48" s="194" t="s">
        <v>809</v>
      </c>
      <c r="K48" s="209" t="s">
        <v>100</v>
      </c>
      <c r="L48" s="194" t="s">
        <v>809</v>
      </c>
      <c r="M48" s="209" t="s">
        <v>100</v>
      </c>
      <c r="N48" s="194" t="s">
        <v>809</v>
      </c>
      <c r="O48" s="197" t="s">
        <v>100</v>
      </c>
      <c r="P48" s="197" t="s">
        <v>810</v>
      </c>
      <c r="Q48" s="197" t="s">
        <v>229</v>
      </c>
      <c r="R48" s="197" t="s">
        <v>100</v>
      </c>
      <c r="S48" s="197" t="s">
        <v>810</v>
      </c>
      <c r="T48" s="197" t="s">
        <v>229</v>
      </c>
      <c r="U48" s="197" t="s">
        <v>100</v>
      </c>
      <c r="V48" s="197" t="s">
        <v>810</v>
      </c>
      <c r="W48" s="197" t="s">
        <v>229</v>
      </c>
      <c r="X48" s="553" t="s">
        <v>100</v>
      </c>
      <c r="Y48" s="552" t="s">
        <v>810</v>
      </c>
      <c r="Z48" s="552" t="s">
        <v>229</v>
      </c>
      <c r="AA48" s="563" t="s">
        <v>100</v>
      </c>
      <c r="AB48" s="197" t="s">
        <v>810</v>
      </c>
      <c r="AC48" s="197" t="s">
        <v>229</v>
      </c>
      <c r="AD48" s="197" t="s">
        <v>100</v>
      </c>
      <c r="AE48" s="197" t="s">
        <v>810</v>
      </c>
      <c r="AF48" s="197" t="s">
        <v>229</v>
      </c>
    </row>
    <row r="49" spans="1:32" s="66" customFormat="1" ht="16.5" x14ac:dyDescent="0.25">
      <c r="A49" s="1364"/>
      <c r="B49" s="283" t="s">
        <v>811</v>
      </c>
      <c r="C49" s="424">
        <v>1</v>
      </c>
      <c r="D49" s="417">
        <v>2510115.8947368423</v>
      </c>
      <c r="E49" s="383">
        <v>1</v>
      </c>
      <c r="F49" s="417"/>
      <c r="G49" s="383">
        <v>1</v>
      </c>
      <c r="H49" s="417"/>
      <c r="I49" s="383">
        <v>1</v>
      </c>
      <c r="J49" s="421"/>
      <c r="K49" s="383">
        <v>1</v>
      </c>
      <c r="L49" s="417"/>
      <c r="M49" s="383">
        <v>1</v>
      </c>
      <c r="N49" s="417"/>
      <c r="O49" s="383"/>
      <c r="P49" s="421"/>
      <c r="Q49" s="421"/>
      <c r="R49" s="383"/>
      <c r="S49" s="421"/>
      <c r="T49" s="421"/>
      <c r="U49" s="383"/>
      <c r="V49" s="421"/>
      <c r="W49" s="546"/>
      <c r="X49" s="551"/>
      <c r="Y49" s="554"/>
      <c r="Z49" s="558"/>
      <c r="AA49" s="383"/>
      <c r="AB49" s="561"/>
      <c r="AC49" s="550"/>
      <c r="AD49" s="133"/>
      <c r="AE49" s="271"/>
      <c r="AF49" s="208"/>
    </row>
    <row r="50" spans="1:32" s="66" customFormat="1" ht="16.5" x14ac:dyDescent="0.25">
      <c r="A50" s="1364"/>
      <c r="B50" s="284" t="s">
        <v>812</v>
      </c>
      <c r="C50" s="424">
        <v>1</v>
      </c>
      <c r="D50" s="417">
        <v>2510115.8947368423</v>
      </c>
      <c r="E50" s="383">
        <v>1</v>
      </c>
      <c r="F50" s="417"/>
      <c r="G50" s="383">
        <v>1</v>
      </c>
      <c r="H50" s="417"/>
      <c r="I50" s="383">
        <v>1</v>
      </c>
      <c r="J50" s="421"/>
      <c r="K50" s="383">
        <v>1</v>
      </c>
      <c r="L50" s="417"/>
      <c r="M50" s="383">
        <v>1</v>
      </c>
      <c r="N50" s="417"/>
      <c r="O50" s="383"/>
      <c r="P50" s="421"/>
      <c r="Q50" s="421"/>
      <c r="R50" s="383"/>
      <c r="S50" s="421"/>
      <c r="T50" s="421"/>
      <c r="U50" s="383"/>
      <c r="V50" s="421"/>
      <c r="W50" s="546"/>
      <c r="X50" s="547"/>
      <c r="Y50" s="550"/>
      <c r="Z50" s="558"/>
      <c r="AA50" s="383"/>
      <c r="AB50" s="561"/>
      <c r="AC50" s="550"/>
      <c r="AD50" s="133"/>
      <c r="AE50" s="271"/>
      <c r="AF50" s="208"/>
    </row>
    <row r="51" spans="1:32" s="66" customFormat="1" ht="16.5" x14ac:dyDescent="0.25">
      <c r="A51" s="1364"/>
      <c r="B51" s="284" t="s">
        <v>813</v>
      </c>
      <c r="C51" s="424">
        <v>1</v>
      </c>
      <c r="D51" s="417">
        <v>2510115.8947368423</v>
      </c>
      <c r="E51" s="383">
        <v>1</v>
      </c>
      <c r="F51" s="417"/>
      <c r="G51" s="383">
        <v>1</v>
      </c>
      <c r="H51" s="417"/>
      <c r="I51" s="383">
        <v>1</v>
      </c>
      <c r="J51" s="421"/>
      <c r="K51" s="383">
        <v>1</v>
      </c>
      <c r="L51" s="417"/>
      <c r="M51" s="383">
        <v>1</v>
      </c>
      <c r="N51" s="417"/>
      <c r="O51" s="383"/>
      <c r="P51" s="421"/>
      <c r="Q51" s="421"/>
      <c r="R51" s="383"/>
      <c r="S51" s="421"/>
      <c r="T51" s="421"/>
      <c r="U51" s="383"/>
      <c r="V51" s="421"/>
      <c r="W51" s="546"/>
      <c r="X51" s="547"/>
      <c r="Y51" s="550"/>
      <c r="Z51" s="558"/>
      <c r="AA51" s="383"/>
      <c r="AB51" s="561"/>
      <c r="AC51" s="550"/>
      <c r="AD51" s="133"/>
      <c r="AE51" s="271"/>
      <c r="AF51" s="208"/>
    </row>
    <row r="52" spans="1:32" s="66" customFormat="1" ht="16.5" x14ac:dyDescent="0.25">
      <c r="A52" s="1364"/>
      <c r="B52" s="284" t="s">
        <v>814</v>
      </c>
      <c r="C52" s="424">
        <v>1</v>
      </c>
      <c r="D52" s="417">
        <v>2510115.8947368423</v>
      </c>
      <c r="E52" s="383">
        <v>1</v>
      </c>
      <c r="F52" s="417"/>
      <c r="G52" s="383">
        <v>1</v>
      </c>
      <c r="H52" s="417"/>
      <c r="I52" s="383">
        <v>1</v>
      </c>
      <c r="J52" s="421"/>
      <c r="K52" s="383">
        <v>1</v>
      </c>
      <c r="L52" s="417"/>
      <c r="M52" s="383">
        <v>1</v>
      </c>
      <c r="N52" s="417"/>
      <c r="O52" s="383"/>
      <c r="P52" s="421"/>
      <c r="Q52" s="421"/>
      <c r="R52" s="383"/>
      <c r="S52" s="421"/>
      <c r="T52" s="421"/>
      <c r="U52" s="383"/>
      <c r="V52" s="421"/>
      <c r="W52" s="546"/>
      <c r="X52" s="547"/>
      <c r="Y52" s="550"/>
      <c r="Z52" s="558"/>
      <c r="AA52" s="383"/>
      <c r="AB52" s="561"/>
      <c r="AC52" s="550"/>
      <c r="AD52" s="133"/>
      <c r="AE52" s="271"/>
      <c r="AF52" s="208"/>
    </row>
    <row r="53" spans="1:32" s="66" customFormat="1" ht="16.5" x14ac:dyDescent="0.25">
      <c r="A53" s="1364"/>
      <c r="B53" s="284" t="s">
        <v>815</v>
      </c>
      <c r="C53" s="424">
        <v>1</v>
      </c>
      <c r="D53" s="417">
        <v>2510115.8947368423</v>
      </c>
      <c r="E53" s="383">
        <v>1</v>
      </c>
      <c r="F53" s="417"/>
      <c r="G53" s="383">
        <v>1</v>
      </c>
      <c r="H53" s="417"/>
      <c r="I53" s="383">
        <v>1</v>
      </c>
      <c r="J53" s="421"/>
      <c r="K53" s="383">
        <v>1</v>
      </c>
      <c r="L53" s="417"/>
      <c r="M53" s="383">
        <v>1</v>
      </c>
      <c r="N53" s="417"/>
      <c r="O53" s="383"/>
      <c r="P53" s="421"/>
      <c r="Q53" s="421"/>
      <c r="R53" s="383"/>
      <c r="S53" s="421"/>
      <c r="T53" s="421"/>
      <c r="U53" s="383"/>
      <c r="V53" s="421"/>
      <c r="W53" s="546"/>
      <c r="X53" s="547"/>
      <c r="Y53" s="550"/>
      <c r="Z53" s="558"/>
      <c r="AA53" s="383"/>
      <c r="AB53" s="561"/>
      <c r="AC53" s="550"/>
      <c r="AD53" s="133"/>
      <c r="AE53" s="271"/>
      <c r="AF53" s="208"/>
    </row>
    <row r="54" spans="1:32" s="66" customFormat="1" ht="16.5" x14ac:dyDescent="0.25">
      <c r="A54" s="1364"/>
      <c r="B54" s="284" t="s">
        <v>816</v>
      </c>
      <c r="C54" s="424">
        <v>1</v>
      </c>
      <c r="D54" s="417">
        <v>2510115.8947368423</v>
      </c>
      <c r="E54" s="383">
        <v>1</v>
      </c>
      <c r="F54" s="417"/>
      <c r="G54" s="383">
        <v>1</v>
      </c>
      <c r="H54" s="417"/>
      <c r="I54" s="383">
        <v>1</v>
      </c>
      <c r="J54" s="421"/>
      <c r="K54" s="383">
        <v>1</v>
      </c>
      <c r="L54" s="417"/>
      <c r="M54" s="383">
        <v>1</v>
      </c>
      <c r="N54" s="417"/>
      <c r="O54" s="383"/>
      <c r="P54" s="421"/>
      <c r="Q54" s="421"/>
      <c r="R54" s="383"/>
      <c r="S54" s="421"/>
      <c r="T54" s="421"/>
      <c r="U54" s="383"/>
      <c r="V54" s="421"/>
      <c r="W54" s="546"/>
      <c r="X54" s="547"/>
      <c r="Y54" s="550"/>
      <c r="Z54" s="558"/>
      <c r="AA54" s="383"/>
      <c r="AB54" s="561"/>
      <c r="AC54" s="550"/>
      <c r="AD54" s="133"/>
      <c r="AE54" s="271"/>
      <c r="AF54" s="208"/>
    </row>
    <row r="55" spans="1:32" s="66" customFormat="1" ht="16.5" x14ac:dyDescent="0.25">
      <c r="A55" s="1364"/>
      <c r="B55" s="284" t="s">
        <v>817</v>
      </c>
      <c r="C55" s="424">
        <v>1</v>
      </c>
      <c r="D55" s="417">
        <v>2510115.8947368423</v>
      </c>
      <c r="E55" s="383">
        <v>1</v>
      </c>
      <c r="F55" s="417"/>
      <c r="G55" s="383">
        <v>1</v>
      </c>
      <c r="H55" s="417"/>
      <c r="I55" s="383">
        <v>1</v>
      </c>
      <c r="J55" s="421"/>
      <c r="K55" s="383">
        <v>1</v>
      </c>
      <c r="L55" s="417"/>
      <c r="M55" s="383">
        <v>1</v>
      </c>
      <c r="N55" s="417"/>
      <c r="O55" s="383"/>
      <c r="P55" s="421"/>
      <c r="Q55" s="421"/>
      <c r="R55" s="383"/>
      <c r="S55" s="421"/>
      <c r="T55" s="421"/>
      <c r="U55" s="383"/>
      <c r="V55" s="421"/>
      <c r="W55" s="546"/>
      <c r="X55" s="547"/>
      <c r="Y55" s="550"/>
      <c r="Z55" s="558"/>
      <c r="AA55" s="383"/>
      <c r="AB55" s="561"/>
      <c r="AC55" s="550"/>
      <c r="AD55" s="133"/>
      <c r="AE55" s="271"/>
      <c r="AF55" s="208"/>
    </row>
    <row r="56" spans="1:32" s="66" customFormat="1" ht="16.5" x14ac:dyDescent="0.25">
      <c r="A56" s="1364"/>
      <c r="B56" s="284" t="s">
        <v>818</v>
      </c>
      <c r="C56" s="424">
        <v>1</v>
      </c>
      <c r="D56" s="417">
        <v>2510115.8947368423</v>
      </c>
      <c r="E56" s="383">
        <v>1</v>
      </c>
      <c r="F56" s="417"/>
      <c r="G56" s="383">
        <v>1</v>
      </c>
      <c r="H56" s="417"/>
      <c r="I56" s="383">
        <v>1</v>
      </c>
      <c r="J56" s="421"/>
      <c r="K56" s="383">
        <v>1</v>
      </c>
      <c r="L56" s="417"/>
      <c r="M56" s="383">
        <v>1</v>
      </c>
      <c r="N56" s="417"/>
      <c r="O56" s="383"/>
      <c r="P56" s="421"/>
      <c r="Q56" s="421"/>
      <c r="R56" s="383"/>
      <c r="S56" s="421"/>
      <c r="T56" s="421"/>
      <c r="U56" s="383"/>
      <c r="V56" s="421"/>
      <c r="W56" s="546"/>
      <c r="X56" s="547"/>
      <c r="Y56" s="550"/>
      <c r="Z56" s="558"/>
      <c r="AA56" s="383"/>
      <c r="AB56" s="561"/>
      <c r="AC56" s="550"/>
      <c r="AD56" s="133"/>
      <c r="AE56" s="271"/>
      <c r="AF56" s="208"/>
    </row>
    <row r="57" spans="1:32" s="66" customFormat="1" ht="16.5" x14ac:dyDescent="0.25">
      <c r="A57" s="1364"/>
      <c r="B57" s="284" t="s">
        <v>819</v>
      </c>
      <c r="C57" s="424">
        <v>1</v>
      </c>
      <c r="D57" s="417">
        <v>2510115.8947368423</v>
      </c>
      <c r="E57" s="383">
        <v>1</v>
      </c>
      <c r="F57" s="417"/>
      <c r="G57" s="383">
        <v>1</v>
      </c>
      <c r="H57" s="417"/>
      <c r="I57" s="383">
        <v>1</v>
      </c>
      <c r="J57" s="421"/>
      <c r="K57" s="383">
        <v>1</v>
      </c>
      <c r="L57" s="417"/>
      <c r="M57" s="383">
        <v>1</v>
      </c>
      <c r="N57" s="417"/>
      <c r="O57" s="383"/>
      <c r="P57" s="421"/>
      <c r="Q57" s="421"/>
      <c r="R57" s="383"/>
      <c r="S57" s="421"/>
      <c r="T57" s="421"/>
      <c r="U57" s="383"/>
      <c r="V57" s="421"/>
      <c r="W57" s="546"/>
      <c r="X57" s="547"/>
      <c r="Y57" s="550"/>
      <c r="Z57" s="558"/>
      <c r="AA57" s="383"/>
      <c r="AB57" s="561"/>
      <c r="AC57" s="550"/>
      <c r="AD57" s="133"/>
      <c r="AE57" s="271"/>
      <c r="AF57" s="208"/>
    </row>
    <row r="58" spans="1:32" s="66" customFormat="1" ht="16.5" x14ac:dyDescent="0.25">
      <c r="A58" s="1364"/>
      <c r="B58" s="284" t="s">
        <v>820</v>
      </c>
      <c r="C58" s="424">
        <v>1</v>
      </c>
      <c r="D58" s="417">
        <v>2510115.8947368423</v>
      </c>
      <c r="E58" s="383">
        <v>1</v>
      </c>
      <c r="F58" s="417"/>
      <c r="G58" s="383">
        <v>1</v>
      </c>
      <c r="H58" s="417"/>
      <c r="I58" s="383">
        <v>1</v>
      </c>
      <c r="J58" s="421"/>
      <c r="K58" s="383">
        <v>1</v>
      </c>
      <c r="L58" s="417"/>
      <c r="M58" s="383">
        <v>1</v>
      </c>
      <c r="N58" s="417"/>
      <c r="O58" s="383"/>
      <c r="P58" s="421"/>
      <c r="Q58" s="421"/>
      <c r="R58" s="383"/>
      <c r="S58" s="421"/>
      <c r="T58" s="421"/>
      <c r="U58" s="383"/>
      <c r="V58" s="421"/>
      <c r="W58" s="546"/>
      <c r="X58" s="547"/>
      <c r="Y58" s="550"/>
      <c r="Z58" s="558"/>
      <c r="AA58" s="383"/>
      <c r="AB58" s="561"/>
      <c r="AC58" s="550"/>
      <c r="AD58" s="133"/>
      <c r="AE58" s="271"/>
      <c r="AF58" s="208"/>
    </row>
    <row r="59" spans="1:32" s="66" customFormat="1" ht="16.5" x14ac:dyDescent="0.25">
      <c r="A59" s="1364"/>
      <c r="B59" s="284" t="s">
        <v>821</v>
      </c>
      <c r="C59" s="424">
        <v>1</v>
      </c>
      <c r="D59" s="417">
        <v>2510115.8947368423</v>
      </c>
      <c r="E59" s="383">
        <v>1</v>
      </c>
      <c r="F59" s="417"/>
      <c r="G59" s="383">
        <v>1</v>
      </c>
      <c r="H59" s="417"/>
      <c r="I59" s="383">
        <v>1</v>
      </c>
      <c r="J59" s="421"/>
      <c r="K59" s="383">
        <v>1</v>
      </c>
      <c r="L59" s="417"/>
      <c r="M59" s="383">
        <v>1</v>
      </c>
      <c r="N59" s="417"/>
      <c r="O59" s="383"/>
      <c r="P59" s="421"/>
      <c r="Q59" s="421"/>
      <c r="R59" s="383"/>
      <c r="S59" s="421"/>
      <c r="T59" s="421"/>
      <c r="U59" s="383"/>
      <c r="V59" s="421"/>
      <c r="W59" s="546"/>
      <c r="X59" s="547"/>
      <c r="Y59" s="550"/>
      <c r="Z59" s="558"/>
      <c r="AA59" s="383"/>
      <c r="AB59" s="561"/>
      <c r="AC59" s="550"/>
      <c r="AD59" s="133"/>
      <c r="AE59" s="271"/>
      <c r="AF59" s="208"/>
    </row>
    <row r="60" spans="1:32" s="66" customFormat="1" ht="16.5" x14ac:dyDescent="0.25">
      <c r="A60" s="1364"/>
      <c r="B60" s="284" t="s">
        <v>822</v>
      </c>
      <c r="C60" s="424">
        <v>1</v>
      </c>
      <c r="D60" s="417">
        <v>2510115.8947368423</v>
      </c>
      <c r="E60" s="383">
        <v>1</v>
      </c>
      <c r="F60" s="417"/>
      <c r="G60" s="383">
        <v>1</v>
      </c>
      <c r="H60" s="417"/>
      <c r="I60" s="383">
        <v>1</v>
      </c>
      <c r="J60" s="421"/>
      <c r="K60" s="383">
        <v>1</v>
      </c>
      <c r="L60" s="417"/>
      <c r="M60" s="383">
        <v>1</v>
      </c>
      <c r="N60" s="417"/>
      <c r="O60" s="383"/>
      <c r="P60" s="421"/>
      <c r="Q60" s="421"/>
      <c r="R60" s="383"/>
      <c r="S60" s="421"/>
      <c r="T60" s="421"/>
      <c r="U60" s="383"/>
      <c r="V60" s="421"/>
      <c r="W60" s="546"/>
      <c r="X60" s="547"/>
      <c r="Y60" s="550"/>
      <c r="Z60" s="558"/>
      <c r="AA60" s="383"/>
      <c r="AB60" s="561"/>
      <c r="AC60" s="550"/>
      <c r="AD60" s="133"/>
      <c r="AE60" s="271"/>
      <c r="AF60" s="208"/>
    </row>
    <row r="61" spans="1:32" s="66" customFormat="1" ht="16.5" x14ac:dyDescent="0.25">
      <c r="A61" s="1364"/>
      <c r="B61" s="284" t="s">
        <v>823</v>
      </c>
      <c r="C61" s="424">
        <v>1</v>
      </c>
      <c r="D61" s="417">
        <v>2510115.8947368423</v>
      </c>
      <c r="E61" s="383">
        <v>1</v>
      </c>
      <c r="F61" s="417"/>
      <c r="G61" s="383">
        <v>1</v>
      </c>
      <c r="H61" s="417"/>
      <c r="I61" s="383">
        <v>1</v>
      </c>
      <c r="J61" s="421"/>
      <c r="K61" s="383">
        <v>1</v>
      </c>
      <c r="L61" s="417"/>
      <c r="M61" s="383">
        <v>1</v>
      </c>
      <c r="N61" s="417"/>
      <c r="O61" s="383"/>
      <c r="P61" s="421"/>
      <c r="Q61" s="421"/>
      <c r="R61" s="383"/>
      <c r="S61" s="421"/>
      <c r="T61" s="421"/>
      <c r="U61" s="383"/>
      <c r="V61" s="421"/>
      <c r="W61" s="546"/>
      <c r="X61" s="547"/>
      <c r="Y61" s="550"/>
      <c r="Z61" s="558"/>
      <c r="AA61" s="383"/>
      <c r="AB61" s="561"/>
      <c r="AC61" s="550"/>
      <c r="AD61" s="133"/>
      <c r="AE61" s="271"/>
      <c r="AF61" s="208"/>
    </row>
    <row r="62" spans="1:32" s="66" customFormat="1" ht="16.5" x14ac:dyDescent="0.25">
      <c r="A62" s="1364"/>
      <c r="B62" s="284" t="s">
        <v>824</v>
      </c>
      <c r="C62" s="424">
        <v>1</v>
      </c>
      <c r="D62" s="417">
        <v>2510115.8947368423</v>
      </c>
      <c r="E62" s="383">
        <v>1</v>
      </c>
      <c r="F62" s="417"/>
      <c r="G62" s="383">
        <v>1</v>
      </c>
      <c r="H62" s="417"/>
      <c r="I62" s="383">
        <v>1</v>
      </c>
      <c r="J62" s="421"/>
      <c r="K62" s="383">
        <v>1</v>
      </c>
      <c r="L62" s="417"/>
      <c r="M62" s="383">
        <v>1</v>
      </c>
      <c r="N62" s="417"/>
      <c r="O62" s="383"/>
      <c r="P62" s="421"/>
      <c r="Q62" s="421"/>
      <c r="R62" s="383"/>
      <c r="S62" s="421"/>
      <c r="T62" s="421"/>
      <c r="U62" s="383"/>
      <c r="V62" s="421"/>
      <c r="W62" s="546"/>
      <c r="X62" s="547"/>
      <c r="Y62" s="550"/>
      <c r="Z62" s="558"/>
      <c r="AA62" s="383"/>
      <c r="AB62" s="561"/>
      <c r="AC62" s="550"/>
      <c r="AD62" s="133"/>
      <c r="AE62" s="271"/>
      <c r="AF62" s="208"/>
    </row>
    <row r="63" spans="1:32" s="66" customFormat="1" ht="16.5" x14ac:dyDescent="0.25">
      <c r="A63" s="1364"/>
      <c r="B63" s="284" t="s">
        <v>825</v>
      </c>
      <c r="C63" s="424">
        <v>1</v>
      </c>
      <c r="D63" s="417">
        <v>2510115.8947368423</v>
      </c>
      <c r="E63" s="383">
        <v>1</v>
      </c>
      <c r="F63" s="417"/>
      <c r="G63" s="383">
        <v>1</v>
      </c>
      <c r="H63" s="417"/>
      <c r="I63" s="383">
        <v>1</v>
      </c>
      <c r="J63" s="421"/>
      <c r="K63" s="383">
        <v>1</v>
      </c>
      <c r="L63" s="417"/>
      <c r="M63" s="383">
        <v>1</v>
      </c>
      <c r="N63" s="417"/>
      <c r="O63" s="383"/>
      <c r="P63" s="421"/>
      <c r="Q63" s="421"/>
      <c r="R63" s="383"/>
      <c r="S63" s="421"/>
      <c r="T63" s="421"/>
      <c r="U63" s="383"/>
      <c r="V63" s="421"/>
      <c r="W63" s="546"/>
      <c r="X63" s="547"/>
      <c r="Y63" s="550"/>
      <c r="Z63" s="558"/>
      <c r="AA63" s="383"/>
      <c r="AB63" s="561"/>
      <c r="AC63" s="550"/>
      <c r="AD63" s="133"/>
      <c r="AE63" s="271"/>
      <c r="AF63" s="208"/>
    </row>
    <row r="64" spans="1:32" s="66" customFormat="1" ht="16.5" x14ac:dyDescent="0.25">
      <c r="A64" s="1364"/>
      <c r="B64" s="284" t="s">
        <v>826</v>
      </c>
      <c r="C64" s="424">
        <v>1</v>
      </c>
      <c r="D64" s="417">
        <v>2510115.8947368423</v>
      </c>
      <c r="E64" s="383">
        <v>1</v>
      </c>
      <c r="F64" s="417"/>
      <c r="G64" s="383">
        <v>1</v>
      </c>
      <c r="H64" s="417"/>
      <c r="I64" s="383">
        <v>1</v>
      </c>
      <c r="J64" s="421"/>
      <c r="K64" s="383">
        <v>1</v>
      </c>
      <c r="L64" s="417"/>
      <c r="M64" s="383">
        <v>1</v>
      </c>
      <c r="N64" s="417"/>
      <c r="O64" s="383"/>
      <c r="P64" s="421"/>
      <c r="Q64" s="421"/>
      <c r="R64" s="383"/>
      <c r="S64" s="421"/>
      <c r="T64" s="421"/>
      <c r="U64" s="383"/>
      <c r="V64" s="421"/>
      <c r="W64" s="546"/>
      <c r="X64" s="547"/>
      <c r="Y64" s="550"/>
      <c r="Z64" s="558"/>
      <c r="AA64" s="383"/>
      <c r="AB64" s="561"/>
      <c r="AC64" s="550"/>
      <c r="AD64" s="133"/>
      <c r="AE64" s="271"/>
      <c r="AF64" s="208"/>
    </row>
    <row r="65" spans="1:34" s="66" customFormat="1" ht="16.5" x14ac:dyDescent="0.25">
      <c r="A65" s="1364"/>
      <c r="B65" s="284" t="s">
        <v>827</v>
      </c>
      <c r="C65" s="424">
        <v>1</v>
      </c>
      <c r="D65" s="417">
        <v>2510115.8947368423</v>
      </c>
      <c r="E65" s="383">
        <v>1</v>
      </c>
      <c r="F65" s="417"/>
      <c r="G65" s="383">
        <v>1</v>
      </c>
      <c r="H65" s="417"/>
      <c r="I65" s="383">
        <v>1</v>
      </c>
      <c r="J65" s="421"/>
      <c r="K65" s="383">
        <v>1</v>
      </c>
      <c r="L65" s="417"/>
      <c r="M65" s="383">
        <v>1</v>
      </c>
      <c r="N65" s="417"/>
      <c r="O65" s="383"/>
      <c r="P65" s="421"/>
      <c r="Q65" s="421"/>
      <c r="R65" s="383"/>
      <c r="S65" s="421"/>
      <c r="T65" s="421"/>
      <c r="U65" s="383"/>
      <c r="V65" s="421"/>
      <c r="W65" s="546"/>
      <c r="X65" s="547"/>
      <c r="Y65" s="550"/>
      <c r="Z65" s="558"/>
      <c r="AA65" s="383"/>
      <c r="AB65" s="561"/>
      <c r="AC65" s="550"/>
      <c r="AD65" s="133"/>
      <c r="AE65" s="271"/>
      <c r="AF65" s="208"/>
    </row>
    <row r="66" spans="1:34" s="66" customFormat="1" ht="16.5" x14ac:dyDescent="0.25">
      <c r="A66" s="1364"/>
      <c r="B66" s="284" t="s">
        <v>828</v>
      </c>
      <c r="C66" s="424">
        <v>1</v>
      </c>
      <c r="D66" s="417">
        <v>2510115.8947368423</v>
      </c>
      <c r="E66" s="383">
        <v>1</v>
      </c>
      <c r="F66" s="417"/>
      <c r="G66" s="383">
        <v>1</v>
      </c>
      <c r="H66" s="417"/>
      <c r="I66" s="383">
        <v>1</v>
      </c>
      <c r="J66" s="421"/>
      <c r="K66" s="383">
        <v>1</v>
      </c>
      <c r="L66" s="417"/>
      <c r="M66" s="383">
        <v>1</v>
      </c>
      <c r="N66" s="417"/>
      <c r="O66" s="383"/>
      <c r="P66" s="421"/>
      <c r="Q66" s="421"/>
      <c r="R66" s="383"/>
      <c r="S66" s="421"/>
      <c r="T66" s="421"/>
      <c r="U66" s="383"/>
      <c r="V66" s="421"/>
      <c r="W66" s="546"/>
      <c r="X66" s="547"/>
      <c r="Y66" s="550"/>
      <c r="Z66" s="558"/>
      <c r="AA66" s="383"/>
      <c r="AB66" s="561"/>
      <c r="AC66" s="550"/>
      <c r="AD66" s="133"/>
      <c r="AE66" s="271"/>
      <c r="AF66" s="208"/>
      <c r="AH66" s="737"/>
    </row>
    <row r="67" spans="1:34" s="66" customFormat="1" ht="16.5" x14ac:dyDescent="0.25">
      <c r="A67" s="1364"/>
      <c r="B67" s="284" t="s">
        <v>829</v>
      </c>
      <c r="C67" s="424">
        <v>1</v>
      </c>
      <c r="D67" s="417">
        <v>2510115.8947368423</v>
      </c>
      <c r="E67" s="383">
        <v>1</v>
      </c>
      <c r="F67" s="417"/>
      <c r="G67" s="383">
        <v>1</v>
      </c>
      <c r="H67" s="417"/>
      <c r="I67" s="383">
        <v>1</v>
      </c>
      <c r="J67" s="421"/>
      <c r="K67" s="383">
        <v>1</v>
      </c>
      <c r="L67" s="417"/>
      <c r="M67" s="383">
        <v>1</v>
      </c>
      <c r="N67" s="417"/>
      <c r="O67" s="383"/>
      <c r="P67" s="421"/>
      <c r="Q67" s="421"/>
      <c r="R67" s="383"/>
      <c r="S67" s="421"/>
      <c r="T67" s="421"/>
      <c r="U67" s="383"/>
      <c r="V67" s="421"/>
      <c r="W67" s="546"/>
      <c r="X67" s="547"/>
      <c r="Y67" s="550"/>
      <c r="Z67" s="558"/>
      <c r="AA67" s="383"/>
      <c r="AB67" s="561"/>
      <c r="AC67" s="550"/>
      <c r="AD67" s="133"/>
      <c r="AE67" s="271"/>
      <c r="AF67" s="208"/>
    </row>
    <row r="68" spans="1:34" s="66" customFormat="1" ht="16.5" x14ac:dyDescent="0.25">
      <c r="A68" s="1364"/>
      <c r="B68" s="285" t="s">
        <v>830</v>
      </c>
      <c r="C68" s="424">
        <v>1</v>
      </c>
      <c r="D68" s="417"/>
      <c r="E68" s="383">
        <v>1</v>
      </c>
      <c r="F68" s="417"/>
      <c r="G68" s="383">
        <v>1</v>
      </c>
      <c r="H68" s="417"/>
      <c r="I68" s="383">
        <v>1</v>
      </c>
      <c r="J68" s="422"/>
      <c r="K68" s="383">
        <v>1</v>
      </c>
      <c r="L68" s="417"/>
      <c r="M68" s="383">
        <v>1</v>
      </c>
      <c r="N68" s="417"/>
      <c r="O68" s="383"/>
      <c r="P68" s="421"/>
      <c r="Q68" s="421"/>
      <c r="R68" s="383"/>
      <c r="S68" s="280"/>
      <c r="T68" s="421"/>
      <c r="U68" s="383"/>
      <c r="V68" s="421"/>
      <c r="W68" s="546"/>
      <c r="X68" s="544"/>
      <c r="Y68" s="548"/>
      <c r="Z68" s="559"/>
      <c r="AA68" s="358"/>
      <c r="AB68" s="279"/>
      <c r="AC68" s="281"/>
      <c r="AD68" s="278"/>
      <c r="AE68" s="279"/>
      <c r="AF68" s="281"/>
    </row>
    <row r="69" spans="1:34" s="66" customFormat="1" ht="16.5" x14ac:dyDescent="0.25">
      <c r="A69" s="959"/>
      <c r="B69" s="272" t="s">
        <v>93</v>
      </c>
      <c r="C69" s="425">
        <v>1</v>
      </c>
      <c r="D69" s="418">
        <f>SUM(D49:D68)</f>
        <v>47692201.999999993</v>
      </c>
      <c r="E69" s="423">
        <v>1</v>
      </c>
      <c r="F69" s="418">
        <f>SUM(F49:F68)</f>
        <v>0</v>
      </c>
      <c r="G69" s="423">
        <v>1</v>
      </c>
      <c r="H69" s="418">
        <f>SUM(H49:H68)</f>
        <v>0</v>
      </c>
      <c r="I69" s="423">
        <v>1</v>
      </c>
      <c r="J69" s="418">
        <f>SUM(J49:J68)</f>
        <v>0</v>
      </c>
      <c r="K69" s="423">
        <v>1</v>
      </c>
      <c r="L69" s="418">
        <f>SUM(L49:L68)</f>
        <v>0</v>
      </c>
      <c r="M69" s="423">
        <v>1</v>
      </c>
      <c r="N69" s="418">
        <f>SUM(N49:N68)</f>
        <v>0</v>
      </c>
      <c r="O69" s="423"/>
      <c r="P69" s="421"/>
      <c r="Q69" s="421"/>
      <c r="R69" s="423"/>
      <c r="S69" s="526"/>
      <c r="T69" s="526"/>
      <c r="U69" s="423"/>
      <c r="V69" s="421"/>
      <c r="W69" s="546"/>
      <c r="X69" s="545"/>
      <c r="Y69" s="549"/>
      <c r="Z69" s="560"/>
      <c r="AA69" s="383"/>
      <c r="AB69" s="562"/>
      <c r="AC69" s="557"/>
      <c r="AD69" s="185"/>
      <c r="AE69" s="186"/>
      <c r="AF69" s="282"/>
    </row>
    <row r="72" spans="1:34" s="66" customFormat="1" ht="50.25" customHeight="1" thickBot="1" x14ac:dyDescent="0.3">
      <c r="A72" s="943" t="s">
        <v>805</v>
      </c>
      <c r="B72" s="944"/>
      <c r="C72" s="1361" t="s">
        <v>832</v>
      </c>
      <c r="D72" s="1361"/>
      <c r="E72" s="1361"/>
      <c r="F72" s="1361"/>
      <c r="G72" s="1361"/>
      <c r="H72" s="1361"/>
      <c r="I72" s="1361"/>
      <c r="J72" s="1361"/>
      <c r="K72" s="1361"/>
      <c r="L72" s="1361"/>
      <c r="M72" s="1361"/>
      <c r="N72" s="1361"/>
      <c r="O72" s="1361"/>
      <c r="P72" s="1361"/>
      <c r="Q72" s="1361"/>
      <c r="R72" s="1361"/>
      <c r="S72" s="1361"/>
      <c r="T72" s="1361"/>
      <c r="U72" s="1361"/>
      <c r="V72" s="1361"/>
      <c r="W72" s="1361"/>
      <c r="X72" s="1361"/>
      <c r="Y72" s="1361"/>
      <c r="Z72" s="1361"/>
      <c r="AA72" s="1361"/>
      <c r="AB72" s="1361"/>
      <c r="AC72" s="1361"/>
      <c r="AD72" s="1361"/>
      <c r="AE72" s="1361"/>
      <c r="AF72" s="1362"/>
    </row>
    <row r="73" spans="1:34" s="94" customFormat="1" ht="21.75" customHeight="1" thickBot="1" x14ac:dyDescent="0.3">
      <c r="A73" s="958" t="s">
        <v>807</v>
      </c>
      <c r="B73" s="1363" t="s">
        <v>808</v>
      </c>
      <c r="C73" s="771" t="s">
        <v>99</v>
      </c>
      <c r="D73" s="1367"/>
      <c r="E73" s="1367"/>
      <c r="F73" s="1367"/>
      <c r="G73" s="1367"/>
      <c r="H73" s="1367"/>
      <c r="I73" s="1367"/>
      <c r="J73" s="1367"/>
      <c r="K73" s="1367"/>
      <c r="L73" s="1367"/>
      <c r="M73" s="1367"/>
      <c r="N73" s="772"/>
      <c r="O73" s="1336" t="s">
        <v>242</v>
      </c>
      <c r="P73" s="1337"/>
      <c r="Q73" s="1337"/>
      <c r="R73" s="1337"/>
      <c r="S73" s="1337"/>
      <c r="T73" s="1337"/>
      <c r="U73" s="1337"/>
      <c r="V73" s="1337"/>
      <c r="W73" s="1337"/>
      <c r="X73" s="1337"/>
      <c r="Y73" s="1337"/>
      <c r="Z73" s="1337"/>
      <c r="AA73" s="1337"/>
      <c r="AB73" s="1337"/>
      <c r="AC73" s="1337"/>
      <c r="AD73" s="1337"/>
      <c r="AE73" s="1337"/>
      <c r="AF73" s="1338"/>
    </row>
    <row r="74" spans="1:34" s="94" customFormat="1" ht="21.75" customHeight="1" x14ac:dyDescent="0.25">
      <c r="A74" s="1364"/>
      <c r="B74" s="1363"/>
      <c r="C74" s="1359" t="s">
        <v>240</v>
      </c>
      <c r="D74" s="1360"/>
      <c r="E74" s="1359" t="s">
        <v>250</v>
      </c>
      <c r="F74" s="1360"/>
      <c r="G74" s="1359" t="s">
        <v>254</v>
      </c>
      <c r="H74" s="1360"/>
      <c r="I74" s="1359" t="s">
        <v>257</v>
      </c>
      <c r="J74" s="1360"/>
      <c r="K74" s="1359" t="s">
        <v>260</v>
      </c>
      <c r="L74" s="1360"/>
      <c r="M74" s="1359" t="s">
        <v>262</v>
      </c>
      <c r="N74" s="1360"/>
      <c r="O74" s="1336" t="s">
        <v>240</v>
      </c>
      <c r="P74" s="1337"/>
      <c r="Q74" s="1338"/>
      <c r="R74" s="1356" t="s">
        <v>250</v>
      </c>
      <c r="S74" s="1357"/>
      <c r="T74" s="1358"/>
      <c r="U74" s="1356" t="s">
        <v>254</v>
      </c>
      <c r="V74" s="1357"/>
      <c r="W74" s="1358"/>
      <c r="X74" s="1356" t="s">
        <v>257</v>
      </c>
      <c r="Y74" s="1357"/>
      <c r="Z74" s="1358"/>
      <c r="AA74" s="1356" t="s">
        <v>260</v>
      </c>
      <c r="AB74" s="1357"/>
      <c r="AC74" s="1358"/>
      <c r="AD74" s="1356" t="s">
        <v>262</v>
      </c>
      <c r="AE74" s="1357"/>
      <c r="AF74" s="1358"/>
    </row>
    <row r="75" spans="1:34" s="94" customFormat="1" ht="28.5" customHeight="1" x14ac:dyDescent="0.25">
      <c r="A75" s="1364"/>
      <c r="B75" s="1363"/>
      <c r="C75" s="196" t="s">
        <v>100</v>
      </c>
      <c r="D75" s="196" t="s">
        <v>809</v>
      </c>
      <c r="E75" s="196" t="s">
        <v>100</v>
      </c>
      <c r="F75" s="196" t="s">
        <v>809</v>
      </c>
      <c r="G75" s="196" t="s">
        <v>100</v>
      </c>
      <c r="H75" s="196" t="s">
        <v>809</v>
      </c>
      <c r="I75" s="196" t="s">
        <v>100</v>
      </c>
      <c r="J75" s="196" t="s">
        <v>809</v>
      </c>
      <c r="K75" s="196" t="s">
        <v>100</v>
      </c>
      <c r="L75" s="196" t="s">
        <v>809</v>
      </c>
      <c r="M75" s="196" t="s">
        <v>100</v>
      </c>
      <c r="N75" s="196" t="s">
        <v>809</v>
      </c>
      <c r="O75" s="197" t="s">
        <v>100</v>
      </c>
      <c r="P75" s="197" t="s">
        <v>810</v>
      </c>
      <c r="Q75" s="197" t="s">
        <v>229</v>
      </c>
      <c r="R75" s="197" t="s">
        <v>100</v>
      </c>
      <c r="S75" s="197" t="s">
        <v>810</v>
      </c>
      <c r="T75" s="197" t="s">
        <v>229</v>
      </c>
      <c r="U75" s="197" t="s">
        <v>100</v>
      </c>
      <c r="V75" s="197" t="s">
        <v>810</v>
      </c>
      <c r="W75" s="197" t="s">
        <v>229</v>
      </c>
      <c r="X75" s="197" t="s">
        <v>100</v>
      </c>
      <c r="Y75" s="197" t="s">
        <v>810</v>
      </c>
      <c r="Z75" s="197" t="s">
        <v>229</v>
      </c>
      <c r="AA75" s="197" t="s">
        <v>100</v>
      </c>
      <c r="AB75" s="197" t="s">
        <v>810</v>
      </c>
      <c r="AC75" s="197" t="s">
        <v>229</v>
      </c>
      <c r="AD75" s="197" t="s">
        <v>100</v>
      </c>
      <c r="AE75" s="197" t="s">
        <v>810</v>
      </c>
      <c r="AF75" s="197" t="s">
        <v>229</v>
      </c>
    </row>
    <row r="76" spans="1:34" s="94" customFormat="1" ht="15.75" customHeight="1" x14ac:dyDescent="0.25">
      <c r="A76" s="1364"/>
      <c r="B76" s="135" t="s">
        <v>811</v>
      </c>
      <c r="C76" s="426">
        <v>1</v>
      </c>
      <c r="D76" s="419">
        <v>48796000</v>
      </c>
      <c r="E76" s="426">
        <v>1</v>
      </c>
      <c r="F76" s="419"/>
      <c r="G76" s="426">
        <v>1</v>
      </c>
      <c r="H76" s="413"/>
      <c r="I76" s="426">
        <v>1</v>
      </c>
      <c r="J76" s="413"/>
      <c r="K76" s="426">
        <v>1</v>
      </c>
      <c r="L76" s="413"/>
      <c r="M76" s="426">
        <v>1</v>
      </c>
      <c r="N76" s="413"/>
      <c r="O76" s="427">
        <v>1</v>
      </c>
      <c r="P76" s="419">
        <v>47385750</v>
      </c>
      <c r="Q76" s="413">
        <v>0</v>
      </c>
      <c r="R76" s="427">
        <v>1</v>
      </c>
      <c r="S76" s="419">
        <v>0</v>
      </c>
      <c r="T76" s="419">
        <v>1787750</v>
      </c>
      <c r="U76" s="427">
        <v>1</v>
      </c>
      <c r="V76" s="419">
        <v>0</v>
      </c>
      <c r="W76" s="419">
        <v>4786500</v>
      </c>
      <c r="X76" s="427">
        <v>1</v>
      </c>
      <c r="Y76" s="433">
        <v>0</v>
      </c>
      <c r="Z76" s="419">
        <v>4363500</v>
      </c>
      <c r="AA76" s="427">
        <v>1</v>
      </c>
      <c r="AB76" s="206"/>
      <c r="AC76" s="419">
        <v>4213000</v>
      </c>
      <c r="AD76" s="427"/>
      <c r="AE76" s="271"/>
      <c r="AF76" s="419"/>
    </row>
    <row r="77" spans="1:34" s="94" customFormat="1" ht="15.75" customHeight="1" x14ac:dyDescent="0.25">
      <c r="A77" s="1364"/>
      <c r="B77" s="136" t="s">
        <v>812</v>
      </c>
      <c r="C77" s="428">
        <v>1</v>
      </c>
      <c r="D77" s="419">
        <v>48796000</v>
      </c>
      <c r="E77" s="428">
        <v>1</v>
      </c>
      <c r="F77" s="419"/>
      <c r="G77" s="428">
        <v>1</v>
      </c>
      <c r="H77" s="413"/>
      <c r="I77" s="428">
        <v>1</v>
      </c>
      <c r="J77" s="413"/>
      <c r="K77" s="428">
        <v>1</v>
      </c>
      <c r="L77" s="413"/>
      <c r="M77" s="428">
        <v>1</v>
      </c>
      <c r="N77" s="413"/>
      <c r="O77" s="429">
        <v>1</v>
      </c>
      <c r="P77" s="419">
        <v>47385750</v>
      </c>
      <c r="Q77" s="413">
        <v>0</v>
      </c>
      <c r="R77" s="429">
        <v>1</v>
      </c>
      <c r="S77" s="419">
        <v>0</v>
      </c>
      <c r="T77" s="419">
        <v>1787750</v>
      </c>
      <c r="U77" s="429">
        <v>1</v>
      </c>
      <c r="V77" s="419">
        <v>0</v>
      </c>
      <c r="W77" s="419">
        <v>4786500</v>
      </c>
      <c r="X77" s="429">
        <v>1</v>
      </c>
      <c r="Y77" s="433">
        <v>0</v>
      </c>
      <c r="Z77" s="419">
        <v>4363500</v>
      </c>
      <c r="AA77" s="429">
        <v>1</v>
      </c>
      <c r="AB77" s="206"/>
      <c r="AC77" s="419">
        <v>4213000</v>
      </c>
      <c r="AD77" s="430"/>
      <c r="AE77" s="271"/>
      <c r="AF77" s="419"/>
    </row>
    <row r="78" spans="1:34" s="94" customFormat="1" ht="15.75" customHeight="1" x14ac:dyDescent="0.25">
      <c r="A78" s="1364"/>
      <c r="B78" s="136" t="s">
        <v>813</v>
      </c>
      <c r="C78" s="428">
        <v>1</v>
      </c>
      <c r="D78" s="419">
        <v>48796000</v>
      </c>
      <c r="E78" s="428">
        <v>1</v>
      </c>
      <c r="F78" s="419"/>
      <c r="G78" s="428">
        <v>1</v>
      </c>
      <c r="H78" s="413"/>
      <c r="I78" s="428">
        <v>1</v>
      </c>
      <c r="J78" s="413"/>
      <c r="K78" s="428">
        <v>1</v>
      </c>
      <c r="L78" s="413"/>
      <c r="M78" s="428">
        <v>1</v>
      </c>
      <c r="N78" s="413"/>
      <c r="O78" s="429">
        <v>1</v>
      </c>
      <c r="P78" s="419">
        <v>47385750</v>
      </c>
      <c r="Q78" s="413">
        <v>0</v>
      </c>
      <c r="R78" s="429">
        <v>1</v>
      </c>
      <c r="S78" s="419">
        <v>0</v>
      </c>
      <c r="T78" s="419">
        <v>1787750</v>
      </c>
      <c r="U78" s="429">
        <v>1</v>
      </c>
      <c r="V78" s="419">
        <v>0</v>
      </c>
      <c r="W78" s="419">
        <v>4786500</v>
      </c>
      <c r="X78" s="429">
        <v>1</v>
      </c>
      <c r="Y78" s="433">
        <v>0</v>
      </c>
      <c r="Z78" s="419">
        <v>4363500</v>
      </c>
      <c r="AA78" s="429">
        <v>1</v>
      </c>
      <c r="AB78" s="206"/>
      <c r="AC78" s="419">
        <v>4213000</v>
      </c>
      <c r="AD78" s="430"/>
      <c r="AE78" s="271"/>
      <c r="AF78" s="419"/>
    </row>
    <row r="79" spans="1:34" s="94" customFormat="1" ht="15.75" customHeight="1" x14ac:dyDescent="0.25">
      <c r="A79" s="1364"/>
      <c r="B79" s="136" t="s">
        <v>814</v>
      </c>
      <c r="C79" s="428">
        <v>1</v>
      </c>
      <c r="D79" s="419">
        <v>48796000</v>
      </c>
      <c r="E79" s="428">
        <v>1</v>
      </c>
      <c r="F79" s="419"/>
      <c r="G79" s="428">
        <v>1</v>
      </c>
      <c r="H79" s="413"/>
      <c r="I79" s="428">
        <v>1</v>
      </c>
      <c r="J79" s="413"/>
      <c r="K79" s="428">
        <v>1</v>
      </c>
      <c r="L79" s="413"/>
      <c r="M79" s="428">
        <v>1</v>
      </c>
      <c r="N79" s="413"/>
      <c r="O79" s="429">
        <v>1</v>
      </c>
      <c r="P79" s="419">
        <v>47385750</v>
      </c>
      <c r="Q79" s="413">
        <v>0</v>
      </c>
      <c r="R79" s="429">
        <v>1</v>
      </c>
      <c r="S79" s="419">
        <v>0</v>
      </c>
      <c r="T79" s="419">
        <v>1787750</v>
      </c>
      <c r="U79" s="429">
        <v>1</v>
      </c>
      <c r="V79" s="419">
        <v>0</v>
      </c>
      <c r="W79" s="419">
        <v>4786500</v>
      </c>
      <c r="X79" s="429">
        <v>1</v>
      </c>
      <c r="Y79" s="433">
        <v>0</v>
      </c>
      <c r="Z79" s="419">
        <v>4363500</v>
      </c>
      <c r="AA79" s="429">
        <v>1</v>
      </c>
      <c r="AB79" s="206"/>
      <c r="AC79" s="419">
        <v>4213000</v>
      </c>
      <c r="AD79" s="430"/>
      <c r="AE79" s="271"/>
      <c r="AF79" s="419"/>
    </row>
    <row r="80" spans="1:34" s="94" customFormat="1" ht="15.75" customHeight="1" x14ac:dyDescent="0.25">
      <c r="A80" s="1364"/>
      <c r="B80" s="136" t="s">
        <v>815</v>
      </c>
      <c r="C80" s="428">
        <v>1</v>
      </c>
      <c r="D80" s="419">
        <v>48796000</v>
      </c>
      <c r="E80" s="428">
        <v>1</v>
      </c>
      <c r="F80" s="419"/>
      <c r="G80" s="428">
        <v>1</v>
      </c>
      <c r="H80" s="413"/>
      <c r="I80" s="428">
        <v>1</v>
      </c>
      <c r="J80" s="413"/>
      <c r="K80" s="428">
        <v>1</v>
      </c>
      <c r="L80" s="413"/>
      <c r="M80" s="428">
        <v>1</v>
      </c>
      <c r="N80" s="413"/>
      <c r="O80" s="429">
        <v>1</v>
      </c>
      <c r="P80" s="419">
        <v>47385750</v>
      </c>
      <c r="Q80" s="413">
        <v>0</v>
      </c>
      <c r="R80" s="429">
        <v>1</v>
      </c>
      <c r="S80" s="419">
        <v>0</v>
      </c>
      <c r="T80" s="419">
        <v>1787750</v>
      </c>
      <c r="U80" s="429">
        <v>1</v>
      </c>
      <c r="V80" s="419">
        <v>0</v>
      </c>
      <c r="W80" s="419">
        <v>4786500</v>
      </c>
      <c r="X80" s="429">
        <v>1</v>
      </c>
      <c r="Y80" s="433">
        <v>0</v>
      </c>
      <c r="Z80" s="419">
        <v>4363500</v>
      </c>
      <c r="AA80" s="429">
        <v>1</v>
      </c>
      <c r="AB80" s="206"/>
      <c r="AC80" s="419">
        <v>4213000</v>
      </c>
      <c r="AD80" s="430"/>
      <c r="AE80" s="271"/>
      <c r="AF80" s="419"/>
    </row>
    <row r="81" spans="1:32" s="94" customFormat="1" ht="15.75" customHeight="1" x14ac:dyDescent="0.25">
      <c r="A81" s="1364"/>
      <c r="B81" s="136" t="s">
        <v>816</v>
      </c>
      <c r="C81" s="428">
        <v>1</v>
      </c>
      <c r="D81" s="419">
        <v>48796000</v>
      </c>
      <c r="E81" s="428">
        <v>1</v>
      </c>
      <c r="F81" s="419"/>
      <c r="G81" s="428">
        <v>1</v>
      </c>
      <c r="H81" s="413"/>
      <c r="I81" s="428">
        <v>1</v>
      </c>
      <c r="J81" s="413"/>
      <c r="K81" s="428">
        <v>1</v>
      </c>
      <c r="L81" s="413"/>
      <c r="M81" s="428">
        <v>1</v>
      </c>
      <c r="N81" s="413"/>
      <c r="O81" s="430">
        <v>1</v>
      </c>
      <c r="P81" s="419">
        <v>47385750</v>
      </c>
      <c r="Q81" s="413">
        <v>0</v>
      </c>
      <c r="R81" s="430">
        <v>1</v>
      </c>
      <c r="S81" s="419">
        <v>0</v>
      </c>
      <c r="T81" s="419">
        <v>1787750</v>
      </c>
      <c r="U81" s="430">
        <v>1</v>
      </c>
      <c r="V81" s="419">
        <v>0</v>
      </c>
      <c r="W81" s="419">
        <v>4786500</v>
      </c>
      <c r="X81" s="430">
        <v>1</v>
      </c>
      <c r="Y81" s="433">
        <v>0</v>
      </c>
      <c r="Z81" s="419">
        <v>4363500</v>
      </c>
      <c r="AA81" s="430">
        <v>1</v>
      </c>
      <c r="AB81" s="206"/>
      <c r="AC81" s="419">
        <v>4213000</v>
      </c>
      <c r="AD81" s="430"/>
      <c r="AE81" s="271"/>
      <c r="AF81" s="419"/>
    </row>
    <row r="82" spans="1:32" s="94" customFormat="1" ht="15.75" customHeight="1" x14ac:dyDescent="0.25">
      <c r="A82" s="1364"/>
      <c r="B82" s="136" t="s">
        <v>817</v>
      </c>
      <c r="C82" s="428">
        <v>1</v>
      </c>
      <c r="D82" s="419">
        <v>48796000</v>
      </c>
      <c r="E82" s="428">
        <v>1</v>
      </c>
      <c r="F82" s="419"/>
      <c r="G82" s="428">
        <v>1</v>
      </c>
      <c r="H82" s="413"/>
      <c r="I82" s="428">
        <v>1</v>
      </c>
      <c r="J82" s="413"/>
      <c r="K82" s="428">
        <v>1</v>
      </c>
      <c r="L82" s="413"/>
      <c r="M82" s="428">
        <v>1</v>
      </c>
      <c r="N82" s="413"/>
      <c r="O82" s="429">
        <v>1</v>
      </c>
      <c r="P82" s="419">
        <v>47385750</v>
      </c>
      <c r="Q82" s="413">
        <v>0</v>
      </c>
      <c r="R82" s="429">
        <v>1</v>
      </c>
      <c r="S82" s="419">
        <v>0</v>
      </c>
      <c r="T82" s="419">
        <v>1787750</v>
      </c>
      <c r="U82" s="429">
        <v>1</v>
      </c>
      <c r="V82" s="419">
        <v>0</v>
      </c>
      <c r="W82" s="419">
        <v>4786500</v>
      </c>
      <c r="X82" s="429">
        <v>1</v>
      </c>
      <c r="Y82" s="433">
        <v>0</v>
      </c>
      <c r="Z82" s="419">
        <v>4363500</v>
      </c>
      <c r="AA82" s="429">
        <v>1</v>
      </c>
      <c r="AB82" s="206"/>
      <c r="AC82" s="419">
        <v>4213000</v>
      </c>
      <c r="AD82" s="430"/>
      <c r="AE82" s="271"/>
      <c r="AF82" s="419"/>
    </row>
    <row r="83" spans="1:32" s="94" customFormat="1" ht="15.75" customHeight="1" x14ac:dyDescent="0.25">
      <c r="A83" s="1364"/>
      <c r="B83" s="136" t="s">
        <v>818</v>
      </c>
      <c r="C83" s="428">
        <v>1</v>
      </c>
      <c r="D83" s="419">
        <v>48796000</v>
      </c>
      <c r="E83" s="428">
        <v>1</v>
      </c>
      <c r="F83" s="419"/>
      <c r="G83" s="428">
        <v>1</v>
      </c>
      <c r="H83" s="413"/>
      <c r="I83" s="428">
        <v>1</v>
      </c>
      <c r="J83" s="413"/>
      <c r="K83" s="428">
        <v>1</v>
      </c>
      <c r="L83" s="413"/>
      <c r="M83" s="428">
        <v>1</v>
      </c>
      <c r="N83" s="413"/>
      <c r="O83" s="429">
        <v>1</v>
      </c>
      <c r="P83" s="419">
        <v>47385750</v>
      </c>
      <c r="Q83" s="413">
        <v>0</v>
      </c>
      <c r="R83" s="429">
        <v>1</v>
      </c>
      <c r="S83" s="419">
        <v>0</v>
      </c>
      <c r="T83" s="419">
        <v>1787750</v>
      </c>
      <c r="U83" s="429">
        <v>1</v>
      </c>
      <c r="V83" s="419">
        <v>0</v>
      </c>
      <c r="W83" s="419">
        <v>4786500</v>
      </c>
      <c r="X83" s="429">
        <v>1</v>
      </c>
      <c r="Y83" s="433">
        <v>0</v>
      </c>
      <c r="Z83" s="419">
        <v>4363500</v>
      </c>
      <c r="AA83" s="429">
        <v>1</v>
      </c>
      <c r="AB83" s="206"/>
      <c r="AC83" s="419">
        <v>4213000</v>
      </c>
      <c r="AD83" s="430"/>
      <c r="AE83" s="271"/>
      <c r="AF83" s="419"/>
    </row>
    <row r="84" spans="1:32" s="94" customFormat="1" ht="15.75" customHeight="1" x14ac:dyDescent="0.25">
      <c r="A84" s="1364"/>
      <c r="B84" s="136" t="s">
        <v>819</v>
      </c>
      <c r="C84" s="428">
        <v>1</v>
      </c>
      <c r="D84" s="419">
        <v>48796000</v>
      </c>
      <c r="E84" s="428">
        <v>1</v>
      </c>
      <c r="F84" s="419"/>
      <c r="G84" s="428">
        <v>1</v>
      </c>
      <c r="H84" s="413"/>
      <c r="I84" s="428">
        <v>1</v>
      </c>
      <c r="J84" s="413"/>
      <c r="K84" s="428">
        <v>1</v>
      </c>
      <c r="L84" s="413"/>
      <c r="M84" s="428">
        <v>1</v>
      </c>
      <c r="N84" s="413"/>
      <c r="O84" s="429">
        <v>1</v>
      </c>
      <c r="P84" s="419">
        <v>47385750</v>
      </c>
      <c r="Q84" s="413">
        <v>0</v>
      </c>
      <c r="R84" s="429">
        <v>1</v>
      </c>
      <c r="S84" s="419">
        <v>0</v>
      </c>
      <c r="T84" s="419">
        <v>1787750</v>
      </c>
      <c r="U84" s="429">
        <v>1</v>
      </c>
      <c r="V84" s="419">
        <v>0</v>
      </c>
      <c r="W84" s="419">
        <v>4786500</v>
      </c>
      <c r="X84" s="429">
        <v>1</v>
      </c>
      <c r="Y84" s="433">
        <v>0</v>
      </c>
      <c r="Z84" s="419">
        <v>4363500</v>
      </c>
      <c r="AA84" s="429">
        <v>1</v>
      </c>
      <c r="AB84" s="206"/>
      <c r="AC84" s="419">
        <v>4213000</v>
      </c>
      <c r="AD84" s="430"/>
      <c r="AE84" s="271"/>
      <c r="AF84" s="419"/>
    </row>
    <row r="85" spans="1:32" s="94" customFormat="1" ht="15.75" customHeight="1" x14ac:dyDescent="0.25">
      <c r="A85" s="1364"/>
      <c r="B85" s="136" t="s">
        <v>820</v>
      </c>
      <c r="C85" s="428">
        <v>1</v>
      </c>
      <c r="D85" s="419">
        <v>48796000</v>
      </c>
      <c r="E85" s="428">
        <v>1</v>
      </c>
      <c r="F85" s="419"/>
      <c r="G85" s="428">
        <v>1</v>
      </c>
      <c r="H85" s="413"/>
      <c r="I85" s="428">
        <v>1</v>
      </c>
      <c r="J85" s="413"/>
      <c r="K85" s="428">
        <v>1</v>
      </c>
      <c r="L85" s="413"/>
      <c r="M85" s="428">
        <v>1</v>
      </c>
      <c r="N85" s="413"/>
      <c r="O85" s="429">
        <v>1</v>
      </c>
      <c r="P85" s="419">
        <v>47385750</v>
      </c>
      <c r="Q85" s="413">
        <v>0</v>
      </c>
      <c r="R85" s="429">
        <v>1</v>
      </c>
      <c r="S85" s="419">
        <v>0</v>
      </c>
      <c r="T85" s="419">
        <v>1787750</v>
      </c>
      <c r="U85" s="429">
        <v>1</v>
      </c>
      <c r="V85" s="419">
        <v>0</v>
      </c>
      <c r="W85" s="419">
        <v>4786500</v>
      </c>
      <c r="X85" s="429">
        <v>1</v>
      </c>
      <c r="Y85" s="433">
        <v>0</v>
      </c>
      <c r="Z85" s="419">
        <v>4363500</v>
      </c>
      <c r="AA85" s="429">
        <v>1</v>
      </c>
      <c r="AB85" s="206"/>
      <c r="AC85" s="419">
        <v>4213000</v>
      </c>
      <c r="AD85" s="430"/>
      <c r="AE85" s="271"/>
      <c r="AF85" s="419"/>
    </row>
    <row r="86" spans="1:32" s="94" customFormat="1" ht="15.75" customHeight="1" x14ac:dyDescent="0.25">
      <c r="A86" s="1364"/>
      <c r="B86" s="136" t="s">
        <v>821</v>
      </c>
      <c r="C86" s="428">
        <v>1</v>
      </c>
      <c r="D86" s="419">
        <v>48796000</v>
      </c>
      <c r="E86" s="428">
        <v>1</v>
      </c>
      <c r="F86" s="419"/>
      <c r="G86" s="428">
        <v>1</v>
      </c>
      <c r="H86" s="413"/>
      <c r="I86" s="428">
        <v>1</v>
      </c>
      <c r="J86" s="413"/>
      <c r="K86" s="428">
        <v>1</v>
      </c>
      <c r="L86" s="413"/>
      <c r="M86" s="428">
        <v>1</v>
      </c>
      <c r="N86" s="413"/>
      <c r="O86" s="429">
        <v>1</v>
      </c>
      <c r="P86" s="419">
        <v>47385750</v>
      </c>
      <c r="Q86" s="413">
        <v>0</v>
      </c>
      <c r="R86" s="429">
        <v>1</v>
      </c>
      <c r="S86" s="419">
        <v>0</v>
      </c>
      <c r="T86" s="419">
        <v>1787750</v>
      </c>
      <c r="U86" s="429">
        <v>1</v>
      </c>
      <c r="V86" s="419">
        <v>0</v>
      </c>
      <c r="W86" s="419">
        <v>4786500</v>
      </c>
      <c r="X86" s="429">
        <v>1</v>
      </c>
      <c r="Y86" s="433">
        <v>0</v>
      </c>
      <c r="Z86" s="419">
        <v>4363500</v>
      </c>
      <c r="AA86" s="429">
        <v>1</v>
      </c>
      <c r="AB86" s="206"/>
      <c r="AC86" s="419">
        <v>4213000</v>
      </c>
      <c r="AD86" s="430"/>
      <c r="AE86" s="271"/>
      <c r="AF86" s="419"/>
    </row>
    <row r="87" spans="1:32" s="94" customFormat="1" ht="15.75" customHeight="1" x14ac:dyDescent="0.25">
      <c r="A87" s="1364"/>
      <c r="B87" s="136" t="s">
        <v>822</v>
      </c>
      <c r="C87" s="428">
        <v>1</v>
      </c>
      <c r="D87" s="419">
        <v>48796000</v>
      </c>
      <c r="E87" s="428">
        <v>1</v>
      </c>
      <c r="F87" s="419"/>
      <c r="G87" s="428">
        <v>1</v>
      </c>
      <c r="H87" s="413"/>
      <c r="I87" s="428">
        <v>1</v>
      </c>
      <c r="J87" s="413"/>
      <c r="K87" s="428">
        <v>1</v>
      </c>
      <c r="L87" s="413"/>
      <c r="M87" s="428">
        <v>1</v>
      </c>
      <c r="N87" s="413"/>
      <c r="O87" s="430">
        <v>1</v>
      </c>
      <c r="P87" s="419">
        <v>47385750</v>
      </c>
      <c r="Q87" s="413">
        <v>0</v>
      </c>
      <c r="R87" s="430">
        <v>1</v>
      </c>
      <c r="S87" s="419">
        <v>0</v>
      </c>
      <c r="T87" s="419">
        <v>1787750</v>
      </c>
      <c r="U87" s="430">
        <v>1</v>
      </c>
      <c r="V87" s="419">
        <v>0</v>
      </c>
      <c r="W87" s="419">
        <v>4786500</v>
      </c>
      <c r="X87" s="430">
        <v>1</v>
      </c>
      <c r="Y87" s="433">
        <v>0</v>
      </c>
      <c r="Z87" s="419">
        <v>4363500</v>
      </c>
      <c r="AA87" s="430">
        <v>1</v>
      </c>
      <c r="AB87" s="206"/>
      <c r="AC87" s="419">
        <v>4213000</v>
      </c>
      <c r="AD87" s="430"/>
      <c r="AE87" s="271"/>
      <c r="AF87" s="419"/>
    </row>
    <row r="88" spans="1:32" s="94" customFormat="1" ht="15.75" customHeight="1" x14ac:dyDescent="0.25">
      <c r="A88" s="1364"/>
      <c r="B88" s="136" t="s">
        <v>823</v>
      </c>
      <c r="C88" s="428">
        <v>1</v>
      </c>
      <c r="D88" s="419">
        <v>48796000</v>
      </c>
      <c r="E88" s="428">
        <v>1</v>
      </c>
      <c r="F88" s="419"/>
      <c r="G88" s="428">
        <v>1</v>
      </c>
      <c r="H88" s="413"/>
      <c r="I88" s="428">
        <v>1</v>
      </c>
      <c r="J88" s="413"/>
      <c r="K88" s="428">
        <v>1</v>
      </c>
      <c r="L88" s="413"/>
      <c r="M88" s="428">
        <v>1</v>
      </c>
      <c r="N88" s="413"/>
      <c r="O88" s="430">
        <v>1</v>
      </c>
      <c r="P88" s="419">
        <v>47385750</v>
      </c>
      <c r="Q88" s="413">
        <v>0</v>
      </c>
      <c r="R88" s="430">
        <v>1</v>
      </c>
      <c r="S88" s="419">
        <v>0</v>
      </c>
      <c r="T88" s="419">
        <v>1787750</v>
      </c>
      <c r="U88" s="430">
        <v>1</v>
      </c>
      <c r="V88" s="419">
        <v>0</v>
      </c>
      <c r="W88" s="419">
        <v>4786500</v>
      </c>
      <c r="X88" s="430">
        <v>1</v>
      </c>
      <c r="Y88" s="433">
        <v>0</v>
      </c>
      <c r="Z88" s="419">
        <v>4363500</v>
      </c>
      <c r="AA88" s="430">
        <v>1</v>
      </c>
      <c r="AB88" s="206"/>
      <c r="AC88" s="419">
        <v>4213000</v>
      </c>
      <c r="AD88" s="430"/>
      <c r="AE88" s="271"/>
      <c r="AF88" s="419"/>
    </row>
    <row r="89" spans="1:32" s="94" customFormat="1" ht="15.75" customHeight="1" x14ac:dyDescent="0.25">
      <c r="A89" s="1364"/>
      <c r="B89" s="136" t="s">
        <v>824</v>
      </c>
      <c r="C89" s="428">
        <v>1</v>
      </c>
      <c r="D89" s="419">
        <v>48796000</v>
      </c>
      <c r="E89" s="428">
        <v>1</v>
      </c>
      <c r="F89" s="419"/>
      <c r="G89" s="428">
        <v>1</v>
      </c>
      <c r="H89" s="413"/>
      <c r="I89" s="428">
        <v>1</v>
      </c>
      <c r="J89" s="413"/>
      <c r="K89" s="428">
        <v>1</v>
      </c>
      <c r="L89" s="413"/>
      <c r="M89" s="428">
        <v>1</v>
      </c>
      <c r="N89" s="413"/>
      <c r="O89" s="429">
        <v>1</v>
      </c>
      <c r="P89" s="419">
        <v>47385750</v>
      </c>
      <c r="Q89" s="413">
        <v>0</v>
      </c>
      <c r="R89" s="429">
        <v>1</v>
      </c>
      <c r="S89" s="419">
        <v>0</v>
      </c>
      <c r="T89" s="419">
        <v>1787750</v>
      </c>
      <c r="U89" s="429">
        <v>1</v>
      </c>
      <c r="V89" s="419">
        <v>0</v>
      </c>
      <c r="W89" s="419">
        <v>4786500</v>
      </c>
      <c r="X89" s="429">
        <v>1</v>
      </c>
      <c r="Y89" s="433">
        <v>0</v>
      </c>
      <c r="Z89" s="419">
        <v>4363500</v>
      </c>
      <c r="AA89" s="429">
        <v>1</v>
      </c>
      <c r="AB89" s="206"/>
      <c r="AC89" s="419">
        <v>4213000</v>
      </c>
      <c r="AD89" s="430"/>
      <c r="AE89" s="271"/>
      <c r="AF89" s="419"/>
    </row>
    <row r="90" spans="1:32" s="94" customFormat="1" ht="15.75" customHeight="1" x14ac:dyDescent="0.25">
      <c r="A90" s="1364"/>
      <c r="B90" s="136" t="s">
        <v>825</v>
      </c>
      <c r="C90" s="428">
        <v>1</v>
      </c>
      <c r="D90" s="419">
        <v>48796000</v>
      </c>
      <c r="E90" s="428">
        <v>1</v>
      </c>
      <c r="F90" s="419"/>
      <c r="G90" s="428">
        <v>1</v>
      </c>
      <c r="H90" s="413"/>
      <c r="I90" s="428">
        <v>1</v>
      </c>
      <c r="J90" s="413"/>
      <c r="K90" s="428">
        <v>1</v>
      </c>
      <c r="L90" s="413"/>
      <c r="M90" s="428">
        <v>1</v>
      </c>
      <c r="N90" s="413"/>
      <c r="O90" s="429">
        <v>1</v>
      </c>
      <c r="P90" s="419">
        <v>47385750</v>
      </c>
      <c r="Q90" s="413">
        <v>0</v>
      </c>
      <c r="R90" s="429">
        <v>1</v>
      </c>
      <c r="S90" s="419">
        <v>0</v>
      </c>
      <c r="T90" s="419">
        <v>1787750</v>
      </c>
      <c r="U90" s="429">
        <v>1</v>
      </c>
      <c r="V90" s="419">
        <v>0</v>
      </c>
      <c r="W90" s="419">
        <v>4786500</v>
      </c>
      <c r="X90" s="429">
        <v>1</v>
      </c>
      <c r="Y90" s="433">
        <v>0</v>
      </c>
      <c r="Z90" s="419">
        <v>4363500</v>
      </c>
      <c r="AA90" s="429">
        <v>1</v>
      </c>
      <c r="AB90" s="206"/>
      <c r="AC90" s="419">
        <v>4213000</v>
      </c>
      <c r="AD90" s="430"/>
      <c r="AE90" s="271"/>
      <c r="AF90" s="419"/>
    </row>
    <row r="91" spans="1:32" s="94" customFormat="1" ht="15.75" customHeight="1" x14ac:dyDescent="0.25">
      <c r="A91" s="1364"/>
      <c r="B91" s="136" t="s">
        <v>826</v>
      </c>
      <c r="C91" s="428">
        <v>1</v>
      </c>
      <c r="D91" s="419">
        <v>48796000</v>
      </c>
      <c r="E91" s="428">
        <v>1</v>
      </c>
      <c r="F91" s="419"/>
      <c r="G91" s="428">
        <v>1</v>
      </c>
      <c r="H91" s="413"/>
      <c r="I91" s="428">
        <v>1</v>
      </c>
      <c r="J91" s="413"/>
      <c r="K91" s="428">
        <v>1</v>
      </c>
      <c r="L91" s="413"/>
      <c r="M91" s="428">
        <v>1</v>
      </c>
      <c r="N91" s="413"/>
      <c r="O91" s="429">
        <v>1</v>
      </c>
      <c r="P91" s="419">
        <v>47385750</v>
      </c>
      <c r="Q91" s="413">
        <v>0</v>
      </c>
      <c r="R91" s="429">
        <v>1</v>
      </c>
      <c r="S91" s="419">
        <v>0</v>
      </c>
      <c r="T91" s="419">
        <v>1787750</v>
      </c>
      <c r="U91" s="429">
        <v>1</v>
      </c>
      <c r="V91" s="419">
        <v>0</v>
      </c>
      <c r="W91" s="419">
        <v>4786500</v>
      </c>
      <c r="X91" s="429">
        <v>1</v>
      </c>
      <c r="Y91" s="433">
        <v>0</v>
      </c>
      <c r="Z91" s="419">
        <v>4363500</v>
      </c>
      <c r="AA91" s="429">
        <v>1</v>
      </c>
      <c r="AB91" s="206"/>
      <c r="AC91" s="419">
        <v>4213000</v>
      </c>
      <c r="AD91" s="430"/>
      <c r="AE91" s="271"/>
      <c r="AF91" s="419"/>
    </row>
    <row r="92" spans="1:32" s="94" customFormat="1" ht="15.75" customHeight="1" x14ac:dyDescent="0.25">
      <c r="A92" s="1364"/>
      <c r="B92" s="136" t="s">
        <v>827</v>
      </c>
      <c r="C92" s="428">
        <v>1</v>
      </c>
      <c r="D92" s="419">
        <v>48796000</v>
      </c>
      <c r="E92" s="428">
        <v>1</v>
      </c>
      <c r="F92" s="419"/>
      <c r="G92" s="428">
        <v>1</v>
      </c>
      <c r="H92" s="413"/>
      <c r="I92" s="428">
        <v>1</v>
      </c>
      <c r="J92" s="413"/>
      <c r="K92" s="428">
        <v>1</v>
      </c>
      <c r="L92" s="413"/>
      <c r="M92" s="428">
        <v>1</v>
      </c>
      <c r="N92" s="413"/>
      <c r="O92" s="429">
        <v>1</v>
      </c>
      <c r="P92" s="419">
        <v>47385750</v>
      </c>
      <c r="Q92" s="413">
        <v>0</v>
      </c>
      <c r="R92" s="429">
        <v>1</v>
      </c>
      <c r="S92" s="419">
        <v>0</v>
      </c>
      <c r="T92" s="419">
        <v>1787750</v>
      </c>
      <c r="U92" s="429">
        <v>1</v>
      </c>
      <c r="V92" s="419">
        <v>0</v>
      </c>
      <c r="W92" s="419">
        <v>4786500</v>
      </c>
      <c r="X92" s="429">
        <v>1</v>
      </c>
      <c r="Y92" s="433">
        <v>0</v>
      </c>
      <c r="Z92" s="419">
        <v>4363500</v>
      </c>
      <c r="AA92" s="429">
        <v>1</v>
      </c>
      <c r="AB92" s="206"/>
      <c r="AC92" s="419">
        <v>4213000</v>
      </c>
      <c r="AD92" s="430"/>
      <c r="AE92" s="271"/>
      <c r="AF92" s="419"/>
    </row>
    <row r="93" spans="1:32" s="94" customFormat="1" ht="15.75" customHeight="1" x14ac:dyDescent="0.25">
      <c r="A93" s="1364"/>
      <c r="B93" s="136" t="s">
        <v>828</v>
      </c>
      <c r="C93" s="428">
        <v>1</v>
      </c>
      <c r="D93" s="419">
        <v>48796000</v>
      </c>
      <c r="E93" s="428">
        <v>1</v>
      </c>
      <c r="F93" s="419"/>
      <c r="G93" s="428">
        <v>1</v>
      </c>
      <c r="H93" s="413"/>
      <c r="I93" s="428">
        <v>1</v>
      </c>
      <c r="J93" s="413"/>
      <c r="K93" s="428">
        <v>1</v>
      </c>
      <c r="L93" s="413"/>
      <c r="M93" s="428">
        <v>1</v>
      </c>
      <c r="N93" s="413"/>
      <c r="O93" s="429">
        <v>1</v>
      </c>
      <c r="P93" s="419">
        <v>47385750</v>
      </c>
      <c r="Q93" s="413">
        <v>0</v>
      </c>
      <c r="R93" s="429">
        <v>1</v>
      </c>
      <c r="S93" s="419">
        <v>0</v>
      </c>
      <c r="T93" s="419">
        <v>1787750</v>
      </c>
      <c r="U93" s="429">
        <v>1</v>
      </c>
      <c r="V93" s="419">
        <v>0</v>
      </c>
      <c r="W93" s="419">
        <v>4786500</v>
      </c>
      <c r="X93" s="429">
        <v>1</v>
      </c>
      <c r="Y93" s="433">
        <v>0</v>
      </c>
      <c r="Z93" s="419">
        <v>4363500</v>
      </c>
      <c r="AA93" s="429">
        <v>1</v>
      </c>
      <c r="AB93" s="206"/>
      <c r="AC93" s="419">
        <v>4213000</v>
      </c>
      <c r="AD93" s="430"/>
      <c r="AE93" s="271"/>
      <c r="AF93" s="419"/>
    </row>
    <row r="94" spans="1:32" s="94" customFormat="1" ht="15.75" customHeight="1" x14ac:dyDescent="0.25">
      <c r="A94" s="1364"/>
      <c r="B94" s="136" t="s">
        <v>829</v>
      </c>
      <c r="C94" s="428">
        <v>1</v>
      </c>
      <c r="D94" s="419">
        <v>48796000</v>
      </c>
      <c r="E94" s="428">
        <v>1</v>
      </c>
      <c r="F94" s="419"/>
      <c r="G94" s="428">
        <v>1</v>
      </c>
      <c r="H94" s="413"/>
      <c r="I94" s="428">
        <v>1</v>
      </c>
      <c r="J94" s="413"/>
      <c r="K94" s="428">
        <v>1</v>
      </c>
      <c r="L94" s="413"/>
      <c r="M94" s="428">
        <v>1</v>
      </c>
      <c r="N94" s="413"/>
      <c r="O94" s="429">
        <v>1</v>
      </c>
      <c r="P94" s="419">
        <v>47385750</v>
      </c>
      <c r="Q94" s="413">
        <v>0</v>
      </c>
      <c r="R94" s="429">
        <v>1</v>
      </c>
      <c r="S94" s="419">
        <v>0</v>
      </c>
      <c r="T94" s="419">
        <v>1787750</v>
      </c>
      <c r="U94" s="429">
        <v>1</v>
      </c>
      <c r="V94" s="419">
        <v>0</v>
      </c>
      <c r="W94" s="419">
        <v>4786500</v>
      </c>
      <c r="X94" s="429">
        <v>1</v>
      </c>
      <c r="Y94" s="433">
        <v>0</v>
      </c>
      <c r="Z94" s="419">
        <v>4363500</v>
      </c>
      <c r="AA94" s="429">
        <v>1</v>
      </c>
      <c r="AB94" s="206"/>
      <c r="AC94" s="419">
        <v>4213000</v>
      </c>
      <c r="AD94" s="430"/>
      <c r="AE94" s="271"/>
      <c r="AF94" s="419"/>
    </row>
    <row r="95" spans="1:32" s="94" customFormat="1" ht="15.75" customHeight="1" x14ac:dyDescent="0.25">
      <c r="A95" s="1364"/>
      <c r="B95" s="136" t="s">
        <v>830</v>
      </c>
      <c r="C95" s="428">
        <v>1</v>
      </c>
      <c r="D95" s="419">
        <v>48791000</v>
      </c>
      <c r="E95" s="428">
        <v>1</v>
      </c>
      <c r="F95" s="419"/>
      <c r="G95" s="428">
        <v>1</v>
      </c>
      <c r="H95" s="413"/>
      <c r="I95" s="428">
        <v>1</v>
      </c>
      <c r="J95" s="413"/>
      <c r="K95" s="428">
        <v>1</v>
      </c>
      <c r="L95" s="413"/>
      <c r="M95" s="428">
        <v>1</v>
      </c>
      <c r="N95" s="413"/>
      <c r="O95" s="429">
        <v>1</v>
      </c>
      <c r="P95" s="419">
        <v>47385750</v>
      </c>
      <c r="Q95" s="413">
        <v>0</v>
      </c>
      <c r="R95" s="429">
        <v>1</v>
      </c>
      <c r="S95" s="419">
        <v>0</v>
      </c>
      <c r="T95" s="419">
        <v>1787750</v>
      </c>
      <c r="U95" s="429">
        <v>1</v>
      </c>
      <c r="V95" s="419">
        <v>0</v>
      </c>
      <c r="W95" s="419">
        <v>4786500</v>
      </c>
      <c r="X95" s="429">
        <v>1</v>
      </c>
      <c r="Y95" s="433">
        <v>0</v>
      </c>
      <c r="Z95" s="419">
        <v>4363500</v>
      </c>
      <c r="AA95" s="429">
        <v>1</v>
      </c>
      <c r="AB95" s="206"/>
      <c r="AC95" s="419">
        <v>4213000</v>
      </c>
      <c r="AD95" s="430"/>
      <c r="AE95" s="271"/>
      <c r="AF95" s="419"/>
    </row>
    <row r="96" spans="1:32" s="94" customFormat="1" ht="29.25" customHeight="1" x14ac:dyDescent="0.25">
      <c r="A96" s="959"/>
      <c r="B96" s="134" t="s">
        <v>93</v>
      </c>
      <c r="C96" s="431">
        <f>SUM(C76:C95)</f>
        <v>20</v>
      </c>
      <c r="D96" s="420">
        <f>SUM(D76:D95)</f>
        <v>975915000</v>
      </c>
      <c r="E96" s="431">
        <f>SUM(E76:E95)</f>
        <v>20</v>
      </c>
      <c r="F96" s="420"/>
      <c r="G96" s="431">
        <f>SUM(G76:G95)</f>
        <v>20</v>
      </c>
      <c r="H96" s="415"/>
      <c r="I96" s="431">
        <f>SUM(I76:I95)</f>
        <v>20</v>
      </c>
      <c r="J96" s="415"/>
      <c r="K96" s="431">
        <f>SUM(K76:K95)</f>
        <v>20</v>
      </c>
      <c r="L96" s="415"/>
      <c r="M96" s="431">
        <f>SUM(M76:M95)</f>
        <v>20</v>
      </c>
      <c r="N96" s="415"/>
      <c r="O96" s="431">
        <f>SUM(O76:O95)</f>
        <v>20</v>
      </c>
      <c r="P96" s="420">
        <f>SUM(P76:P95)</f>
        <v>947715000</v>
      </c>
      <c r="Q96" s="415"/>
      <c r="R96" s="431">
        <f>SUM(R76:R95)</f>
        <v>20</v>
      </c>
      <c r="S96" s="420"/>
      <c r="T96" s="420">
        <f>SUM(T76:T95)</f>
        <v>35755000</v>
      </c>
      <c r="U96" s="431">
        <f>SUM(U76:U95)</f>
        <v>20</v>
      </c>
      <c r="V96" s="415"/>
      <c r="W96" s="420">
        <f>SUM(W76:W95)</f>
        <v>95730000</v>
      </c>
      <c r="X96" s="431">
        <f>SUM(X76:X95)</f>
        <v>20</v>
      </c>
      <c r="Y96" s="466"/>
      <c r="Z96" s="730">
        <f>SUM(Z76:Z95)</f>
        <v>87270000</v>
      </c>
      <c r="AA96" s="431">
        <f>SUM(AA76:AA95)</f>
        <v>20</v>
      </c>
      <c r="AB96" s="207"/>
      <c r="AC96" s="466">
        <f>SUM(AC76:AC95)</f>
        <v>84260000</v>
      </c>
      <c r="AD96" s="432"/>
      <c r="AE96" s="272"/>
      <c r="AF96" s="466"/>
    </row>
    <row r="97" spans="1:32" s="66" customFormat="1" ht="24" customHeight="1" thickBot="1" x14ac:dyDescent="0.3">
      <c r="K97" s="154"/>
      <c r="L97" s="154"/>
      <c r="M97" s="154"/>
      <c r="N97" s="154"/>
      <c r="O97" s="154"/>
      <c r="P97" s="646"/>
    </row>
    <row r="98" spans="1:32" s="66" customFormat="1" ht="24" customHeight="1" thickBot="1" x14ac:dyDescent="0.3">
      <c r="A98" s="958" t="s">
        <v>831</v>
      </c>
      <c r="B98" s="958" t="s">
        <v>808</v>
      </c>
      <c r="C98" s="771" t="s">
        <v>99</v>
      </c>
      <c r="D98" s="1367"/>
      <c r="E98" s="1367"/>
      <c r="F98" s="1367"/>
      <c r="G98" s="1367"/>
      <c r="H98" s="1367"/>
      <c r="I98" s="1367"/>
      <c r="J98" s="1367"/>
      <c r="K98" s="1367"/>
      <c r="L98" s="1367"/>
      <c r="M98" s="1367"/>
      <c r="N98" s="772"/>
      <c r="O98" s="1336" t="s">
        <v>242</v>
      </c>
      <c r="P98" s="1337"/>
      <c r="Q98" s="1337"/>
      <c r="R98" s="1337"/>
      <c r="S98" s="1337"/>
      <c r="T98" s="1337"/>
      <c r="U98" s="1337"/>
      <c r="V98" s="1337"/>
      <c r="W98" s="1337"/>
      <c r="X98" s="1337"/>
      <c r="Y98" s="1337"/>
      <c r="Z98" s="1337"/>
      <c r="AA98" s="1337"/>
      <c r="AB98" s="1337"/>
      <c r="AC98" s="1337"/>
      <c r="AD98" s="1337"/>
      <c r="AE98" s="1337"/>
      <c r="AF98" s="1338"/>
    </row>
    <row r="99" spans="1:32" s="66" customFormat="1" ht="24" customHeight="1" x14ac:dyDescent="0.25">
      <c r="A99" s="1364"/>
      <c r="B99" s="1364"/>
      <c r="C99" s="771" t="s">
        <v>263</v>
      </c>
      <c r="D99" s="772"/>
      <c r="E99" s="771" t="s">
        <v>264</v>
      </c>
      <c r="F99" s="772"/>
      <c r="G99" s="771" t="s">
        <v>265</v>
      </c>
      <c r="H99" s="772"/>
      <c r="I99" s="771" t="s">
        <v>266</v>
      </c>
      <c r="J99" s="772"/>
      <c r="K99" s="771" t="s">
        <v>799</v>
      </c>
      <c r="L99" s="772"/>
      <c r="M99" s="771" t="s">
        <v>268</v>
      </c>
      <c r="N99" s="772"/>
      <c r="O99" s="1336" t="s">
        <v>263</v>
      </c>
      <c r="P99" s="1337"/>
      <c r="Q99" s="1338"/>
      <c r="R99" s="1336" t="s">
        <v>264</v>
      </c>
      <c r="S99" s="1337"/>
      <c r="T99" s="1338"/>
      <c r="U99" s="1336" t="s">
        <v>265</v>
      </c>
      <c r="V99" s="1337"/>
      <c r="W99" s="1338"/>
      <c r="X99" s="1336" t="s">
        <v>266</v>
      </c>
      <c r="Y99" s="1337"/>
      <c r="Z99" s="1338"/>
      <c r="AA99" s="1336" t="s">
        <v>799</v>
      </c>
      <c r="AB99" s="1337"/>
      <c r="AC99" s="1338"/>
      <c r="AD99" s="1336" t="s">
        <v>268</v>
      </c>
      <c r="AE99" s="1337"/>
      <c r="AF99" s="1338"/>
    </row>
    <row r="100" spans="1:32" s="66" customFormat="1" ht="29.25" customHeight="1" x14ac:dyDescent="0.25">
      <c r="A100" s="1364"/>
      <c r="B100" s="959"/>
      <c r="C100" s="209" t="s">
        <v>100</v>
      </c>
      <c r="D100" s="194" t="s">
        <v>809</v>
      </c>
      <c r="E100" s="209" t="s">
        <v>100</v>
      </c>
      <c r="F100" s="194" t="s">
        <v>809</v>
      </c>
      <c r="G100" s="209" t="s">
        <v>100</v>
      </c>
      <c r="H100" s="194" t="s">
        <v>809</v>
      </c>
      <c r="I100" s="209" t="s">
        <v>100</v>
      </c>
      <c r="J100" s="194" t="s">
        <v>809</v>
      </c>
      <c r="K100" s="209" t="s">
        <v>100</v>
      </c>
      <c r="L100" s="194" t="s">
        <v>809</v>
      </c>
      <c r="M100" s="209" t="s">
        <v>100</v>
      </c>
      <c r="N100" s="194" t="s">
        <v>809</v>
      </c>
      <c r="O100" s="197" t="s">
        <v>100</v>
      </c>
      <c r="P100" s="197" t="s">
        <v>810</v>
      </c>
      <c r="Q100" s="197" t="s">
        <v>229</v>
      </c>
      <c r="R100" s="197" t="s">
        <v>100</v>
      </c>
      <c r="S100" s="197" t="s">
        <v>810</v>
      </c>
      <c r="T100" s="197" t="s">
        <v>229</v>
      </c>
      <c r="U100" s="197" t="s">
        <v>100</v>
      </c>
      <c r="V100" s="197" t="s">
        <v>810</v>
      </c>
      <c r="W100" s="197" t="s">
        <v>229</v>
      </c>
      <c r="X100" s="197" t="s">
        <v>100</v>
      </c>
      <c r="Y100" s="197" t="s">
        <v>810</v>
      </c>
      <c r="Z100" s="197" t="s">
        <v>229</v>
      </c>
      <c r="AA100" s="563" t="s">
        <v>100</v>
      </c>
      <c r="AB100" s="197" t="s">
        <v>810</v>
      </c>
      <c r="AC100" s="197" t="s">
        <v>229</v>
      </c>
      <c r="AD100" s="197" t="s">
        <v>100</v>
      </c>
      <c r="AE100" s="197" t="s">
        <v>810</v>
      </c>
      <c r="AF100" s="197" t="s">
        <v>229</v>
      </c>
    </row>
    <row r="101" spans="1:32" s="66" customFormat="1" ht="16.5" x14ac:dyDescent="0.25">
      <c r="A101" s="1364"/>
      <c r="B101" s="135" t="s">
        <v>811</v>
      </c>
      <c r="C101" s="360">
        <v>1</v>
      </c>
      <c r="D101" s="206"/>
      <c r="E101" s="360">
        <v>1</v>
      </c>
      <c r="F101" s="206"/>
      <c r="G101" s="360">
        <v>1</v>
      </c>
      <c r="H101" s="206"/>
      <c r="I101" s="360">
        <v>1</v>
      </c>
      <c r="J101" s="206"/>
      <c r="K101" s="360">
        <v>1</v>
      </c>
      <c r="L101" s="206"/>
      <c r="M101" s="360">
        <v>1</v>
      </c>
      <c r="N101" s="206"/>
      <c r="O101" s="426"/>
      <c r="P101" s="206"/>
      <c r="Q101" s="419"/>
      <c r="R101" s="426"/>
      <c r="S101" s="206"/>
      <c r="T101" s="419"/>
      <c r="U101" s="426"/>
      <c r="V101" s="206"/>
      <c r="W101" s="419"/>
      <c r="X101" s="426"/>
      <c r="Y101" s="419"/>
      <c r="Z101" s="564"/>
      <c r="AA101" s="428"/>
      <c r="AB101" s="419"/>
      <c r="AC101" s="419"/>
      <c r="AD101" s="133"/>
      <c r="AE101" s="271"/>
      <c r="AF101" s="208"/>
    </row>
    <row r="102" spans="1:32" s="66" customFormat="1" ht="16.5" x14ac:dyDescent="0.25">
      <c r="A102" s="1364"/>
      <c r="B102" s="136" t="s">
        <v>812</v>
      </c>
      <c r="C102" s="358">
        <v>1</v>
      </c>
      <c r="D102" s="206"/>
      <c r="E102" s="358">
        <v>1</v>
      </c>
      <c r="F102" s="206"/>
      <c r="G102" s="358">
        <v>1</v>
      </c>
      <c r="H102" s="206"/>
      <c r="I102" s="358">
        <v>1</v>
      </c>
      <c r="J102" s="206"/>
      <c r="K102" s="358">
        <v>1</v>
      </c>
      <c r="L102" s="206"/>
      <c r="M102" s="358">
        <v>1</v>
      </c>
      <c r="N102" s="206"/>
      <c r="O102" s="428"/>
      <c r="P102" s="206"/>
      <c r="Q102" s="419"/>
      <c r="R102" s="428"/>
      <c r="S102" s="206"/>
      <c r="T102" s="419"/>
      <c r="U102" s="428"/>
      <c r="V102" s="206"/>
      <c r="W102" s="419"/>
      <c r="X102" s="428"/>
      <c r="Y102" s="419"/>
      <c r="Z102" s="564"/>
      <c r="AA102" s="428"/>
      <c r="AB102" s="419"/>
      <c r="AC102" s="419"/>
      <c r="AD102" s="133"/>
      <c r="AE102" s="271"/>
      <c r="AF102" s="208"/>
    </row>
    <row r="103" spans="1:32" s="66" customFormat="1" ht="16.5" x14ac:dyDescent="0.25">
      <c r="A103" s="1364"/>
      <c r="B103" s="136" t="s">
        <v>813</v>
      </c>
      <c r="C103" s="358">
        <v>1</v>
      </c>
      <c r="D103" s="206"/>
      <c r="E103" s="358">
        <v>1</v>
      </c>
      <c r="F103" s="206"/>
      <c r="G103" s="358">
        <v>1</v>
      </c>
      <c r="H103" s="206"/>
      <c r="I103" s="358">
        <v>1</v>
      </c>
      <c r="J103" s="206"/>
      <c r="K103" s="358">
        <v>1</v>
      </c>
      <c r="L103" s="206"/>
      <c r="M103" s="358">
        <v>1</v>
      </c>
      <c r="N103" s="206"/>
      <c r="O103" s="428"/>
      <c r="P103" s="206"/>
      <c r="Q103" s="419"/>
      <c r="R103" s="428"/>
      <c r="S103" s="206"/>
      <c r="T103" s="419"/>
      <c r="U103" s="428"/>
      <c r="V103" s="206"/>
      <c r="W103" s="419"/>
      <c r="X103" s="428"/>
      <c r="Y103" s="419"/>
      <c r="Z103" s="564"/>
      <c r="AA103" s="428"/>
      <c r="AB103" s="419"/>
      <c r="AC103" s="419"/>
      <c r="AD103" s="133"/>
      <c r="AE103" s="271"/>
      <c r="AF103" s="208"/>
    </row>
    <row r="104" spans="1:32" s="66" customFormat="1" ht="16.5" x14ac:dyDescent="0.25">
      <c r="A104" s="1364"/>
      <c r="B104" s="136" t="s">
        <v>814</v>
      </c>
      <c r="C104" s="358">
        <v>1</v>
      </c>
      <c r="D104" s="206"/>
      <c r="E104" s="358">
        <v>1</v>
      </c>
      <c r="F104" s="206"/>
      <c r="G104" s="358">
        <v>1</v>
      </c>
      <c r="H104" s="206"/>
      <c r="I104" s="358">
        <v>1</v>
      </c>
      <c r="J104" s="206"/>
      <c r="K104" s="358">
        <v>1</v>
      </c>
      <c r="L104" s="206"/>
      <c r="M104" s="358">
        <v>1</v>
      </c>
      <c r="N104" s="206"/>
      <c r="O104" s="428"/>
      <c r="P104" s="206"/>
      <c r="Q104" s="419"/>
      <c r="R104" s="428"/>
      <c r="S104" s="206"/>
      <c r="T104" s="419"/>
      <c r="U104" s="428"/>
      <c r="V104" s="206"/>
      <c r="W104" s="419"/>
      <c r="X104" s="428"/>
      <c r="Y104" s="419"/>
      <c r="Z104" s="564"/>
      <c r="AA104" s="428"/>
      <c r="AB104" s="419"/>
      <c r="AC104" s="419"/>
      <c r="AD104" s="133"/>
      <c r="AE104" s="271"/>
      <c r="AF104" s="208"/>
    </row>
    <row r="105" spans="1:32" s="66" customFormat="1" ht="16.5" x14ac:dyDescent="0.25">
      <c r="A105" s="1364"/>
      <c r="B105" s="136" t="s">
        <v>815</v>
      </c>
      <c r="C105" s="358">
        <v>1</v>
      </c>
      <c r="D105" s="206"/>
      <c r="E105" s="358">
        <v>1</v>
      </c>
      <c r="F105" s="206"/>
      <c r="G105" s="358">
        <v>1</v>
      </c>
      <c r="H105" s="206"/>
      <c r="I105" s="358">
        <v>1</v>
      </c>
      <c r="J105" s="206"/>
      <c r="K105" s="358">
        <v>1</v>
      </c>
      <c r="L105" s="206"/>
      <c r="M105" s="358">
        <v>1</v>
      </c>
      <c r="N105" s="206"/>
      <c r="O105" s="428"/>
      <c r="P105" s="206"/>
      <c r="Q105" s="419"/>
      <c r="R105" s="428"/>
      <c r="S105" s="206"/>
      <c r="T105" s="419"/>
      <c r="U105" s="428"/>
      <c r="V105" s="206"/>
      <c r="W105" s="419"/>
      <c r="X105" s="428"/>
      <c r="Y105" s="419"/>
      <c r="Z105" s="564"/>
      <c r="AA105" s="428"/>
      <c r="AB105" s="419"/>
      <c r="AC105" s="419"/>
      <c r="AD105" s="133"/>
      <c r="AE105" s="271"/>
      <c r="AF105" s="208"/>
    </row>
    <row r="106" spans="1:32" s="66" customFormat="1" ht="16.5" x14ac:dyDescent="0.25">
      <c r="A106" s="1364"/>
      <c r="B106" s="136" t="s">
        <v>816</v>
      </c>
      <c r="C106" s="358">
        <v>1</v>
      </c>
      <c r="D106" s="206"/>
      <c r="E106" s="358">
        <v>1</v>
      </c>
      <c r="F106" s="206"/>
      <c r="G106" s="358">
        <v>1</v>
      </c>
      <c r="H106" s="206"/>
      <c r="I106" s="358">
        <v>1</v>
      </c>
      <c r="J106" s="206"/>
      <c r="K106" s="358">
        <v>1</v>
      </c>
      <c r="L106" s="206"/>
      <c r="M106" s="358">
        <v>1</v>
      </c>
      <c r="N106" s="206"/>
      <c r="O106" s="428"/>
      <c r="P106" s="206"/>
      <c r="Q106" s="419"/>
      <c r="R106" s="428"/>
      <c r="S106" s="206"/>
      <c r="T106" s="419"/>
      <c r="U106" s="428"/>
      <c r="V106" s="206"/>
      <c r="W106" s="419"/>
      <c r="X106" s="428"/>
      <c r="Y106" s="419"/>
      <c r="Z106" s="564"/>
      <c r="AA106" s="428"/>
      <c r="AB106" s="419"/>
      <c r="AC106" s="419"/>
      <c r="AD106" s="133"/>
      <c r="AE106" s="271"/>
      <c r="AF106" s="208"/>
    </row>
    <row r="107" spans="1:32" s="66" customFormat="1" ht="16.5" x14ac:dyDescent="0.25">
      <c r="A107" s="1364"/>
      <c r="B107" s="136" t="s">
        <v>817</v>
      </c>
      <c r="C107" s="358">
        <v>1</v>
      </c>
      <c r="D107" s="206"/>
      <c r="E107" s="358">
        <v>1</v>
      </c>
      <c r="F107" s="206"/>
      <c r="G107" s="358">
        <v>1</v>
      </c>
      <c r="H107" s="206"/>
      <c r="I107" s="358">
        <v>1</v>
      </c>
      <c r="J107" s="206"/>
      <c r="K107" s="358">
        <v>1</v>
      </c>
      <c r="L107" s="206"/>
      <c r="M107" s="358">
        <v>1</v>
      </c>
      <c r="N107" s="206"/>
      <c r="O107" s="428"/>
      <c r="P107" s="206"/>
      <c r="Q107" s="419"/>
      <c r="R107" s="428"/>
      <c r="S107" s="206"/>
      <c r="T107" s="419"/>
      <c r="U107" s="428"/>
      <c r="V107" s="206"/>
      <c r="W107" s="419"/>
      <c r="X107" s="428"/>
      <c r="Y107" s="419"/>
      <c r="Z107" s="564"/>
      <c r="AA107" s="428"/>
      <c r="AB107" s="419"/>
      <c r="AC107" s="419"/>
      <c r="AD107" s="133"/>
      <c r="AE107" s="271"/>
      <c r="AF107" s="208"/>
    </row>
    <row r="108" spans="1:32" s="66" customFormat="1" ht="16.5" x14ac:dyDescent="0.25">
      <c r="A108" s="1364"/>
      <c r="B108" s="136" t="s">
        <v>818</v>
      </c>
      <c r="C108" s="358">
        <v>1</v>
      </c>
      <c r="D108" s="206"/>
      <c r="E108" s="358">
        <v>1</v>
      </c>
      <c r="F108" s="206"/>
      <c r="G108" s="358">
        <v>1</v>
      </c>
      <c r="H108" s="206"/>
      <c r="I108" s="358">
        <v>1</v>
      </c>
      <c r="J108" s="206"/>
      <c r="K108" s="358">
        <v>1</v>
      </c>
      <c r="L108" s="206"/>
      <c r="M108" s="358">
        <v>1</v>
      </c>
      <c r="N108" s="206"/>
      <c r="O108" s="428"/>
      <c r="P108" s="206"/>
      <c r="Q108" s="419"/>
      <c r="R108" s="428"/>
      <c r="S108" s="206"/>
      <c r="T108" s="419"/>
      <c r="U108" s="428"/>
      <c r="V108" s="206"/>
      <c r="W108" s="419"/>
      <c r="X108" s="428"/>
      <c r="Y108" s="419"/>
      <c r="Z108" s="564"/>
      <c r="AA108" s="428"/>
      <c r="AB108" s="419"/>
      <c r="AC108" s="419"/>
      <c r="AD108" s="133"/>
      <c r="AE108" s="271"/>
      <c r="AF108" s="208"/>
    </row>
    <row r="109" spans="1:32" s="66" customFormat="1" ht="16.5" x14ac:dyDescent="0.25">
      <c r="A109" s="1364"/>
      <c r="B109" s="136" t="s">
        <v>819</v>
      </c>
      <c r="C109" s="358">
        <v>1</v>
      </c>
      <c r="D109" s="206"/>
      <c r="E109" s="358">
        <v>1</v>
      </c>
      <c r="F109" s="206"/>
      <c r="G109" s="358">
        <v>1</v>
      </c>
      <c r="H109" s="206"/>
      <c r="I109" s="358">
        <v>1</v>
      </c>
      <c r="J109" s="206"/>
      <c r="K109" s="358">
        <v>1</v>
      </c>
      <c r="L109" s="206"/>
      <c r="M109" s="358">
        <v>1</v>
      </c>
      <c r="N109" s="206"/>
      <c r="O109" s="428"/>
      <c r="P109" s="206"/>
      <c r="Q109" s="419"/>
      <c r="R109" s="428"/>
      <c r="S109" s="206"/>
      <c r="T109" s="419"/>
      <c r="U109" s="428"/>
      <c r="V109" s="206"/>
      <c r="W109" s="419"/>
      <c r="X109" s="428"/>
      <c r="Y109" s="419"/>
      <c r="Z109" s="564"/>
      <c r="AA109" s="428"/>
      <c r="AB109" s="419"/>
      <c r="AC109" s="419"/>
      <c r="AD109" s="133"/>
      <c r="AE109" s="271"/>
      <c r="AF109" s="208"/>
    </row>
    <row r="110" spans="1:32" s="66" customFormat="1" ht="16.5" x14ac:dyDescent="0.25">
      <c r="A110" s="1364"/>
      <c r="B110" s="136" t="s">
        <v>820</v>
      </c>
      <c r="C110" s="358">
        <v>1</v>
      </c>
      <c r="D110" s="206"/>
      <c r="E110" s="358">
        <v>1</v>
      </c>
      <c r="F110" s="206"/>
      <c r="G110" s="358">
        <v>1</v>
      </c>
      <c r="H110" s="206"/>
      <c r="I110" s="358">
        <v>1</v>
      </c>
      <c r="J110" s="206"/>
      <c r="K110" s="358">
        <v>1</v>
      </c>
      <c r="L110" s="206"/>
      <c r="M110" s="358">
        <v>1</v>
      </c>
      <c r="N110" s="206"/>
      <c r="O110" s="428"/>
      <c r="P110" s="206"/>
      <c r="Q110" s="419"/>
      <c r="R110" s="428"/>
      <c r="S110" s="206"/>
      <c r="T110" s="419"/>
      <c r="U110" s="428"/>
      <c r="V110" s="206"/>
      <c r="W110" s="419"/>
      <c r="X110" s="428"/>
      <c r="Y110" s="419"/>
      <c r="Z110" s="564"/>
      <c r="AA110" s="428"/>
      <c r="AB110" s="419"/>
      <c r="AC110" s="419"/>
      <c r="AD110" s="133"/>
      <c r="AE110" s="271"/>
      <c r="AF110" s="208"/>
    </row>
    <row r="111" spans="1:32" s="66" customFormat="1" ht="16.5" x14ac:dyDescent="0.25">
      <c r="A111" s="1364"/>
      <c r="B111" s="136" t="s">
        <v>821</v>
      </c>
      <c r="C111" s="358">
        <v>1</v>
      </c>
      <c r="D111" s="206"/>
      <c r="E111" s="358">
        <v>1</v>
      </c>
      <c r="F111" s="206"/>
      <c r="G111" s="358">
        <v>1</v>
      </c>
      <c r="H111" s="206"/>
      <c r="I111" s="358">
        <v>1</v>
      </c>
      <c r="J111" s="206"/>
      <c r="K111" s="358">
        <v>1</v>
      </c>
      <c r="L111" s="206"/>
      <c r="M111" s="358">
        <v>1</v>
      </c>
      <c r="N111" s="206"/>
      <c r="O111" s="428"/>
      <c r="P111" s="206"/>
      <c r="Q111" s="419"/>
      <c r="R111" s="428"/>
      <c r="S111" s="206"/>
      <c r="T111" s="419"/>
      <c r="U111" s="428"/>
      <c r="V111" s="206"/>
      <c r="W111" s="419"/>
      <c r="X111" s="428"/>
      <c r="Y111" s="419"/>
      <c r="Z111" s="564"/>
      <c r="AA111" s="428"/>
      <c r="AB111" s="419"/>
      <c r="AC111" s="419"/>
      <c r="AD111" s="133"/>
      <c r="AE111" s="271"/>
      <c r="AF111" s="208"/>
    </row>
    <row r="112" spans="1:32" s="66" customFormat="1" ht="16.5" x14ac:dyDescent="0.25">
      <c r="A112" s="1364"/>
      <c r="B112" s="136" t="s">
        <v>822</v>
      </c>
      <c r="C112" s="358">
        <v>1</v>
      </c>
      <c r="D112" s="206"/>
      <c r="E112" s="358">
        <v>1</v>
      </c>
      <c r="F112" s="206"/>
      <c r="G112" s="358">
        <v>1</v>
      </c>
      <c r="H112" s="206"/>
      <c r="I112" s="358">
        <v>1</v>
      </c>
      <c r="J112" s="206"/>
      <c r="K112" s="358">
        <v>1</v>
      </c>
      <c r="L112" s="206"/>
      <c r="M112" s="358">
        <v>1</v>
      </c>
      <c r="N112" s="206"/>
      <c r="O112" s="428"/>
      <c r="P112" s="206"/>
      <c r="Q112" s="419"/>
      <c r="R112" s="428"/>
      <c r="S112" s="206"/>
      <c r="T112" s="419"/>
      <c r="U112" s="428"/>
      <c r="V112" s="206"/>
      <c r="W112" s="419"/>
      <c r="X112" s="428"/>
      <c r="Y112" s="419"/>
      <c r="Z112" s="564"/>
      <c r="AA112" s="428"/>
      <c r="AB112" s="419"/>
      <c r="AC112" s="419"/>
      <c r="AD112" s="133"/>
      <c r="AE112" s="271"/>
      <c r="AF112" s="208"/>
    </row>
    <row r="113" spans="1:32" s="66" customFormat="1" ht="16.5" x14ac:dyDescent="0.25">
      <c r="A113" s="1364"/>
      <c r="B113" s="136" t="s">
        <v>823</v>
      </c>
      <c r="C113" s="358">
        <v>1</v>
      </c>
      <c r="D113" s="206"/>
      <c r="E113" s="358">
        <v>1</v>
      </c>
      <c r="F113" s="206"/>
      <c r="G113" s="358">
        <v>1</v>
      </c>
      <c r="H113" s="206"/>
      <c r="I113" s="358">
        <v>1</v>
      </c>
      <c r="J113" s="206"/>
      <c r="K113" s="358">
        <v>1</v>
      </c>
      <c r="L113" s="206"/>
      <c r="M113" s="358">
        <v>1</v>
      </c>
      <c r="N113" s="206"/>
      <c r="O113" s="428"/>
      <c r="P113" s="206"/>
      <c r="Q113" s="419"/>
      <c r="R113" s="428"/>
      <c r="S113" s="206"/>
      <c r="T113" s="419"/>
      <c r="U113" s="428"/>
      <c r="V113" s="206"/>
      <c r="W113" s="419"/>
      <c r="X113" s="428"/>
      <c r="Y113" s="419"/>
      <c r="Z113" s="564"/>
      <c r="AA113" s="428"/>
      <c r="AB113" s="419"/>
      <c r="AC113" s="419"/>
      <c r="AD113" s="133"/>
      <c r="AE113" s="271"/>
      <c r="AF113" s="208"/>
    </row>
    <row r="114" spans="1:32" s="66" customFormat="1" ht="16.5" x14ac:dyDescent="0.25">
      <c r="A114" s="1364"/>
      <c r="B114" s="136" t="s">
        <v>824</v>
      </c>
      <c r="C114" s="358">
        <v>1</v>
      </c>
      <c r="D114" s="206"/>
      <c r="E114" s="358">
        <v>1</v>
      </c>
      <c r="F114" s="206"/>
      <c r="G114" s="358">
        <v>1</v>
      </c>
      <c r="H114" s="206"/>
      <c r="I114" s="358">
        <v>1</v>
      </c>
      <c r="J114" s="206"/>
      <c r="K114" s="358">
        <v>1</v>
      </c>
      <c r="L114" s="206"/>
      <c r="M114" s="358">
        <v>1</v>
      </c>
      <c r="N114" s="206"/>
      <c r="O114" s="428"/>
      <c r="P114" s="206"/>
      <c r="Q114" s="419"/>
      <c r="R114" s="428"/>
      <c r="S114" s="206"/>
      <c r="T114" s="419"/>
      <c r="U114" s="428"/>
      <c r="V114" s="206"/>
      <c r="W114" s="419"/>
      <c r="X114" s="428"/>
      <c r="Y114" s="419"/>
      <c r="Z114" s="564"/>
      <c r="AA114" s="428"/>
      <c r="AB114" s="419"/>
      <c r="AC114" s="419"/>
      <c r="AD114" s="133"/>
      <c r="AE114" s="271"/>
      <c r="AF114" s="208"/>
    </row>
    <row r="115" spans="1:32" s="66" customFormat="1" ht="16.5" x14ac:dyDescent="0.25">
      <c r="A115" s="1364"/>
      <c r="B115" s="136" t="s">
        <v>825</v>
      </c>
      <c r="C115" s="358">
        <v>1</v>
      </c>
      <c r="D115" s="206"/>
      <c r="E115" s="358">
        <v>1</v>
      </c>
      <c r="F115" s="206"/>
      <c r="G115" s="358">
        <v>1</v>
      </c>
      <c r="H115" s="206"/>
      <c r="I115" s="358">
        <v>1</v>
      </c>
      <c r="J115" s="206"/>
      <c r="K115" s="358">
        <v>1</v>
      </c>
      <c r="L115" s="206"/>
      <c r="M115" s="358">
        <v>1</v>
      </c>
      <c r="N115" s="206"/>
      <c r="O115" s="428"/>
      <c r="P115" s="206"/>
      <c r="Q115" s="419"/>
      <c r="R115" s="428"/>
      <c r="S115" s="206"/>
      <c r="T115" s="419"/>
      <c r="U115" s="428"/>
      <c r="V115" s="206"/>
      <c r="W115" s="419"/>
      <c r="X115" s="428"/>
      <c r="Y115" s="419"/>
      <c r="Z115" s="564"/>
      <c r="AA115" s="428"/>
      <c r="AB115" s="419"/>
      <c r="AC115" s="419"/>
      <c r="AD115" s="133"/>
      <c r="AE115" s="271"/>
      <c r="AF115" s="208"/>
    </row>
    <row r="116" spans="1:32" s="66" customFormat="1" ht="16.5" x14ac:dyDescent="0.25">
      <c r="A116" s="1364"/>
      <c r="B116" s="136" t="s">
        <v>826</v>
      </c>
      <c r="C116" s="358">
        <v>1</v>
      </c>
      <c r="D116" s="206"/>
      <c r="E116" s="358">
        <v>1</v>
      </c>
      <c r="F116" s="206"/>
      <c r="G116" s="358">
        <v>1</v>
      </c>
      <c r="H116" s="206"/>
      <c r="I116" s="358">
        <v>1</v>
      </c>
      <c r="J116" s="206"/>
      <c r="K116" s="358">
        <v>1</v>
      </c>
      <c r="L116" s="206"/>
      <c r="M116" s="358">
        <v>1</v>
      </c>
      <c r="N116" s="206"/>
      <c r="O116" s="428"/>
      <c r="P116" s="206"/>
      <c r="Q116" s="419"/>
      <c r="R116" s="428"/>
      <c r="S116" s="206"/>
      <c r="T116" s="419"/>
      <c r="U116" s="428"/>
      <c r="V116" s="206"/>
      <c r="W116" s="419"/>
      <c r="X116" s="428"/>
      <c r="Y116" s="419"/>
      <c r="Z116" s="564"/>
      <c r="AA116" s="428"/>
      <c r="AB116" s="419"/>
      <c r="AC116" s="419"/>
      <c r="AD116" s="133"/>
      <c r="AE116" s="271"/>
      <c r="AF116" s="208"/>
    </row>
    <row r="117" spans="1:32" s="66" customFormat="1" ht="16.5" x14ac:dyDescent="0.25">
      <c r="A117" s="1364"/>
      <c r="B117" s="136" t="s">
        <v>827</v>
      </c>
      <c r="C117" s="358">
        <v>1</v>
      </c>
      <c r="D117" s="206"/>
      <c r="E117" s="358">
        <v>1</v>
      </c>
      <c r="F117" s="206"/>
      <c r="G117" s="358">
        <v>1</v>
      </c>
      <c r="H117" s="206"/>
      <c r="I117" s="358">
        <v>1</v>
      </c>
      <c r="J117" s="206"/>
      <c r="K117" s="358">
        <v>1</v>
      </c>
      <c r="L117" s="206"/>
      <c r="M117" s="358">
        <v>1</v>
      </c>
      <c r="N117" s="206"/>
      <c r="O117" s="428"/>
      <c r="P117" s="206"/>
      <c r="Q117" s="419"/>
      <c r="R117" s="428"/>
      <c r="S117" s="206"/>
      <c r="T117" s="419"/>
      <c r="U117" s="428"/>
      <c r="V117" s="206"/>
      <c r="W117" s="419"/>
      <c r="X117" s="428"/>
      <c r="Y117" s="419"/>
      <c r="Z117" s="564"/>
      <c r="AA117" s="428"/>
      <c r="AB117" s="419"/>
      <c r="AC117" s="419"/>
      <c r="AD117" s="133"/>
      <c r="AE117" s="271"/>
      <c r="AF117" s="208"/>
    </row>
    <row r="118" spans="1:32" s="66" customFormat="1" ht="16.5" x14ac:dyDescent="0.25">
      <c r="A118" s="1364"/>
      <c r="B118" s="136" t="s">
        <v>828</v>
      </c>
      <c r="C118" s="358">
        <v>1</v>
      </c>
      <c r="D118" s="206"/>
      <c r="E118" s="358">
        <v>1</v>
      </c>
      <c r="F118" s="206"/>
      <c r="G118" s="358">
        <v>1</v>
      </c>
      <c r="H118" s="206"/>
      <c r="I118" s="358">
        <v>1</v>
      </c>
      <c r="J118" s="206"/>
      <c r="K118" s="358">
        <v>1</v>
      </c>
      <c r="L118" s="206"/>
      <c r="M118" s="358">
        <v>1</v>
      </c>
      <c r="N118" s="206"/>
      <c r="O118" s="428"/>
      <c r="P118" s="206"/>
      <c r="Q118" s="419"/>
      <c r="R118" s="428"/>
      <c r="S118" s="206"/>
      <c r="T118" s="419"/>
      <c r="U118" s="428"/>
      <c r="V118" s="206"/>
      <c r="W118" s="419"/>
      <c r="X118" s="428"/>
      <c r="Y118" s="419"/>
      <c r="Z118" s="564"/>
      <c r="AA118" s="428"/>
      <c r="AB118" s="419"/>
      <c r="AC118" s="419"/>
      <c r="AD118" s="133"/>
      <c r="AE118" s="271"/>
      <c r="AF118" s="208"/>
    </row>
    <row r="119" spans="1:32" s="66" customFormat="1" ht="16.5" x14ac:dyDescent="0.25">
      <c r="A119" s="1364"/>
      <c r="B119" s="136" t="s">
        <v>829</v>
      </c>
      <c r="C119" s="358">
        <v>1</v>
      </c>
      <c r="D119" s="206"/>
      <c r="E119" s="358">
        <v>1</v>
      </c>
      <c r="F119" s="206"/>
      <c r="G119" s="358">
        <v>1</v>
      </c>
      <c r="H119" s="206"/>
      <c r="I119" s="358">
        <v>1</v>
      </c>
      <c r="J119" s="206"/>
      <c r="K119" s="358">
        <v>1</v>
      </c>
      <c r="L119" s="206"/>
      <c r="M119" s="358">
        <v>1</v>
      </c>
      <c r="N119" s="206"/>
      <c r="O119" s="428"/>
      <c r="P119" s="206"/>
      <c r="Q119" s="419"/>
      <c r="R119" s="428"/>
      <c r="S119" s="206"/>
      <c r="T119" s="419"/>
      <c r="U119" s="428"/>
      <c r="V119" s="206"/>
      <c r="W119" s="419"/>
      <c r="X119" s="428"/>
      <c r="Y119" s="419"/>
      <c r="Z119" s="564"/>
      <c r="AA119" s="428"/>
      <c r="AB119" s="419"/>
      <c r="AC119" s="419"/>
      <c r="AD119" s="133"/>
      <c r="AE119" s="271"/>
      <c r="AF119" s="208"/>
    </row>
    <row r="120" spans="1:32" s="66" customFormat="1" ht="16.5" x14ac:dyDescent="0.25">
      <c r="A120" s="1364"/>
      <c r="B120" s="277" t="s">
        <v>830</v>
      </c>
      <c r="C120" s="358">
        <v>1</v>
      </c>
      <c r="D120" s="279"/>
      <c r="E120" s="358">
        <v>1</v>
      </c>
      <c r="F120" s="279"/>
      <c r="G120" s="358">
        <v>1</v>
      </c>
      <c r="H120" s="279"/>
      <c r="I120" s="358">
        <v>1</v>
      </c>
      <c r="J120" s="279"/>
      <c r="K120" s="358">
        <v>1</v>
      </c>
      <c r="L120" s="279"/>
      <c r="M120" s="358">
        <v>1</v>
      </c>
      <c r="N120" s="279"/>
      <c r="O120" s="428"/>
      <c r="P120" s="279"/>
      <c r="Q120" s="419"/>
      <c r="R120" s="428"/>
      <c r="S120" s="279"/>
      <c r="T120" s="419"/>
      <c r="U120" s="428"/>
      <c r="V120" s="279"/>
      <c r="W120" s="419"/>
      <c r="X120" s="428"/>
      <c r="Y120" s="419"/>
      <c r="Z120" s="564"/>
      <c r="AA120" s="428"/>
      <c r="AB120" s="419"/>
      <c r="AC120" s="419"/>
      <c r="AD120" s="278"/>
      <c r="AE120" s="279"/>
      <c r="AF120" s="281"/>
    </row>
    <row r="121" spans="1:32" s="66" customFormat="1" ht="16.5" x14ac:dyDescent="0.25">
      <c r="A121" s="1368"/>
      <c r="B121" s="287" t="s">
        <v>93</v>
      </c>
      <c r="C121" s="361">
        <f>SUM(C101:C120)</f>
        <v>20</v>
      </c>
      <c r="D121" s="287"/>
      <c r="E121" s="361">
        <f>SUM(E101:E120)</f>
        <v>20</v>
      </c>
      <c r="F121" s="287"/>
      <c r="G121" s="361">
        <f>SUM(G101:G120)</f>
        <v>20</v>
      </c>
      <c r="H121" s="287"/>
      <c r="I121" s="361">
        <f>SUM(I101:I120)</f>
        <v>20</v>
      </c>
      <c r="J121" s="287"/>
      <c r="K121" s="361">
        <f>SUM(K101:K120)</f>
        <v>20</v>
      </c>
      <c r="L121" s="287"/>
      <c r="M121" s="361">
        <f>SUM(M101:M120)</f>
        <v>20</v>
      </c>
      <c r="N121" s="287"/>
      <c r="O121" s="431"/>
      <c r="P121" s="287"/>
      <c r="Q121" s="485"/>
      <c r="R121" s="431"/>
      <c r="S121" s="287"/>
      <c r="T121" s="485"/>
      <c r="U121" s="431"/>
      <c r="V121" s="287"/>
      <c r="W121" s="485"/>
      <c r="X121" s="431"/>
      <c r="Y121" s="485"/>
      <c r="Z121" s="485"/>
      <c r="AA121" s="565"/>
      <c r="AB121" s="485"/>
      <c r="AC121" s="485"/>
      <c r="AD121" s="287"/>
      <c r="AE121" s="287"/>
      <c r="AF121" s="288"/>
    </row>
    <row r="122" spans="1:32" ht="16.5" x14ac:dyDescent="0.25">
      <c r="A122" s="286"/>
      <c r="B122" s="286"/>
      <c r="C122" s="286"/>
      <c r="D122" s="286"/>
      <c r="E122" s="286"/>
      <c r="F122" s="286"/>
      <c r="G122" s="286"/>
      <c r="H122" s="286"/>
      <c r="I122" s="286"/>
      <c r="J122" s="286"/>
      <c r="K122" s="286"/>
      <c r="L122" s="286"/>
      <c r="M122" s="286"/>
      <c r="N122" s="286"/>
      <c r="O122" s="286"/>
      <c r="P122" s="286"/>
      <c r="Q122" s="286"/>
      <c r="R122" s="286"/>
      <c r="S122" s="286"/>
      <c r="T122" s="286"/>
      <c r="U122" s="286"/>
      <c r="V122" s="286"/>
      <c r="W122" s="286"/>
      <c r="X122" s="286"/>
      <c r="Y122" s="286"/>
      <c r="Z122" s="286"/>
      <c r="AA122" s="286"/>
      <c r="AB122" s="286"/>
      <c r="AC122" s="286"/>
      <c r="AD122" s="286"/>
      <c r="AE122" s="286"/>
      <c r="AF122" s="286"/>
    </row>
    <row r="125" spans="1:32" ht="15" thickBot="1" x14ac:dyDescent="0.3"/>
    <row r="126" spans="1:32" s="66" customFormat="1" ht="50.25" customHeight="1" thickBot="1" x14ac:dyDescent="0.3">
      <c r="A126" s="1365" t="s">
        <v>833</v>
      </c>
      <c r="B126" s="1366"/>
      <c r="C126" s="1333" t="s">
        <v>834</v>
      </c>
      <c r="D126" s="1334"/>
      <c r="E126" s="1334"/>
      <c r="F126" s="1334"/>
      <c r="G126" s="1334"/>
      <c r="H126" s="1334"/>
      <c r="I126" s="1334"/>
      <c r="J126" s="1334"/>
      <c r="K126" s="1334"/>
      <c r="L126" s="1334"/>
      <c r="M126" s="1334"/>
      <c r="N126" s="1334"/>
      <c r="O126" s="1334"/>
      <c r="P126" s="1334"/>
      <c r="Q126" s="1334"/>
      <c r="R126" s="1334"/>
      <c r="S126" s="1334"/>
      <c r="T126" s="1334"/>
      <c r="U126" s="1334"/>
      <c r="V126" s="1334"/>
      <c r="W126" s="1334"/>
      <c r="X126" s="1334"/>
      <c r="Y126" s="1334"/>
      <c r="Z126" s="1335"/>
      <c r="AA126" s="138"/>
      <c r="AB126" s="138"/>
      <c r="AC126" s="138"/>
      <c r="AD126" s="138"/>
      <c r="AE126" s="138"/>
      <c r="AF126" s="138"/>
    </row>
    <row r="127" spans="1:32" s="66" customFormat="1" ht="24" customHeight="1" x14ac:dyDescent="0.25">
      <c r="A127" s="1369" t="s">
        <v>835</v>
      </c>
      <c r="B127" s="1369" t="s">
        <v>808</v>
      </c>
      <c r="C127" s="1372" t="s">
        <v>240</v>
      </c>
      <c r="D127" s="1372"/>
      <c r="E127" s="1372" t="s">
        <v>250</v>
      </c>
      <c r="F127" s="1372"/>
      <c r="G127" s="1372" t="s">
        <v>254</v>
      </c>
      <c r="H127" s="1372"/>
      <c r="I127" s="1372" t="s">
        <v>257</v>
      </c>
      <c r="J127" s="1372"/>
      <c r="K127" s="1372" t="s">
        <v>260</v>
      </c>
      <c r="L127" s="1372"/>
      <c r="M127" s="1372" t="s">
        <v>262</v>
      </c>
      <c r="N127" s="1372"/>
      <c r="O127" s="1331" t="s">
        <v>263</v>
      </c>
      <c r="P127" s="1332"/>
      <c r="Q127" s="1331" t="s">
        <v>264</v>
      </c>
      <c r="R127" s="1332"/>
      <c r="S127" s="1331" t="s">
        <v>265</v>
      </c>
      <c r="T127" s="1332"/>
      <c r="U127" s="1331" t="s">
        <v>266</v>
      </c>
      <c r="V127" s="1332"/>
      <c r="W127" s="1331" t="s">
        <v>799</v>
      </c>
      <c r="X127" s="1332"/>
      <c r="Y127" s="1331" t="s">
        <v>268</v>
      </c>
      <c r="Z127" s="1332"/>
      <c r="AA127" s="138"/>
      <c r="AB127" s="138"/>
      <c r="AC127" s="138"/>
      <c r="AD127" s="138"/>
      <c r="AE127" s="138"/>
      <c r="AF127" s="138"/>
    </row>
    <row r="128" spans="1:32" s="66" customFormat="1" ht="29.25" customHeight="1" x14ac:dyDescent="0.25">
      <c r="A128" s="1371"/>
      <c r="B128" s="1370"/>
      <c r="C128" s="290" t="s">
        <v>836</v>
      </c>
      <c r="D128" s="290" t="s">
        <v>837</v>
      </c>
      <c r="E128" s="290" t="s">
        <v>836</v>
      </c>
      <c r="F128" s="290" t="s">
        <v>837</v>
      </c>
      <c r="G128" s="290" t="s">
        <v>836</v>
      </c>
      <c r="H128" s="290" t="s">
        <v>837</v>
      </c>
      <c r="I128" s="290" t="s">
        <v>836</v>
      </c>
      <c r="J128" s="290" t="s">
        <v>837</v>
      </c>
      <c r="K128" s="290" t="s">
        <v>836</v>
      </c>
      <c r="L128" s="290" t="s">
        <v>837</v>
      </c>
      <c r="M128" s="290" t="s">
        <v>836</v>
      </c>
      <c r="N128" s="290" t="s">
        <v>837</v>
      </c>
      <c r="O128" s="290" t="s">
        <v>836</v>
      </c>
      <c r="P128" s="290" t="s">
        <v>837</v>
      </c>
      <c r="Q128" s="290" t="s">
        <v>836</v>
      </c>
      <c r="R128" s="290" t="s">
        <v>837</v>
      </c>
      <c r="S128" s="290" t="s">
        <v>836</v>
      </c>
      <c r="T128" s="290" t="s">
        <v>837</v>
      </c>
      <c r="U128" s="290" t="s">
        <v>836</v>
      </c>
      <c r="V128" s="290" t="s">
        <v>837</v>
      </c>
      <c r="W128" s="290" t="s">
        <v>836</v>
      </c>
      <c r="X128" s="290" t="s">
        <v>837</v>
      </c>
      <c r="Y128" s="290" t="s">
        <v>836</v>
      </c>
      <c r="Z128" s="290" t="s">
        <v>837</v>
      </c>
      <c r="AA128" s="138"/>
      <c r="AB128" s="138"/>
      <c r="AC128" s="138"/>
      <c r="AD128" s="138"/>
      <c r="AE128" s="138"/>
      <c r="AF128" s="138"/>
    </row>
    <row r="129" spans="1:32" s="66" customFormat="1" ht="17.25" customHeight="1" x14ac:dyDescent="0.25">
      <c r="A129" s="1371"/>
      <c r="B129" s="289" t="s">
        <v>838</v>
      </c>
      <c r="C129" s="280">
        <v>0</v>
      </c>
      <c r="D129" s="366">
        <v>0</v>
      </c>
      <c r="E129" s="280">
        <v>0</v>
      </c>
      <c r="F129" s="724">
        <v>1</v>
      </c>
      <c r="G129" s="280">
        <v>3</v>
      </c>
      <c r="H129" s="366">
        <v>1</v>
      </c>
      <c r="I129" s="280">
        <v>0</v>
      </c>
      <c r="J129" s="464">
        <v>1</v>
      </c>
      <c r="K129" s="280">
        <v>0</v>
      </c>
      <c r="L129" s="471">
        <v>1</v>
      </c>
      <c r="M129" s="280">
        <v>2</v>
      </c>
      <c r="N129" s="395"/>
      <c r="O129" s="280">
        <v>0</v>
      </c>
      <c r="P129" s="465"/>
      <c r="Q129" s="280">
        <v>1</v>
      </c>
      <c r="R129" s="362"/>
      <c r="S129" s="280">
        <v>0</v>
      </c>
      <c r="T129" s="471"/>
      <c r="U129" s="280">
        <v>0</v>
      </c>
      <c r="V129" s="471"/>
      <c r="W129" s="280">
        <v>0</v>
      </c>
      <c r="X129" s="362"/>
      <c r="Y129" s="280">
        <v>0</v>
      </c>
      <c r="Z129" s="280"/>
      <c r="AA129" s="138"/>
      <c r="AB129" s="138"/>
      <c r="AC129" s="138"/>
      <c r="AD129" s="138"/>
      <c r="AE129" s="138"/>
      <c r="AF129" s="138"/>
    </row>
    <row r="130" spans="1:32" s="66" customFormat="1" ht="17.25" x14ac:dyDescent="0.25">
      <c r="A130" s="1371"/>
      <c r="B130" s="289" t="s">
        <v>811</v>
      </c>
      <c r="C130" s="365">
        <v>42</v>
      </c>
      <c r="D130" s="366">
        <v>78</v>
      </c>
      <c r="E130" s="367">
        <v>90</v>
      </c>
      <c r="F130" s="725">
        <v>90</v>
      </c>
      <c r="G130" s="368">
        <v>100</v>
      </c>
      <c r="H130" s="366">
        <v>54</v>
      </c>
      <c r="I130" s="369">
        <v>82</v>
      </c>
      <c r="J130" s="464">
        <v>74</v>
      </c>
      <c r="K130" s="362">
        <v>93</v>
      </c>
      <c r="L130" s="471">
        <v>70</v>
      </c>
      <c r="M130" s="362">
        <v>82</v>
      </c>
      <c r="N130" s="395"/>
      <c r="O130" s="362">
        <v>116</v>
      </c>
      <c r="P130" s="465"/>
      <c r="Q130" s="362">
        <v>96</v>
      </c>
      <c r="R130" s="362"/>
      <c r="S130" s="362">
        <v>116</v>
      </c>
      <c r="T130" s="471"/>
      <c r="U130" s="362">
        <v>80</v>
      </c>
      <c r="V130" s="471"/>
      <c r="W130" s="362">
        <v>65</v>
      </c>
      <c r="X130" s="362"/>
      <c r="Y130" s="362">
        <v>60</v>
      </c>
      <c r="Z130" s="280"/>
      <c r="AA130" s="138"/>
      <c r="AB130" s="138"/>
      <c r="AC130" s="138"/>
      <c r="AD130" s="138"/>
      <c r="AE130" s="138"/>
      <c r="AF130" s="138"/>
    </row>
    <row r="131" spans="1:32" s="66" customFormat="1" ht="17.25" x14ac:dyDescent="0.25">
      <c r="A131" s="1371"/>
      <c r="B131" s="289" t="s">
        <v>812</v>
      </c>
      <c r="C131" s="370">
        <v>65</v>
      </c>
      <c r="D131" s="366">
        <v>52</v>
      </c>
      <c r="E131" s="367">
        <v>50</v>
      </c>
      <c r="F131" s="725">
        <v>48</v>
      </c>
      <c r="G131" s="368">
        <v>54</v>
      </c>
      <c r="H131" s="366">
        <v>20</v>
      </c>
      <c r="I131" s="368">
        <v>50</v>
      </c>
      <c r="J131" s="464">
        <v>32</v>
      </c>
      <c r="K131" s="363">
        <v>49</v>
      </c>
      <c r="L131" s="471">
        <v>34</v>
      </c>
      <c r="M131" s="363">
        <v>70</v>
      </c>
      <c r="N131" s="395"/>
      <c r="O131" s="363">
        <v>64</v>
      </c>
      <c r="P131" s="465"/>
      <c r="Q131" s="363">
        <v>54</v>
      </c>
      <c r="R131" s="362"/>
      <c r="S131" s="363">
        <v>75</v>
      </c>
      <c r="T131" s="471"/>
      <c r="U131" s="363">
        <v>63</v>
      </c>
      <c r="V131" s="471"/>
      <c r="W131" s="363">
        <v>52</v>
      </c>
      <c r="X131" s="362"/>
      <c r="Y131" s="363">
        <v>25</v>
      </c>
      <c r="Z131" s="280"/>
      <c r="AA131" s="138"/>
      <c r="AB131" s="138"/>
      <c r="AC131" s="138"/>
      <c r="AD131" s="138"/>
      <c r="AE131" s="138"/>
      <c r="AF131" s="138"/>
    </row>
    <row r="132" spans="1:32" s="66" customFormat="1" ht="17.25" x14ac:dyDescent="0.25">
      <c r="A132" s="1371"/>
      <c r="B132" s="289" t="s">
        <v>813</v>
      </c>
      <c r="C132" s="370">
        <v>60</v>
      </c>
      <c r="D132" s="366">
        <v>29</v>
      </c>
      <c r="E132" s="367">
        <v>20</v>
      </c>
      <c r="F132" s="725">
        <v>58</v>
      </c>
      <c r="G132" s="368">
        <v>73</v>
      </c>
      <c r="H132" s="366">
        <v>55</v>
      </c>
      <c r="I132" s="368">
        <v>51</v>
      </c>
      <c r="J132" s="464">
        <v>43</v>
      </c>
      <c r="K132" s="363">
        <v>58</v>
      </c>
      <c r="L132" s="471">
        <v>63</v>
      </c>
      <c r="M132" s="363">
        <v>50</v>
      </c>
      <c r="N132" s="395"/>
      <c r="O132" s="363">
        <v>69</v>
      </c>
      <c r="P132" s="465"/>
      <c r="Q132" s="363">
        <v>79</v>
      </c>
      <c r="R132" s="362"/>
      <c r="S132" s="363">
        <v>76</v>
      </c>
      <c r="T132" s="471"/>
      <c r="U132" s="363">
        <v>67</v>
      </c>
      <c r="V132" s="471"/>
      <c r="W132" s="363">
        <v>39</v>
      </c>
      <c r="X132" s="362"/>
      <c r="Y132" s="363">
        <v>25</v>
      </c>
      <c r="Z132" s="280"/>
      <c r="AA132" s="138"/>
      <c r="AB132" s="138"/>
      <c r="AC132" s="138"/>
      <c r="AD132" s="138"/>
      <c r="AE132" s="138"/>
      <c r="AF132" s="138"/>
    </row>
    <row r="133" spans="1:32" s="66" customFormat="1" ht="17.25" x14ac:dyDescent="0.25">
      <c r="A133" s="1371"/>
      <c r="B133" s="289" t="s">
        <v>814</v>
      </c>
      <c r="C133" s="370">
        <v>27</v>
      </c>
      <c r="D133" s="366">
        <v>10</v>
      </c>
      <c r="E133" s="367">
        <v>42</v>
      </c>
      <c r="F133" s="725">
        <v>54</v>
      </c>
      <c r="G133" s="368">
        <v>61</v>
      </c>
      <c r="H133" s="366">
        <v>21</v>
      </c>
      <c r="I133" s="368">
        <v>47</v>
      </c>
      <c r="J133" s="464">
        <v>39</v>
      </c>
      <c r="K133" s="363">
        <v>70</v>
      </c>
      <c r="L133" s="471">
        <v>71</v>
      </c>
      <c r="M133" s="363">
        <v>35</v>
      </c>
      <c r="N133" s="395"/>
      <c r="O133" s="363">
        <v>54</v>
      </c>
      <c r="P133" s="465"/>
      <c r="Q133" s="363">
        <v>48</v>
      </c>
      <c r="R133" s="362"/>
      <c r="S133" s="363">
        <v>60</v>
      </c>
      <c r="T133" s="471"/>
      <c r="U133" s="363">
        <v>43</v>
      </c>
      <c r="V133" s="471"/>
      <c r="W133" s="363">
        <v>38</v>
      </c>
      <c r="X133" s="362"/>
      <c r="Y133" s="363">
        <v>44</v>
      </c>
      <c r="Z133" s="280"/>
      <c r="AA133" s="138"/>
      <c r="AB133" s="138"/>
      <c r="AC133" s="138"/>
      <c r="AD133" s="138"/>
      <c r="AE133" s="138"/>
      <c r="AF133" s="138"/>
    </row>
    <row r="134" spans="1:32" s="66" customFormat="1" ht="17.25" x14ac:dyDescent="0.25">
      <c r="A134" s="1371"/>
      <c r="B134" s="289" t="s">
        <v>815</v>
      </c>
      <c r="C134" s="370">
        <v>30</v>
      </c>
      <c r="D134" s="366">
        <v>21</v>
      </c>
      <c r="E134" s="367">
        <v>67</v>
      </c>
      <c r="F134" s="725">
        <v>70</v>
      </c>
      <c r="G134" s="368">
        <v>93</v>
      </c>
      <c r="H134" s="366">
        <v>62</v>
      </c>
      <c r="I134" s="368">
        <v>89</v>
      </c>
      <c r="J134" s="464">
        <v>123</v>
      </c>
      <c r="K134" s="363">
        <v>93</v>
      </c>
      <c r="L134" s="471">
        <v>104</v>
      </c>
      <c r="M134" s="363">
        <v>78</v>
      </c>
      <c r="N134" s="395"/>
      <c r="O134" s="363">
        <v>84</v>
      </c>
      <c r="P134" s="465"/>
      <c r="Q134" s="363">
        <v>83</v>
      </c>
      <c r="R134" s="362"/>
      <c r="S134" s="363">
        <v>81</v>
      </c>
      <c r="T134" s="471"/>
      <c r="U134" s="363">
        <v>74</v>
      </c>
      <c r="V134" s="471"/>
      <c r="W134" s="363">
        <v>55</v>
      </c>
      <c r="X134" s="362"/>
      <c r="Y134" s="363">
        <v>78</v>
      </c>
      <c r="Z134" s="280"/>
      <c r="AA134" s="138"/>
      <c r="AB134" s="138"/>
      <c r="AC134" s="138"/>
      <c r="AD134" s="138"/>
      <c r="AE134" s="138"/>
      <c r="AF134" s="138"/>
    </row>
    <row r="135" spans="1:32" s="66" customFormat="1" ht="17.25" x14ac:dyDescent="0.25">
      <c r="A135" s="1371"/>
      <c r="B135" s="289" t="s">
        <v>816</v>
      </c>
      <c r="C135" s="370">
        <v>30</v>
      </c>
      <c r="D135" s="366">
        <v>20</v>
      </c>
      <c r="E135" s="367">
        <v>65</v>
      </c>
      <c r="F135" s="725">
        <v>33</v>
      </c>
      <c r="G135" s="368">
        <v>80</v>
      </c>
      <c r="H135" s="366">
        <v>58</v>
      </c>
      <c r="I135" s="368">
        <v>62</v>
      </c>
      <c r="J135" s="464">
        <v>47</v>
      </c>
      <c r="K135" s="363">
        <v>31</v>
      </c>
      <c r="L135" s="471">
        <v>58</v>
      </c>
      <c r="M135" s="363">
        <v>37</v>
      </c>
      <c r="N135" s="395"/>
      <c r="O135" s="363">
        <v>21</v>
      </c>
      <c r="P135" s="465"/>
      <c r="Q135" s="363">
        <v>23</v>
      </c>
      <c r="R135" s="362"/>
      <c r="S135" s="363">
        <v>49</v>
      </c>
      <c r="T135" s="471"/>
      <c r="U135" s="363">
        <v>33</v>
      </c>
      <c r="V135" s="471"/>
      <c r="W135" s="363">
        <v>23</v>
      </c>
      <c r="X135" s="362"/>
      <c r="Y135" s="363">
        <v>35</v>
      </c>
      <c r="Z135" s="280"/>
      <c r="AA135" s="138"/>
      <c r="AB135" s="138"/>
      <c r="AC135" s="138"/>
      <c r="AD135" s="138"/>
      <c r="AE135" s="138"/>
      <c r="AF135" s="138"/>
    </row>
    <row r="136" spans="1:32" s="66" customFormat="1" ht="17.25" x14ac:dyDescent="0.25">
      <c r="A136" s="1371"/>
      <c r="B136" s="289" t="s">
        <v>817</v>
      </c>
      <c r="C136" s="370">
        <v>65</v>
      </c>
      <c r="D136" s="366">
        <v>47</v>
      </c>
      <c r="E136" s="367">
        <v>105</v>
      </c>
      <c r="F136" s="725">
        <v>57</v>
      </c>
      <c r="G136" s="368">
        <v>156</v>
      </c>
      <c r="H136" s="366">
        <v>75</v>
      </c>
      <c r="I136" s="368">
        <v>170</v>
      </c>
      <c r="J136" s="464">
        <v>119</v>
      </c>
      <c r="K136" s="363">
        <v>80</v>
      </c>
      <c r="L136" s="471">
        <v>110</v>
      </c>
      <c r="M136" s="363">
        <v>65</v>
      </c>
      <c r="N136" s="395"/>
      <c r="O136" s="363">
        <v>94</v>
      </c>
      <c r="P136" s="465"/>
      <c r="Q136" s="363">
        <v>60</v>
      </c>
      <c r="R136" s="362"/>
      <c r="S136" s="363">
        <v>68</v>
      </c>
      <c r="T136" s="471"/>
      <c r="U136" s="363">
        <v>70</v>
      </c>
      <c r="V136" s="471"/>
      <c r="W136" s="363">
        <v>57</v>
      </c>
      <c r="X136" s="362"/>
      <c r="Y136" s="363">
        <v>60</v>
      </c>
      <c r="Z136" s="280"/>
      <c r="AA136" s="138"/>
      <c r="AB136" s="138"/>
      <c r="AC136" s="138"/>
      <c r="AD136" s="138"/>
      <c r="AE136" s="138"/>
      <c r="AF136" s="138"/>
    </row>
    <row r="137" spans="1:32" s="66" customFormat="1" ht="17.25" x14ac:dyDescent="0.25">
      <c r="A137" s="1371"/>
      <c r="B137" s="289" t="s">
        <v>818</v>
      </c>
      <c r="C137" s="370">
        <v>45</v>
      </c>
      <c r="D137" s="366">
        <v>63</v>
      </c>
      <c r="E137" s="367">
        <v>99</v>
      </c>
      <c r="F137" s="725">
        <v>69</v>
      </c>
      <c r="G137" s="368">
        <v>100</v>
      </c>
      <c r="H137" s="366">
        <v>62</v>
      </c>
      <c r="I137" s="368">
        <v>104</v>
      </c>
      <c r="J137" s="464">
        <v>76</v>
      </c>
      <c r="K137" s="363">
        <v>95</v>
      </c>
      <c r="L137" s="471">
        <v>80</v>
      </c>
      <c r="M137" s="363">
        <v>84</v>
      </c>
      <c r="N137" s="395"/>
      <c r="O137" s="363">
        <v>105</v>
      </c>
      <c r="P137" s="465"/>
      <c r="Q137" s="363">
        <v>83</v>
      </c>
      <c r="R137" s="362"/>
      <c r="S137" s="363">
        <v>97</v>
      </c>
      <c r="T137" s="471"/>
      <c r="U137" s="363">
        <v>70</v>
      </c>
      <c r="V137" s="471"/>
      <c r="W137" s="363">
        <v>45</v>
      </c>
      <c r="X137" s="362"/>
      <c r="Y137" s="363">
        <v>65</v>
      </c>
      <c r="Z137" s="280"/>
      <c r="AA137" s="138"/>
      <c r="AB137" s="138"/>
      <c r="AC137" s="138"/>
      <c r="AD137" s="138"/>
      <c r="AE137" s="138"/>
      <c r="AF137" s="138"/>
    </row>
    <row r="138" spans="1:32" s="66" customFormat="1" ht="17.25" x14ac:dyDescent="0.25">
      <c r="A138" s="1371"/>
      <c r="B138" s="289" t="s">
        <v>819</v>
      </c>
      <c r="C138" s="370">
        <v>42</v>
      </c>
      <c r="D138" s="366">
        <v>25</v>
      </c>
      <c r="E138" s="367">
        <v>40</v>
      </c>
      <c r="F138" s="725">
        <v>39</v>
      </c>
      <c r="G138" s="368">
        <v>34</v>
      </c>
      <c r="H138" s="366">
        <v>57</v>
      </c>
      <c r="I138" s="368">
        <v>43</v>
      </c>
      <c r="J138" s="464">
        <v>62</v>
      </c>
      <c r="K138" s="363">
        <v>33</v>
      </c>
      <c r="L138" s="471">
        <v>73</v>
      </c>
      <c r="M138" s="363">
        <v>35</v>
      </c>
      <c r="N138" s="395"/>
      <c r="O138" s="363">
        <v>51</v>
      </c>
      <c r="P138" s="465"/>
      <c r="Q138" s="363">
        <v>36</v>
      </c>
      <c r="R138" s="362"/>
      <c r="S138" s="363">
        <v>46</v>
      </c>
      <c r="T138" s="471"/>
      <c r="U138" s="363">
        <v>42</v>
      </c>
      <c r="V138" s="471"/>
      <c r="W138" s="363">
        <v>40</v>
      </c>
      <c r="X138" s="362"/>
      <c r="Y138" s="363">
        <v>26</v>
      </c>
      <c r="Z138" s="280"/>
      <c r="AA138" s="138"/>
      <c r="AB138" s="138"/>
      <c r="AC138" s="138"/>
      <c r="AD138" s="138"/>
      <c r="AE138" s="138"/>
      <c r="AF138" s="138"/>
    </row>
    <row r="139" spans="1:32" s="66" customFormat="1" ht="17.25" x14ac:dyDescent="0.25">
      <c r="A139" s="1371"/>
      <c r="B139" s="289" t="s">
        <v>820</v>
      </c>
      <c r="C139" s="370">
        <v>55</v>
      </c>
      <c r="D139" s="366">
        <v>47</v>
      </c>
      <c r="E139" s="367">
        <v>69</v>
      </c>
      <c r="F139" s="725">
        <v>67</v>
      </c>
      <c r="G139" s="368">
        <v>62</v>
      </c>
      <c r="H139" s="366">
        <v>55</v>
      </c>
      <c r="I139" s="368">
        <v>64</v>
      </c>
      <c r="J139" s="464">
        <v>78</v>
      </c>
      <c r="K139" s="363">
        <v>57</v>
      </c>
      <c r="L139" s="471">
        <v>81</v>
      </c>
      <c r="M139" s="363">
        <v>60</v>
      </c>
      <c r="N139" s="395"/>
      <c r="O139" s="363">
        <v>48</v>
      </c>
      <c r="P139" s="465"/>
      <c r="Q139" s="363">
        <v>43</v>
      </c>
      <c r="R139" s="362"/>
      <c r="S139" s="363">
        <v>82</v>
      </c>
      <c r="T139" s="471"/>
      <c r="U139" s="363">
        <v>60</v>
      </c>
      <c r="V139" s="471"/>
      <c r="W139" s="363">
        <v>55</v>
      </c>
      <c r="X139" s="362"/>
      <c r="Y139" s="363">
        <v>60</v>
      </c>
      <c r="Z139" s="280"/>
      <c r="AA139" s="138"/>
      <c r="AB139" s="138"/>
      <c r="AC139" s="138"/>
      <c r="AD139" s="138"/>
      <c r="AE139" s="138"/>
      <c r="AF139" s="138"/>
    </row>
    <row r="140" spans="1:32" s="66" customFormat="1" ht="17.25" x14ac:dyDescent="0.25">
      <c r="A140" s="1371"/>
      <c r="B140" s="289" t="s">
        <v>821</v>
      </c>
      <c r="C140" s="370">
        <v>55</v>
      </c>
      <c r="D140" s="366">
        <v>37</v>
      </c>
      <c r="E140" s="367">
        <v>69</v>
      </c>
      <c r="F140" s="725">
        <v>24</v>
      </c>
      <c r="G140" s="368">
        <v>67</v>
      </c>
      <c r="H140" s="366">
        <v>78</v>
      </c>
      <c r="I140" s="368">
        <v>53</v>
      </c>
      <c r="J140" s="464">
        <v>86</v>
      </c>
      <c r="K140" s="363">
        <v>50</v>
      </c>
      <c r="L140" s="471">
        <v>93</v>
      </c>
      <c r="M140" s="363">
        <v>54</v>
      </c>
      <c r="N140" s="395"/>
      <c r="O140" s="363">
        <v>60</v>
      </c>
      <c r="P140" s="465"/>
      <c r="Q140" s="363">
        <v>66</v>
      </c>
      <c r="R140" s="362"/>
      <c r="S140" s="363">
        <v>72</v>
      </c>
      <c r="T140" s="471"/>
      <c r="U140" s="363">
        <v>30</v>
      </c>
      <c r="V140" s="471"/>
      <c r="W140" s="363">
        <v>51</v>
      </c>
      <c r="X140" s="362"/>
      <c r="Y140" s="363">
        <v>27</v>
      </c>
      <c r="Z140" s="280"/>
      <c r="AA140" s="138"/>
      <c r="AB140" s="138"/>
      <c r="AC140" s="138"/>
      <c r="AD140" s="138"/>
      <c r="AE140" s="138"/>
      <c r="AF140" s="138"/>
    </row>
    <row r="141" spans="1:32" s="66" customFormat="1" ht="17.25" x14ac:dyDescent="0.25">
      <c r="A141" s="1371"/>
      <c r="B141" s="289" t="s">
        <v>822</v>
      </c>
      <c r="C141" s="370">
        <v>20</v>
      </c>
      <c r="D141" s="366">
        <v>9</v>
      </c>
      <c r="E141" s="367">
        <v>15</v>
      </c>
      <c r="F141" s="725">
        <v>6</v>
      </c>
      <c r="G141" s="368">
        <v>20</v>
      </c>
      <c r="H141" s="366">
        <v>20</v>
      </c>
      <c r="I141" s="368">
        <v>36</v>
      </c>
      <c r="J141" s="464">
        <v>26</v>
      </c>
      <c r="K141" s="363">
        <v>26</v>
      </c>
      <c r="L141" s="471">
        <v>35</v>
      </c>
      <c r="M141" s="363">
        <v>18</v>
      </c>
      <c r="N141" s="395"/>
      <c r="O141" s="363">
        <v>25</v>
      </c>
      <c r="P141" s="465"/>
      <c r="Q141" s="363">
        <v>17</v>
      </c>
      <c r="R141" s="362"/>
      <c r="S141" s="363">
        <v>30</v>
      </c>
      <c r="T141" s="471"/>
      <c r="U141" s="363">
        <v>25</v>
      </c>
      <c r="V141" s="471"/>
      <c r="W141" s="363">
        <v>20</v>
      </c>
      <c r="X141" s="362"/>
      <c r="Y141" s="363">
        <v>20</v>
      </c>
      <c r="Z141" s="280"/>
      <c r="AA141" s="138"/>
      <c r="AB141" s="138"/>
      <c r="AC141" s="138"/>
      <c r="AD141" s="138"/>
      <c r="AE141" s="138"/>
      <c r="AF141" s="138"/>
    </row>
    <row r="142" spans="1:32" s="66" customFormat="1" ht="17.25" x14ac:dyDescent="0.25">
      <c r="A142" s="1371"/>
      <c r="B142" s="289" t="s">
        <v>823</v>
      </c>
      <c r="C142" s="370">
        <v>35</v>
      </c>
      <c r="D142" s="366">
        <v>11</v>
      </c>
      <c r="E142" s="367">
        <v>38</v>
      </c>
      <c r="F142" s="725">
        <v>40</v>
      </c>
      <c r="G142" s="368">
        <v>47</v>
      </c>
      <c r="H142" s="366">
        <v>50</v>
      </c>
      <c r="I142" s="368">
        <v>65</v>
      </c>
      <c r="J142" s="464">
        <v>35</v>
      </c>
      <c r="K142" s="363">
        <v>64</v>
      </c>
      <c r="L142" s="471">
        <v>44</v>
      </c>
      <c r="M142" s="363">
        <v>44</v>
      </c>
      <c r="N142" s="395"/>
      <c r="O142" s="363">
        <v>70</v>
      </c>
      <c r="P142" s="465"/>
      <c r="Q142" s="363">
        <v>43</v>
      </c>
      <c r="R142" s="362"/>
      <c r="S142" s="363">
        <v>47</v>
      </c>
      <c r="T142" s="471"/>
      <c r="U142" s="363">
        <v>47</v>
      </c>
      <c r="V142" s="471"/>
      <c r="W142" s="363">
        <v>41</v>
      </c>
      <c r="X142" s="362"/>
      <c r="Y142" s="363">
        <v>36</v>
      </c>
      <c r="Z142" s="280"/>
      <c r="AA142" s="138"/>
      <c r="AB142" s="138"/>
      <c r="AC142" s="138"/>
      <c r="AD142" s="138"/>
      <c r="AE142" s="138"/>
      <c r="AF142" s="138"/>
    </row>
    <row r="143" spans="1:32" s="66" customFormat="1" ht="17.25" x14ac:dyDescent="0.25">
      <c r="A143" s="1371"/>
      <c r="B143" s="289" t="s">
        <v>824</v>
      </c>
      <c r="C143" s="370">
        <v>20</v>
      </c>
      <c r="D143" s="366">
        <v>13</v>
      </c>
      <c r="E143" s="367">
        <v>28</v>
      </c>
      <c r="F143" s="725">
        <v>20</v>
      </c>
      <c r="G143" s="368">
        <v>28</v>
      </c>
      <c r="H143" s="366">
        <v>25</v>
      </c>
      <c r="I143" s="368">
        <v>25</v>
      </c>
      <c r="J143" s="464">
        <v>46</v>
      </c>
      <c r="K143" s="363">
        <v>53</v>
      </c>
      <c r="L143" s="471">
        <v>41</v>
      </c>
      <c r="M143" s="363">
        <v>60</v>
      </c>
      <c r="N143" s="395"/>
      <c r="O143" s="363">
        <v>85</v>
      </c>
      <c r="P143" s="465"/>
      <c r="Q143" s="363">
        <v>38</v>
      </c>
      <c r="R143" s="362"/>
      <c r="S143" s="363">
        <v>40</v>
      </c>
      <c r="T143" s="471"/>
      <c r="U143" s="363">
        <v>25</v>
      </c>
      <c r="V143" s="471"/>
      <c r="W143" s="363">
        <v>21</v>
      </c>
      <c r="X143" s="362"/>
      <c r="Y143" s="363">
        <v>24</v>
      </c>
      <c r="Z143" s="280"/>
      <c r="AA143" s="138"/>
      <c r="AB143" s="138"/>
      <c r="AC143" s="138"/>
      <c r="AD143" s="138"/>
      <c r="AE143" s="138"/>
      <c r="AF143" s="138"/>
    </row>
    <row r="144" spans="1:32" s="66" customFormat="1" ht="17.25" x14ac:dyDescent="0.25">
      <c r="A144" s="1371"/>
      <c r="B144" s="289" t="s">
        <v>825</v>
      </c>
      <c r="C144" s="370">
        <v>20</v>
      </c>
      <c r="D144" s="366">
        <v>17</v>
      </c>
      <c r="E144" s="367">
        <v>26</v>
      </c>
      <c r="F144" s="725">
        <v>21</v>
      </c>
      <c r="G144" s="368">
        <v>24</v>
      </c>
      <c r="H144" s="366">
        <v>35</v>
      </c>
      <c r="I144" s="368">
        <v>32</v>
      </c>
      <c r="J144" s="464">
        <v>54</v>
      </c>
      <c r="K144" s="363">
        <v>30</v>
      </c>
      <c r="L144" s="471">
        <v>45</v>
      </c>
      <c r="M144" s="363">
        <v>32</v>
      </c>
      <c r="N144" s="395"/>
      <c r="O144" s="363">
        <v>30</v>
      </c>
      <c r="P144" s="465"/>
      <c r="Q144" s="363">
        <v>30</v>
      </c>
      <c r="R144" s="362"/>
      <c r="S144" s="363">
        <v>20</v>
      </c>
      <c r="T144" s="471"/>
      <c r="U144" s="363">
        <v>22</v>
      </c>
      <c r="V144" s="471"/>
      <c r="W144" s="363">
        <v>20</v>
      </c>
      <c r="X144" s="362"/>
      <c r="Y144" s="363">
        <v>25</v>
      </c>
      <c r="Z144" s="280"/>
      <c r="AA144" s="138"/>
      <c r="AB144" s="138"/>
      <c r="AC144" s="138"/>
      <c r="AD144" s="138"/>
      <c r="AE144" s="138"/>
      <c r="AF144" s="138"/>
    </row>
    <row r="145" spans="1:32" s="66" customFormat="1" ht="17.25" x14ac:dyDescent="0.25">
      <c r="A145" s="1371"/>
      <c r="B145" s="289" t="s">
        <v>826</v>
      </c>
      <c r="C145" s="370">
        <v>20</v>
      </c>
      <c r="D145" s="366">
        <v>29</v>
      </c>
      <c r="E145" s="367">
        <v>15</v>
      </c>
      <c r="F145" s="725">
        <v>21</v>
      </c>
      <c r="G145" s="368">
        <v>23</v>
      </c>
      <c r="H145" s="366">
        <v>33</v>
      </c>
      <c r="I145" s="368">
        <v>21</v>
      </c>
      <c r="J145" s="464">
        <v>46</v>
      </c>
      <c r="K145" s="363">
        <v>31</v>
      </c>
      <c r="L145" s="471">
        <v>56</v>
      </c>
      <c r="M145" s="363">
        <v>43</v>
      </c>
      <c r="N145" s="395"/>
      <c r="O145" s="363">
        <v>45</v>
      </c>
      <c r="P145" s="465"/>
      <c r="Q145" s="363">
        <v>45</v>
      </c>
      <c r="R145" s="362"/>
      <c r="S145" s="363">
        <v>42</v>
      </c>
      <c r="T145" s="471"/>
      <c r="U145" s="363">
        <v>25</v>
      </c>
      <c r="V145" s="471"/>
      <c r="W145" s="363">
        <v>30</v>
      </c>
      <c r="X145" s="362"/>
      <c r="Y145" s="363">
        <v>22</v>
      </c>
      <c r="Z145" s="280"/>
      <c r="AA145" s="138"/>
      <c r="AB145" s="138"/>
      <c r="AC145" s="138"/>
      <c r="AD145" s="138"/>
      <c r="AE145" s="138"/>
      <c r="AF145" s="138"/>
    </row>
    <row r="146" spans="1:32" s="66" customFormat="1" ht="17.25" x14ac:dyDescent="0.25">
      <c r="A146" s="1371"/>
      <c r="B146" s="289" t="s">
        <v>827</v>
      </c>
      <c r="C146" s="370">
        <v>45</v>
      </c>
      <c r="D146" s="366">
        <v>17</v>
      </c>
      <c r="E146" s="367">
        <v>34</v>
      </c>
      <c r="F146" s="725">
        <v>20</v>
      </c>
      <c r="G146" s="368">
        <v>55</v>
      </c>
      <c r="H146" s="366">
        <v>47</v>
      </c>
      <c r="I146" s="368">
        <v>67</v>
      </c>
      <c r="J146" s="464">
        <v>58</v>
      </c>
      <c r="K146" s="363">
        <v>75</v>
      </c>
      <c r="L146" s="471">
        <v>34</v>
      </c>
      <c r="M146" s="363">
        <v>40</v>
      </c>
      <c r="N146" s="395"/>
      <c r="O146" s="363">
        <v>40</v>
      </c>
      <c r="P146" s="465"/>
      <c r="Q146" s="363">
        <v>48</v>
      </c>
      <c r="R146" s="362"/>
      <c r="S146" s="363">
        <v>46</v>
      </c>
      <c r="T146" s="471"/>
      <c r="U146" s="363">
        <v>55</v>
      </c>
      <c r="V146" s="471"/>
      <c r="W146" s="363">
        <v>38</v>
      </c>
      <c r="X146" s="362"/>
      <c r="Y146" s="363">
        <v>34</v>
      </c>
      <c r="Z146" s="280"/>
      <c r="AA146" s="138"/>
      <c r="AB146" s="138"/>
      <c r="AC146" s="138"/>
      <c r="AD146" s="138"/>
      <c r="AE146" s="138"/>
      <c r="AF146" s="138"/>
    </row>
    <row r="147" spans="1:32" s="66" customFormat="1" ht="17.25" x14ac:dyDescent="0.25">
      <c r="A147" s="1371"/>
      <c r="B147" s="289" t="s">
        <v>828</v>
      </c>
      <c r="C147" s="370">
        <v>55</v>
      </c>
      <c r="D147" s="366">
        <v>30</v>
      </c>
      <c r="E147" s="367">
        <v>61</v>
      </c>
      <c r="F147" s="725">
        <v>26</v>
      </c>
      <c r="G147" s="368">
        <v>78</v>
      </c>
      <c r="H147" s="366">
        <v>67</v>
      </c>
      <c r="I147" s="368">
        <v>61</v>
      </c>
      <c r="J147" s="464">
        <v>81</v>
      </c>
      <c r="K147" s="363">
        <v>71</v>
      </c>
      <c r="L147" s="471">
        <v>88</v>
      </c>
      <c r="M147" s="363">
        <v>62</v>
      </c>
      <c r="N147" s="395"/>
      <c r="O147" s="363">
        <v>85</v>
      </c>
      <c r="P147" s="465"/>
      <c r="Q147" s="363">
        <v>65</v>
      </c>
      <c r="R147" s="362"/>
      <c r="S147" s="363">
        <v>67</v>
      </c>
      <c r="T147" s="471"/>
      <c r="U147" s="363">
        <v>35</v>
      </c>
      <c r="V147" s="471"/>
      <c r="W147" s="363">
        <v>25</v>
      </c>
      <c r="X147" s="362"/>
      <c r="Y147" s="363">
        <v>20</v>
      </c>
      <c r="Z147" s="280"/>
      <c r="AA147" s="138"/>
      <c r="AB147" s="138"/>
      <c r="AC147" s="138"/>
      <c r="AD147" s="138"/>
      <c r="AE147" s="138"/>
      <c r="AF147" s="138"/>
    </row>
    <row r="148" spans="1:32" s="66" customFormat="1" ht="17.25" x14ac:dyDescent="0.25">
      <c r="A148" s="1371"/>
      <c r="B148" s="289" t="s">
        <v>829</v>
      </c>
      <c r="C148" s="370">
        <v>54</v>
      </c>
      <c r="D148" s="366">
        <v>26</v>
      </c>
      <c r="E148" s="367">
        <v>71</v>
      </c>
      <c r="F148" s="725">
        <v>53</v>
      </c>
      <c r="G148" s="368">
        <v>55</v>
      </c>
      <c r="H148" s="366">
        <v>33</v>
      </c>
      <c r="I148" s="368">
        <v>63</v>
      </c>
      <c r="J148" s="464">
        <v>69</v>
      </c>
      <c r="K148" s="363">
        <v>57</v>
      </c>
      <c r="L148" s="471">
        <v>101</v>
      </c>
      <c r="M148" s="363">
        <v>63</v>
      </c>
      <c r="N148" s="395"/>
      <c r="O148" s="363">
        <v>95</v>
      </c>
      <c r="P148" s="465"/>
      <c r="Q148" s="363">
        <v>85</v>
      </c>
      <c r="R148" s="362"/>
      <c r="S148" s="363">
        <v>72</v>
      </c>
      <c r="T148" s="471"/>
      <c r="U148" s="363">
        <v>80</v>
      </c>
      <c r="V148" s="471"/>
      <c r="W148" s="363">
        <v>55</v>
      </c>
      <c r="X148" s="362"/>
      <c r="Y148" s="363">
        <v>39</v>
      </c>
      <c r="Z148" s="280"/>
      <c r="AA148" s="138"/>
      <c r="AB148" s="138"/>
      <c r="AC148" s="138"/>
      <c r="AD148" s="138"/>
      <c r="AE148" s="138"/>
      <c r="AF148" s="138"/>
    </row>
    <row r="149" spans="1:32" s="66" customFormat="1" ht="17.25" x14ac:dyDescent="0.25">
      <c r="A149" s="1371"/>
      <c r="B149" s="289" t="s">
        <v>830</v>
      </c>
      <c r="C149" s="370">
        <v>5</v>
      </c>
      <c r="D149" s="366">
        <v>7</v>
      </c>
      <c r="E149" s="367">
        <v>3</v>
      </c>
      <c r="F149" s="725">
        <v>15</v>
      </c>
      <c r="G149" s="368">
        <v>3</v>
      </c>
      <c r="H149" s="366">
        <v>0</v>
      </c>
      <c r="I149" s="368">
        <v>3</v>
      </c>
      <c r="J149" s="464">
        <v>5</v>
      </c>
      <c r="K149" s="363">
        <v>3</v>
      </c>
      <c r="L149" s="471">
        <v>7</v>
      </c>
      <c r="M149" s="363">
        <v>5</v>
      </c>
      <c r="N149" s="395"/>
      <c r="O149" s="363">
        <v>7</v>
      </c>
      <c r="P149" s="465"/>
      <c r="Q149" s="363">
        <v>7</v>
      </c>
      <c r="R149" s="362"/>
      <c r="S149" s="363">
        <v>7</v>
      </c>
      <c r="T149" s="471"/>
      <c r="U149" s="363">
        <v>8</v>
      </c>
      <c r="V149" s="471"/>
      <c r="W149" s="363">
        <v>10</v>
      </c>
      <c r="X149" s="362"/>
      <c r="Y149" s="363">
        <v>11</v>
      </c>
      <c r="Z149" s="280"/>
      <c r="AA149" s="138"/>
      <c r="AB149" s="138"/>
      <c r="AC149" s="138"/>
      <c r="AD149" s="138"/>
      <c r="AE149" s="138"/>
      <c r="AF149" s="138"/>
    </row>
    <row r="150" spans="1:32" s="66" customFormat="1" ht="16.5" x14ac:dyDescent="0.25">
      <c r="A150" s="1370"/>
      <c r="B150" s="280" t="s">
        <v>93</v>
      </c>
      <c r="C150" s="184">
        <v>790</v>
      </c>
      <c r="D150" s="364">
        <f>SUM(D129:D149)</f>
        <v>588</v>
      </c>
      <c r="E150" s="184">
        <v>1007</v>
      </c>
      <c r="F150" s="726">
        <v>832</v>
      </c>
      <c r="G150" s="184">
        <v>1216</v>
      </c>
      <c r="H150" s="184">
        <v>908</v>
      </c>
      <c r="I150" s="184">
        <v>1188</v>
      </c>
      <c r="J150" s="464">
        <v>1200</v>
      </c>
      <c r="K150" s="184">
        <v>1119</v>
      </c>
      <c r="L150" s="735">
        <v>1289</v>
      </c>
      <c r="M150" s="184">
        <v>1019</v>
      </c>
      <c r="N150" s="184"/>
      <c r="O150" s="184">
        <v>1248</v>
      </c>
      <c r="P150" s="184"/>
      <c r="Q150" s="184">
        <v>1050</v>
      </c>
      <c r="R150" s="184"/>
      <c r="S150" s="184">
        <v>1193</v>
      </c>
      <c r="T150" s="533"/>
      <c r="U150" s="184">
        <v>954</v>
      </c>
      <c r="V150" s="184"/>
      <c r="W150" s="184">
        <v>780</v>
      </c>
      <c r="X150" s="184"/>
      <c r="Y150" s="184">
        <v>736</v>
      </c>
      <c r="Z150" s="184">
        <f t="shared" ref="Z150" si="0">SUM(Z129:Z149)</f>
        <v>0</v>
      </c>
      <c r="AA150" s="138">
        <f>Y150+W150+U150+S150+Q150+O150+M150+K150+I150+G150+E150+C150</f>
        <v>12300</v>
      </c>
      <c r="AB150" s="138">
        <f>D150+F150</f>
        <v>1420</v>
      </c>
      <c r="AC150" s="138"/>
      <c r="AD150" s="138"/>
      <c r="AE150" s="138"/>
      <c r="AF150" s="138"/>
    </row>
    <row r="154" spans="1:32" ht="48" customHeight="1" x14ac:dyDescent="0.25">
      <c r="A154" s="1365" t="s">
        <v>833</v>
      </c>
      <c r="B154" s="1366"/>
      <c r="C154" s="1333" t="s">
        <v>839</v>
      </c>
      <c r="D154" s="1334"/>
      <c r="E154" s="1334"/>
      <c r="F154" s="1334"/>
      <c r="G154" s="1334"/>
      <c r="H154" s="1334"/>
      <c r="I154" s="1334"/>
      <c r="J154" s="1334"/>
      <c r="K154" s="1334"/>
      <c r="L154" s="1334"/>
      <c r="M154" s="1334"/>
      <c r="N154" s="1334"/>
      <c r="O154" s="1334"/>
      <c r="P154" s="1334"/>
      <c r="Q154" s="1334"/>
      <c r="R154" s="1334"/>
      <c r="S154" s="1334"/>
      <c r="T154" s="1334"/>
      <c r="U154" s="1334"/>
      <c r="V154" s="1334"/>
      <c r="W154" s="1334"/>
      <c r="X154" s="1334"/>
      <c r="Y154" s="1334"/>
      <c r="Z154" s="1335"/>
    </row>
    <row r="155" spans="1:32" ht="15" x14ac:dyDescent="0.25">
      <c r="A155" s="1369" t="s">
        <v>835</v>
      </c>
      <c r="B155" s="1369" t="s">
        <v>808</v>
      </c>
      <c r="C155" s="1372" t="s">
        <v>240</v>
      </c>
      <c r="D155" s="1372"/>
      <c r="E155" s="1372" t="s">
        <v>250</v>
      </c>
      <c r="F155" s="1372"/>
      <c r="G155" s="1372" t="s">
        <v>254</v>
      </c>
      <c r="H155" s="1372"/>
      <c r="I155" s="1331" t="s">
        <v>257</v>
      </c>
      <c r="J155" s="1332"/>
      <c r="K155" s="1372" t="s">
        <v>260</v>
      </c>
      <c r="L155" s="1372"/>
      <c r="M155" s="1372" t="s">
        <v>262</v>
      </c>
      <c r="N155" s="1372"/>
      <c r="O155" s="1331" t="s">
        <v>263</v>
      </c>
      <c r="P155" s="1332"/>
      <c r="Q155" s="1331" t="s">
        <v>264</v>
      </c>
      <c r="R155" s="1332"/>
      <c r="S155" s="1331" t="s">
        <v>265</v>
      </c>
      <c r="T155" s="1332"/>
      <c r="U155" s="1331" t="s">
        <v>266</v>
      </c>
      <c r="V155" s="1332"/>
      <c r="W155" s="1331" t="s">
        <v>799</v>
      </c>
      <c r="X155" s="1332"/>
      <c r="Y155" s="1331" t="s">
        <v>268</v>
      </c>
      <c r="Z155" s="1332"/>
    </row>
    <row r="156" spans="1:32" ht="15" x14ac:dyDescent="0.25">
      <c r="A156" s="1371"/>
      <c r="B156" s="1370"/>
      <c r="C156" s="290" t="s">
        <v>836</v>
      </c>
      <c r="D156" s="290" t="s">
        <v>837</v>
      </c>
      <c r="E156" s="290" t="s">
        <v>836</v>
      </c>
      <c r="F156" s="290" t="s">
        <v>837</v>
      </c>
      <c r="G156" s="290" t="s">
        <v>836</v>
      </c>
      <c r="H156" s="290" t="s">
        <v>837</v>
      </c>
      <c r="I156" s="290" t="s">
        <v>836</v>
      </c>
      <c r="J156" s="290" t="s">
        <v>837</v>
      </c>
      <c r="K156" s="290" t="s">
        <v>836</v>
      </c>
      <c r="L156" s="290" t="s">
        <v>837</v>
      </c>
      <c r="M156" s="290" t="s">
        <v>836</v>
      </c>
      <c r="N156" s="290" t="s">
        <v>837</v>
      </c>
      <c r="O156" s="290" t="s">
        <v>836</v>
      </c>
      <c r="P156" s="290" t="s">
        <v>837</v>
      </c>
      <c r="Q156" s="290" t="s">
        <v>836</v>
      </c>
      <c r="R156" s="290" t="s">
        <v>837</v>
      </c>
      <c r="S156" s="290" t="s">
        <v>836</v>
      </c>
      <c r="T156" s="290" t="s">
        <v>837</v>
      </c>
      <c r="U156" s="290" t="s">
        <v>836</v>
      </c>
      <c r="V156" s="290" t="s">
        <v>837</v>
      </c>
      <c r="W156" s="290" t="s">
        <v>836</v>
      </c>
      <c r="X156" s="290" t="s">
        <v>837</v>
      </c>
      <c r="Y156" s="290" t="s">
        <v>836</v>
      </c>
      <c r="Z156" s="290" t="s">
        <v>837</v>
      </c>
    </row>
    <row r="157" spans="1:32" ht="16.5" x14ac:dyDescent="0.25">
      <c r="A157" s="1371"/>
      <c r="B157" s="289" t="s">
        <v>838</v>
      </c>
      <c r="C157" s="280">
        <v>0</v>
      </c>
      <c r="D157" s="393">
        <v>18</v>
      </c>
      <c r="E157" s="362">
        <v>0</v>
      </c>
      <c r="F157" s="394">
        <v>48</v>
      </c>
      <c r="G157" s="362">
        <v>1</v>
      </c>
      <c r="H157" s="363">
        <v>6</v>
      </c>
      <c r="I157" s="362">
        <v>12</v>
      </c>
      <c r="J157" s="363">
        <v>26</v>
      </c>
      <c r="K157" s="362">
        <v>19</v>
      </c>
      <c r="L157" s="393">
        <v>27</v>
      </c>
      <c r="M157" s="362">
        <v>2</v>
      </c>
      <c r="N157" s="393"/>
      <c r="O157" s="362">
        <v>77</v>
      </c>
      <c r="P157" s="362"/>
      <c r="Q157" s="362">
        <v>15</v>
      </c>
      <c r="R157" s="394"/>
      <c r="S157" s="362">
        <v>3</v>
      </c>
      <c r="T157" s="585"/>
      <c r="U157" s="586">
        <v>25</v>
      </c>
      <c r="V157" s="586"/>
      <c r="W157" s="587">
        <v>45</v>
      </c>
      <c r="X157" s="586"/>
      <c r="Y157" s="587">
        <v>0</v>
      </c>
      <c r="Z157" s="280"/>
    </row>
    <row r="158" spans="1:32" ht="16.5" x14ac:dyDescent="0.25">
      <c r="A158" s="1371"/>
      <c r="B158" s="289" t="s">
        <v>811</v>
      </c>
      <c r="C158" s="362">
        <v>15</v>
      </c>
      <c r="D158" s="393">
        <v>103</v>
      </c>
      <c r="E158" s="363">
        <v>57</v>
      </c>
      <c r="F158" s="393">
        <v>170</v>
      </c>
      <c r="G158" s="363">
        <v>229</v>
      </c>
      <c r="H158" s="363">
        <v>143</v>
      </c>
      <c r="I158" s="363">
        <v>195</v>
      </c>
      <c r="J158" s="363">
        <v>80</v>
      </c>
      <c r="K158" s="363">
        <v>126</v>
      </c>
      <c r="L158" s="472">
        <v>65</v>
      </c>
      <c r="M158" s="363">
        <v>11</v>
      </c>
      <c r="N158" s="393"/>
      <c r="O158" s="363">
        <v>120</v>
      </c>
      <c r="P158" s="362"/>
      <c r="Q158" s="363">
        <v>90</v>
      </c>
      <c r="R158" s="540"/>
      <c r="S158" s="363">
        <v>155</v>
      </c>
      <c r="T158" s="585"/>
      <c r="U158" s="586">
        <v>88</v>
      </c>
      <c r="V158" s="586"/>
      <c r="W158" s="588">
        <v>102</v>
      </c>
      <c r="X158" s="586"/>
      <c r="Y158" s="588">
        <v>45</v>
      </c>
      <c r="Z158" s="280"/>
    </row>
    <row r="159" spans="1:32" ht="16.5" x14ac:dyDescent="0.25">
      <c r="A159" s="1371"/>
      <c r="B159" s="289" t="s">
        <v>812</v>
      </c>
      <c r="C159" s="363">
        <v>13</v>
      </c>
      <c r="D159" s="393">
        <v>108</v>
      </c>
      <c r="E159" s="363">
        <v>67</v>
      </c>
      <c r="F159" s="393">
        <v>52</v>
      </c>
      <c r="G159" s="363">
        <v>78</v>
      </c>
      <c r="H159" s="363">
        <v>144</v>
      </c>
      <c r="I159" s="363">
        <v>85</v>
      </c>
      <c r="J159" s="363">
        <v>93</v>
      </c>
      <c r="K159" s="363">
        <v>104</v>
      </c>
      <c r="L159" s="473">
        <v>155</v>
      </c>
      <c r="M159" s="363">
        <v>230</v>
      </c>
      <c r="N159" s="479"/>
      <c r="O159" s="363">
        <v>118</v>
      </c>
      <c r="P159" s="362"/>
      <c r="Q159" s="363">
        <v>160</v>
      </c>
      <c r="R159" s="540"/>
      <c r="S159" s="363">
        <v>100</v>
      </c>
      <c r="T159" s="585"/>
      <c r="U159" s="589">
        <v>80</v>
      </c>
      <c r="V159" s="589"/>
      <c r="W159" s="588">
        <v>278</v>
      </c>
      <c r="X159" s="586"/>
      <c r="Y159" s="588">
        <v>49</v>
      </c>
      <c r="Z159" s="280"/>
    </row>
    <row r="160" spans="1:32" ht="16.5" x14ac:dyDescent="0.25">
      <c r="A160" s="1371"/>
      <c r="B160" s="289" t="s">
        <v>813</v>
      </c>
      <c r="C160" s="363">
        <v>16</v>
      </c>
      <c r="D160" s="393">
        <v>108</v>
      </c>
      <c r="E160" s="363">
        <v>44</v>
      </c>
      <c r="F160" s="393">
        <v>81</v>
      </c>
      <c r="G160" s="363">
        <v>214</v>
      </c>
      <c r="H160" s="363">
        <v>78</v>
      </c>
      <c r="I160" s="363">
        <v>157</v>
      </c>
      <c r="J160" s="363">
        <v>200</v>
      </c>
      <c r="K160" s="363">
        <v>281</v>
      </c>
      <c r="L160" s="473">
        <v>164</v>
      </c>
      <c r="M160" s="363">
        <v>150</v>
      </c>
      <c r="N160" s="479"/>
      <c r="O160" s="363">
        <v>243</v>
      </c>
      <c r="P160" s="362"/>
      <c r="Q160" s="363">
        <v>111</v>
      </c>
      <c r="R160" s="540"/>
      <c r="S160" s="363">
        <v>105</v>
      </c>
      <c r="T160" s="585"/>
      <c r="U160" s="589">
        <v>150</v>
      </c>
      <c r="V160" s="589"/>
      <c r="W160" s="588">
        <v>98</v>
      </c>
      <c r="X160" s="586"/>
      <c r="Y160" s="588">
        <v>65</v>
      </c>
      <c r="Z160" s="280"/>
    </row>
    <row r="161" spans="1:26" ht="16.5" x14ac:dyDescent="0.25">
      <c r="A161" s="1371"/>
      <c r="B161" s="289" t="s">
        <v>814</v>
      </c>
      <c r="C161" s="363">
        <v>15</v>
      </c>
      <c r="D161" s="393">
        <v>124</v>
      </c>
      <c r="E161" s="363">
        <v>97</v>
      </c>
      <c r="F161" s="393">
        <v>138</v>
      </c>
      <c r="G161" s="363">
        <v>196</v>
      </c>
      <c r="H161" s="363">
        <v>371</v>
      </c>
      <c r="I161" s="363">
        <v>263</v>
      </c>
      <c r="J161" s="363">
        <v>101</v>
      </c>
      <c r="K161" s="363">
        <v>145</v>
      </c>
      <c r="L161" s="473">
        <v>183</v>
      </c>
      <c r="M161" s="363">
        <v>110</v>
      </c>
      <c r="N161" s="479"/>
      <c r="O161" s="363">
        <v>102</v>
      </c>
      <c r="P161" s="362"/>
      <c r="Q161" s="363">
        <v>120</v>
      </c>
      <c r="R161" s="540"/>
      <c r="S161" s="363">
        <v>175</v>
      </c>
      <c r="T161" s="585"/>
      <c r="U161" s="589">
        <v>190</v>
      </c>
      <c r="V161" s="589"/>
      <c r="W161" s="588">
        <v>89</v>
      </c>
      <c r="X161" s="586"/>
      <c r="Y161" s="588">
        <v>46</v>
      </c>
      <c r="Z161" s="280"/>
    </row>
    <row r="162" spans="1:26" ht="16.5" x14ac:dyDescent="0.25">
      <c r="A162" s="1371"/>
      <c r="B162" s="289" t="s">
        <v>815</v>
      </c>
      <c r="C162" s="363">
        <v>18</v>
      </c>
      <c r="D162" s="393">
        <v>200</v>
      </c>
      <c r="E162" s="363">
        <v>180</v>
      </c>
      <c r="F162" s="393">
        <v>185</v>
      </c>
      <c r="G162" s="363">
        <v>318</v>
      </c>
      <c r="H162" s="363">
        <v>432</v>
      </c>
      <c r="I162" s="363">
        <v>172</v>
      </c>
      <c r="J162" s="363">
        <v>407</v>
      </c>
      <c r="K162" s="363">
        <v>209</v>
      </c>
      <c r="L162" s="473">
        <v>290</v>
      </c>
      <c r="M162" s="363">
        <v>170</v>
      </c>
      <c r="N162" s="479"/>
      <c r="O162" s="363">
        <v>197</v>
      </c>
      <c r="P162" s="362"/>
      <c r="Q162" s="363">
        <v>195</v>
      </c>
      <c r="R162" s="540"/>
      <c r="S162" s="363">
        <v>380</v>
      </c>
      <c r="T162" s="585"/>
      <c r="U162" s="589">
        <v>350</v>
      </c>
      <c r="V162" s="589"/>
      <c r="W162" s="588">
        <v>250</v>
      </c>
      <c r="X162" s="586"/>
      <c r="Y162" s="588">
        <v>100</v>
      </c>
      <c r="Z162" s="280"/>
    </row>
    <row r="163" spans="1:26" ht="16.5" x14ac:dyDescent="0.25">
      <c r="A163" s="1371"/>
      <c r="B163" s="289" t="s">
        <v>816</v>
      </c>
      <c r="C163" s="363">
        <v>21</v>
      </c>
      <c r="D163" s="393">
        <v>108</v>
      </c>
      <c r="E163" s="363">
        <v>93</v>
      </c>
      <c r="F163" s="393">
        <v>61</v>
      </c>
      <c r="G163" s="363">
        <v>104</v>
      </c>
      <c r="H163" s="363">
        <v>176</v>
      </c>
      <c r="I163" s="363">
        <v>207</v>
      </c>
      <c r="J163" s="363">
        <v>242</v>
      </c>
      <c r="K163" s="363">
        <v>123</v>
      </c>
      <c r="L163" s="473">
        <v>248</v>
      </c>
      <c r="M163" s="363">
        <v>135</v>
      </c>
      <c r="N163" s="479"/>
      <c r="O163" s="363">
        <v>51</v>
      </c>
      <c r="P163" s="362"/>
      <c r="Q163" s="363">
        <v>50</v>
      </c>
      <c r="R163" s="540"/>
      <c r="S163" s="363">
        <v>285</v>
      </c>
      <c r="T163" s="585"/>
      <c r="U163" s="589">
        <v>360</v>
      </c>
      <c r="V163" s="589"/>
      <c r="W163" s="588">
        <v>124</v>
      </c>
      <c r="X163" s="586"/>
      <c r="Y163" s="588">
        <v>65</v>
      </c>
      <c r="Z163" s="280"/>
    </row>
    <row r="164" spans="1:26" ht="16.5" x14ac:dyDescent="0.25">
      <c r="A164" s="1371"/>
      <c r="B164" s="289" t="s">
        <v>817</v>
      </c>
      <c r="C164" s="363">
        <v>32</v>
      </c>
      <c r="D164" s="393">
        <v>191</v>
      </c>
      <c r="E164" s="363">
        <v>250</v>
      </c>
      <c r="F164" s="393">
        <v>146</v>
      </c>
      <c r="G164" s="363">
        <v>368</v>
      </c>
      <c r="H164" s="363">
        <v>695</v>
      </c>
      <c r="I164" s="363">
        <v>233</v>
      </c>
      <c r="J164" s="363">
        <v>599</v>
      </c>
      <c r="K164" s="363">
        <v>217</v>
      </c>
      <c r="L164" s="473">
        <v>347</v>
      </c>
      <c r="M164" s="363">
        <v>250</v>
      </c>
      <c r="N164" s="479"/>
      <c r="O164" s="363">
        <v>272</v>
      </c>
      <c r="P164" s="362"/>
      <c r="Q164" s="363">
        <v>235</v>
      </c>
      <c r="R164" s="540"/>
      <c r="S164" s="363">
        <v>380</v>
      </c>
      <c r="T164" s="585"/>
      <c r="U164" s="589">
        <v>190</v>
      </c>
      <c r="V164" s="589"/>
      <c r="W164" s="588">
        <v>179</v>
      </c>
      <c r="X164" s="586"/>
      <c r="Y164" s="588">
        <v>65</v>
      </c>
      <c r="Z164" s="280"/>
    </row>
    <row r="165" spans="1:26" ht="16.5" x14ac:dyDescent="0.25">
      <c r="A165" s="1371"/>
      <c r="B165" s="289" t="s">
        <v>818</v>
      </c>
      <c r="C165" s="363">
        <v>36</v>
      </c>
      <c r="D165" s="393">
        <v>112</v>
      </c>
      <c r="E165" s="363">
        <v>157</v>
      </c>
      <c r="F165" s="393">
        <v>551</v>
      </c>
      <c r="G165" s="363">
        <v>293</v>
      </c>
      <c r="H165" s="363">
        <v>458</v>
      </c>
      <c r="I165" s="363">
        <v>248</v>
      </c>
      <c r="J165" s="363">
        <v>503</v>
      </c>
      <c r="K165" s="363">
        <v>342</v>
      </c>
      <c r="L165" s="473">
        <v>301</v>
      </c>
      <c r="M165" s="363">
        <v>268</v>
      </c>
      <c r="N165" s="479"/>
      <c r="O165" s="363">
        <v>319</v>
      </c>
      <c r="P165" s="362"/>
      <c r="Q165" s="363">
        <v>195</v>
      </c>
      <c r="R165" s="540"/>
      <c r="S165" s="363">
        <v>300</v>
      </c>
      <c r="T165" s="585"/>
      <c r="U165" s="589">
        <v>345</v>
      </c>
      <c r="V165" s="589"/>
      <c r="W165" s="588">
        <v>161</v>
      </c>
      <c r="X165" s="586"/>
      <c r="Y165" s="588">
        <v>45</v>
      </c>
      <c r="Z165" s="280"/>
    </row>
    <row r="166" spans="1:26" ht="16.5" x14ac:dyDescent="0.25">
      <c r="A166" s="1371"/>
      <c r="B166" s="289" t="s">
        <v>819</v>
      </c>
      <c r="C166" s="363">
        <v>27</v>
      </c>
      <c r="D166" s="393">
        <v>60</v>
      </c>
      <c r="E166" s="363">
        <v>181</v>
      </c>
      <c r="F166" s="393">
        <v>94</v>
      </c>
      <c r="G166" s="363">
        <v>125</v>
      </c>
      <c r="H166" s="363">
        <v>218</v>
      </c>
      <c r="I166" s="363">
        <v>143</v>
      </c>
      <c r="J166" s="363">
        <v>163</v>
      </c>
      <c r="K166" s="363">
        <v>70</v>
      </c>
      <c r="L166" s="473">
        <v>256</v>
      </c>
      <c r="M166" s="363">
        <v>30</v>
      </c>
      <c r="N166" s="479"/>
      <c r="O166" s="363">
        <v>37</v>
      </c>
      <c r="P166" s="362"/>
      <c r="Q166" s="363">
        <v>50</v>
      </c>
      <c r="R166" s="540"/>
      <c r="S166" s="363">
        <v>155</v>
      </c>
      <c r="T166" s="585"/>
      <c r="U166" s="589">
        <v>45</v>
      </c>
      <c r="V166" s="589"/>
      <c r="W166" s="588">
        <v>40</v>
      </c>
      <c r="X166" s="586"/>
      <c r="Y166" s="588">
        <v>31</v>
      </c>
      <c r="Z166" s="280"/>
    </row>
    <row r="167" spans="1:26" ht="16.5" x14ac:dyDescent="0.25">
      <c r="A167" s="1371"/>
      <c r="B167" s="289" t="s">
        <v>820</v>
      </c>
      <c r="C167" s="363">
        <v>17</v>
      </c>
      <c r="D167" s="393">
        <v>151</v>
      </c>
      <c r="E167" s="363">
        <v>126</v>
      </c>
      <c r="F167" s="393">
        <v>125</v>
      </c>
      <c r="G167" s="363">
        <v>253</v>
      </c>
      <c r="H167" s="363">
        <v>182</v>
      </c>
      <c r="I167" s="363">
        <v>160</v>
      </c>
      <c r="J167" s="363">
        <v>250</v>
      </c>
      <c r="K167" s="363">
        <v>212</v>
      </c>
      <c r="L167" s="473">
        <v>459</v>
      </c>
      <c r="M167" s="363">
        <v>174</v>
      </c>
      <c r="N167" s="479"/>
      <c r="O167" s="363">
        <v>96</v>
      </c>
      <c r="P167" s="362"/>
      <c r="Q167" s="363">
        <v>270</v>
      </c>
      <c r="R167" s="540"/>
      <c r="S167" s="363">
        <v>250</v>
      </c>
      <c r="T167" s="585"/>
      <c r="U167" s="589">
        <v>240</v>
      </c>
      <c r="V167" s="589"/>
      <c r="W167" s="588">
        <v>185</v>
      </c>
      <c r="X167" s="586"/>
      <c r="Y167" s="588">
        <v>80</v>
      </c>
      <c r="Z167" s="280"/>
    </row>
    <row r="168" spans="1:26" ht="16.5" x14ac:dyDescent="0.25">
      <c r="A168" s="1371"/>
      <c r="B168" s="289" t="s">
        <v>821</v>
      </c>
      <c r="C168" s="363">
        <v>15</v>
      </c>
      <c r="D168" s="393">
        <v>257</v>
      </c>
      <c r="E168" s="363">
        <v>92</v>
      </c>
      <c r="F168" s="393">
        <v>371</v>
      </c>
      <c r="G168" s="363">
        <v>100</v>
      </c>
      <c r="H168" s="363">
        <v>402</v>
      </c>
      <c r="I168" s="363">
        <v>142</v>
      </c>
      <c r="J168" s="363">
        <v>197</v>
      </c>
      <c r="K168" s="363">
        <v>365</v>
      </c>
      <c r="L168" s="473">
        <v>689</v>
      </c>
      <c r="M168" s="363">
        <v>250</v>
      </c>
      <c r="N168" s="479"/>
      <c r="O168" s="363">
        <v>203</v>
      </c>
      <c r="P168" s="362"/>
      <c r="Q168" s="363">
        <v>200</v>
      </c>
      <c r="R168" s="540"/>
      <c r="S168" s="363">
        <v>260</v>
      </c>
      <c r="T168" s="585"/>
      <c r="U168" s="589">
        <v>300</v>
      </c>
      <c r="V168" s="589"/>
      <c r="W168" s="588">
        <v>360</v>
      </c>
      <c r="X168" s="586"/>
      <c r="Y168" s="588">
        <v>100</v>
      </c>
      <c r="Z168" s="280"/>
    </row>
    <row r="169" spans="1:26" ht="16.5" x14ac:dyDescent="0.25">
      <c r="A169" s="1371"/>
      <c r="B169" s="289" t="s">
        <v>822</v>
      </c>
      <c r="C169" s="363">
        <v>25</v>
      </c>
      <c r="D169" s="393">
        <v>105</v>
      </c>
      <c r="E169" s="363">
        <v>81</v>
      </c>
      <c r="F169" s="393">
        <v>57</v>
      </c>
      <c r="G169" s="363">
        <v>241</v>
      </c>
      <c r="H169" s="363">
        <v>156</v>
      </c>
      <c r="I169" s="363">
        <v>66</v>
      </c>
      <c r="J169" s="363">
        <v>181</v>
      </c>
      <c r="K169" s="363">
        <v>124</v>
      </c>
      <c r="L169" s="473">
        <v>147</v>
      </c>
      <c r="M169" s="363">
        <v>64</v>
      </c>
      <c r="N169" s="479"/>
      <c r="O169" s="363">
        <v>45</v>
      </c>
      <c r="P169" s="362"/>
      <c r="Q169" s="363">
        <v>110</v>
      </c>
      <c r="R169" s="540"/>
      <c r="S169" s="363">
        <v>195</v>
      </c>
      <c r="T169" s="585"/>
      <c r="U169" s="589">
        <v>80</v>
      </c>
      <c r="V169" s="589"/>
      <c r="W169" s="588">
        <v>214</v>
      </c>
      <c r="X169" s="586"/>
      <c r="Y169" s="588">
        <v>60</v>
      </c>
      <c r="Z169" s="280"/>
    </row>
    <row r="170" spans="1:26" ht="16.5" x14ac:dyDescent="0.25">
      <c r="A170" s="1371"/>
      <c r="B170" s="289" t="s">
        <v>823</v>
      </c>
      <c r="C170" s="363">
        <v>21</v>
      </c>
      <c r="D170" s="393">
        <v>260</v>
      </c>
      <c r="E170" s="363">
        <v>129</v>
      </c>
      <c r="F170" s="393">
        <v>86</v>
      </c>
      <c r="G170" s="363">
        <v>257</v>
      </c>
      <c r="H170" s="363">
        <v>174</v>
      </c>
      <c r="I170" s="363">
        <v>136</v>
      </c>
      <c r="J170" s="363">
        <v>152</v>
      </c>
      <c r="K170" s="363">
        <v>115</v>
      </c>
      <c r="L170" s="473">
        <v>190</v>
      </c>
      <c r="M170" s="363">
        <v>66</v>
      </c>
      <c r="N170" s="479"/>
      <c r="O170" s="363">
        <v>47</v>
      </c>
      <c r="P170" s="362"/>
      <c r="Q170" s="363">
        <v>85</v>
      </c>
      <c r="R170" s="540"/>
      <c r="S170" s="363">
        <v>200</v>
      </c>
      <c r="T170" s="585"/>
      <c r="U170" s="589">
        <v>230</v>
      </c>
      <c r="V170" s="589"/>
      <c r="W170" s="588">
        <v>160</v>
      </c>
      <c r="X170" s="586"/>
      <c r="Y170" s="588">
        <v>170</v>
      </c>
      <c r="Z170" s="280"/>
    </row>
    <row r="171" spans="1:26" ht="16.5" x14ac:dyDescent="0.25">
      <c r="A171" s="1371"/>
      <c r="B171" s="289" t="s">
        <v>824</v>
      </c>
      <c r="C171" s="363">
        <v>20</v>
      </c>
      <c r="D171" s="393">
        <v>142</v>
      </c>
      <c r="E171" s="363">
        <v>135</v>
      </c>
      <c r="F171" s="393">
        <v>278</v>
      </c>
      <c r="G171" s="363">
        <v>279</v>
      </c>
      <c r="H171" s="363">
        <v>173</v>
      </c>
      <c r="I171" s="363">
        <v>106</v>
      </c>
      <c r="J171" s="363">
        <v>209</v>
      </c>
      <c r="K171" s="363">
        <v>194</v>
      </c>
      <c r="L171" s="473">
        <v>404</v>
      </c>
      <c r="M171" s="363">
        <v>250</v>
      </c>
      <c r="N171" s="479"/>
      <c r="O171" s="363">
        <v>137</v>
      </c>
      <c r="P171" s="362"/>
      <c r="Q171" s="363">
        <v>166</v>
      </c>
      <c r="R171" s="540"/>
      <c r="S171" s="363">
        <v>210</v>
      </c>
      <c r="T171" s="585"/>
      <c r="U171" s="589">
        <v>130</v>
      </c>
      <c r="V171" s="589"/>
      <c r="W171" s="588">
        <v>190</v>
      </c>
      <c r="X171" s="586"/>
      <c r="Y171" s="588">
        <v>65</v>
      </c>
      <c r="Z171" s="280"/>
    </row>
    <row r="172" spans="1:26" ht="16.5" x14ac:dyDescent="0.25">
      <c r="A172" s="1371"/>
      <c r="B172" s="289" t="s">
        <v>825</v>
      </c>
      <c r="C172" s="363">
        <v>12</v>
      </c>
      <c r="D172" s="393">
        <v>169</v>
      </c>
      <c r="E172" s="363">
        <v>80</v>
      </c>
      <c r="F172" s="393">
        <v>120</v>
      </c>
      <c r="G172" s="363">
        <v>76</v>
      </c>
      <c r="H172" s="363">
        <v>186</v>
      </c>
      <c r="I172" s="363">
        <v>160</v>
      </c>
      <c r="J172" s="363">
        <v>228</v>
      </c>
      <c r="K172" s="363">
        <v>125</v>
      </c>
      <c r="L172" s="473">
        <v>337</v>
      </c>
      <c r="M172" s="363">
        <v>45</v>
      </c>
      <c r="N172" s="479"/>
      <c r="O172" s="363">
        <v>56</v>
      </c>
      <c r="P172" s="362"/>
      <c r="Q172" s="363">
        <v>70</v>
      </c>
      <c r="R172" s="540"/>
      <c r="S172" s="363">
        <v>200</v>
      </c>
      <c r="T172" s="585"/>
      <c r="U172" s="589">
        <v>190</v>
      </c>
      <c r="V172" s="589"/>
      <c r="W172" s="588">
        <v>180</v>
      </c>
      <c r="X172" s="586"/>
      <c r="Y172" s="588">
        <v>35</v>
      </c>
      <c r="Z172" s="280"/>
    </row>
    <row r="173" spans="1:26" ht="16.5" x14ac:dyDescent="0.25">
      <c r="A173" s="1371"/>
      <c r="B173" s="289" t="s">
        <v>826</v>
      </c>
      <c r="C173" s="363">
        <v>20</v>
      </c>
      <c r="D173" s="393">
        <v>35</v>
      </c>
      <c r="E173" s="363">
        <v>112</v>
      </c>
      <c r="F173" s="393">
        <v>18</v>
      </c>
      <c r="G173" s="363">
        <v>147</v>
      </c>
      <c r="H173" s="363">
        <v>425</v>
      </c>
      <c r="I173" s="363">
        <v>178</v>
      </c>
      <c r="J173" s="363">
        <v>243</v>
      </c>
      <c r="K173" s="363">
        <v>82</v>
      </c>
      <c r="L173" s="473">
        <v>399</v>
      </c>
      <c r="M173" s="363">
        <v>180</v>
      </c>
      <c r="N173" s="479"/>
      <c r="O173" s="363">
        <v>199</v>
      </c>
      <c r="P173" s="362"/>
      <c r="Q173" s="363">
        <v>75</v>
      </c>
      <c r="R173" s="540"/>
      <c r="S173" s="363">
        <v>95</v>
      </c>
      <c r="T173" s="585"/>
      <c r="U173" s="589">
        <v>120</v>
      </c>
      <c r="V173" s="589"/>
      <c r="W173" s="588">
        <v>100</v>
      </c>
      <c r="X173" s="586"/>
      <c r="Y173" s="588">
        <v>20</v>
      </c>
      <c r="Z173" s="280"/>
    </row>
    <row r="174" spans="1:26" ht="16.5" x14ac:dyDescent="0.25">
      <c r="A174" s="1371"/>
      <c r="B174" s="289" t="s">
        <v>827</v>
      </c>
      <c r="C174" s="363">
        <v>24</v>
      </c>
      <c r="D174" s="393">
        <v>170</v>
      </c>
      <c r="E174" s="363">
        <v>52</v>
      </c>
      <c r="F174" s="393">
        <v>86</v>
      </c>
      <c r="G174" s="363">
        <v>138</v>
      </c>
      <c r="H174" s="363">
        <v>227</v>
      </c>
      <c r="I174" s="363">
        <v>153</v>
      </c>
      <c r="J174" s="363">
        <v>155</v>
      </c>
      <c r="K174" s="363">
        <v>82</v>
      </c>
      <c r="L174" s="473">
        <v>128</v>
      </c>
      <c r="M174" s="363">
        <v>70</v>
      </c>
      <c r="N174" s="479"/>
      <c r="O174" s="363">
        <v>71</v>
      </c>
      <c r="P174" s="362"/>
      <c r="Q174" s="363">
        <v>250</v>
      </c>
      <c r="R174" s="540"/>
      <c r="S174" s="363">
        <v>220</v>
      </c>
      <c r="T174" s="585"/>
      <c r="U174" s="589">
        <v>110</v>
      </c>
      <c r="V174" s="589"/>
      <c r="W174" s="588">
        <v>135</v>
      </c>
      <c r="X174" s="586"/>
      <c r="Y174" s="588">
        <v>102</v>
      </c>
      <c r="Z174" s="280"/>
    </row>
    <row r="175" spans="1:26" ht="16.5" x14ac:dyDescent="0.25">
      <c r="A175" s="1371"/>
      <c r="B175" s="289" t="s">
        <v>828</v>
      </c>
      <c r="C175" s="363">
        <v>14</v>
      </c>
      <c r="D175" s="393">
        <v>103</v>
      </c>
      <c r="E175" s="363">
        <v>99</v>
      </c>
      <c r="F175" s="393">
        <v>76</v>
      </c>
      <c r="G175" s="363">
        <v>192</v>
      </c>
      <c r="H175" s="363">
        <v>304</v>
      </c>
      <c r="I175" s="363">
        <v>316</v>
      </c>
      <c r="J175" s="363">
        <v>209</v>
      </c>
      <c r="K175" s="363">
        <v>283</v>
      </c>
      <c r="L175" s="473">
        <v>461</v>
      </c>
      <c r="M175" s="363">
        <v>200</v>
      </c>
      <c r="N175" s="479"/>
      <c r="O175" s="363">
        <v>195</v>
      </c>
      <c r="P175" s="362"/>
      <c r="Q175" s="363">
        <v>160</v>
      </c>
      <c r="R175" s="540"/>
      <c r="S175" s="363">
        <v>210</v>
      </c>
      <c r="T175" s="585"/>
      <c r="U175" s="589">
        <v>280</v>
      </c>
      <c r="V175" s="589"/>
      <c r="W175" s="588">
        <v>120</v>
      </c>
      <c r="X175" s="586"/>
      <c r="Y175" s="588">
        <v>35</v>
      </c>
      <c r="Z175" s="280"/>
    </row>
    <row r="176" spans="1:26" ht="16.5" x14ac:dyDescent="0.25">
      <c r="A176" s="1371"/>
      <c r="B176" s="289" t="s">
        <v>829</v>
      </c>
      <c r="C176" s="363">
        <v>20</v>
      </c>
      <c r="D176" s="393">
        <v>297</v>
      </c>
      <c r="E176" s="363">
        <v>250</v>
      </c>
      <c r="F176" s="393">
        <v>200</v>
      </c>
      <c r="G176" s="363">
        <v>179</v>
      </c>
      <c r="H176" s="363">
        <v>284</v>
      </c>
      <c r="I176" s="363">
        <v>263</v>
      </c>
      <c r="J176" s="363">
        <v>612</v>
      </c>
      <c r="K176" s="363">
        <v>300</v>
      </c>
      <c r="L176" s="473">
        <v>846</v>
      </c>
      <c r="M176" s="363">
        <v>300</v>
      </c>
      <c r="N176" s="479"/>
      <c r="O176" s="363">
        <v>276</v>
      </c>
      <c r="P176" s="362"/>
      <c r="Q176" s="363">
        <v>300</v>
      </c>
      <c r="R176" s="540"/>
      <c r="S176" s="363">
        <v>350</v>
      </c>
      <c r="T176" s="585"/>
      <c r="U176" s="589">
        <v>270</v>
      </c>
      <c r="V176" s="589"/>
      <c r="W176" s="588">
        <v>333</v>
      </c>
      <c r="X176" s="586"/>
      <c r="Y176" s="588">
        <v>135</v>
      </c>
      <c r="Z176" s="280"/>
    </row>
    <row r="177" spans="1:31" ht="16.5" x14ac:dyDescent="0.25">
      <c r="A177" s="1371"/>
      <c r="B177" s="289" t="s">
        <v>830</v>
      </c>
      <c r="C177" s="363">
        <v>2</v>
      </c>
      <c r="D177" s="393">
        <v>41</v>
      </c>
      <c r="E177" s="363">
        <v>11</v>
      </c>
      <c r="F177" s="393">
        <v>16</v>
      </c>
      <c r="G177" s="363">
        <v>12</v>
      </c>
      <c r="H177" s="363">
        <v>8</v>
      </c>
      <c r="I177" s="363">
        <v>46</v>
      </c>
      <c r="J177" s="363">
        <v>14</v>
      </c>
      <c r="K177" s="363">
        <v>56</v>
      </c>
      <c r="L177" s="473">
        <v>73</v>
      </c>
      <c r="M177" s="363">
        <v>45</v>
      </c>
      <c r="N177" s="479"/>
      <c r="O177" s="363">
        <v>16</v>
      </c>
      <c r="P177" s="362"/>
      <c r="Q177" s="363">
        <v>13</v>
      </c>
      <c r="R177" s="540"/>
      <c r="S177" s="363">
        <v>7</v>
      </c>
      <c r="T177" s="585"/>
      <c r="U177" s="589">
        <v>33</v>
      </c>
      <c r="V177" s="589"/>
      <c r="W177" s="588">
        <v>9</v>
      </c>
      <c r="X177" s="586"/>
      <c r="Y177" s="588">
        <v>6</v>
      </c>
      <c r="Z177" s="280"/>
    </row>
    <row r="178" spans="1:31" ht="16.5" x14ac:dyDescent="0.25">
      <c r="A178" s="1370"/>
      <c r="B178" s="280" t="s">
        <v>93</v>
      </c>
      <c r="C178" s="184">
        <v>383</v>
      </c>
      <c r="D178" s="184">
        <f>SUM(D157:D177)</f>
        <v>2862</v>
      </c>
      <c r="E178" s="184">
        <v>2293</v>
      </c>
      <c r="F178" s="727">
        <v>2959</v>
      </c>
      <c r="G178" s="184">
        <v>3800</v>
      </c>
      <c r="H178" s="184">
        <v>5242</v>
      </c>
      <c r="I178" s="184">
        <v>3441</v>
      </c>
      <c r="J178" s="363">
        <v>4864</v>
      </c>
      <c r="K178" s="184">
        <v>3574</v>
      </c>
      <c r="L178" s="184">
        <v>6169</v>
      </c>
      <c r="M178" s="184">
        <v>3000</v>
      </c>
      <c r="N178" s="184"/>
      <c r="O178" s="184">
        <v>2877</v>
      </c>
      <c r="P178" s="184"/>
      <c r="Q178" s="184">
        <v>2920</v>
      </c>
      <c r="R178" s="184"/>
      <c r="S178" s="184">
        <v>4235</v>
      </c>
      <c r="T178" s="184"/>
      <c r="U178" s="184">
        <v>3806</v>
      </c>
      <c r="V178" s="184"/>
      <c r="W178" s="184">
        <v>3352</v>
      </c>
      <c r="X178" s="184"/>
      <c r="Y178" s="184">
        <v>1319</v>
      </c>
      <c r="Z178" s="184">
        <f t="shared" ref="Z178" si="1">SUM(Z157:Z177)</f>
        <v>0</v>
      </c>
      <c r="AA178" s="138">
        <f>Y178+W178+U178+S178+Q178+O178+M178+K178+I178+G178+E178+C178</f>
        <v>35000</v>
      </c>
      <c r="AB178" s="543">
        <f>Z178+X178+V178+T178+R178+P178+N178+L178+J178+H178+F178+D178</f>
        <v>22096</v>
      </c>
      <c r="AE178" s="542"/>
    </row>
    <row r="182" spans="1:31" ht="57" customHeight="1" thickBot="1" x14ac:dyDescent="0.3">
      <c r="A182" s="1365" t="s">
        <v>833</v>
      </c>
      <c r="B182" s="1366"/>
      <c r="C182" s="1333" t="s">
        <v>840</v>
      </c>
      <c r="D182" s="1334"/>
      <c r="E182" s="1334"/>
      <c r="F182" s="1334"/>
      <c r="G182" s="1334"/>
      <c r="H182" s="1334"/>
      <c r="I182" s="1334"/>
      <c r="J182" s="1334"/>
      <c r="K182" s="1334"/>
      <c r="L182" s="1334"/>
      <c r="M182" s="1334"/>
      <c r="N182" s="1334"/>
      <c r="O182" s="1334"/>
      <c r="P182" s="1334"/>
      <c r="Q182" s="1334"/>
      <c r="R182" s="1334"/>
      <c r="S182" s="1334"/>
      <c r="T182" s="1334"/>
      <c r="U182" s="1334"/>
      <c r="V182" s="1334"/>
      <c r="W182" s="1334"/>
      <c r="X182" s="1334"/>
      <c r="Y182" s="1334"/>
      <c r="Z182" s="1335"/>
    </row>
    <row r="183" spans="1:31" ht="15" x14ac:dyDescent="0.25">
      <c r="A183" s="1369" t="s">
        <v>835</v>
      </c>
      <c r="B183" s="1369" t="s">
        <v>808</v>
      </c>
      <c r="C183" s="1372" t="s">
        <v>240</v>
      </c>
      <c r="D183" s="1372"/>
      <c r="E183" s="1372" t="s">
        <v>250</v>
      </c>
      <c r="F183" s="1372"/>
      <c r="G183" s="1372" t="s">
        <v>254</v>
      </c>
      <c r="H183" s="1372"/>
      <c r="I183" s="1372" t="s">
        <v>257</v>
      </c>
      <c r="J183" s="1372"/>
      <c r="K183" s="1372" t="s">
        <v>260</v>
      </c>
      <c r="L183" s="1372"/>
      <c r="M183" s="1372" t="s">
        <v>262</v>
      </c>
      <c r="N183" s="1372"/>
      <c r="O183" s="1331" t="s">
        <v>263</v>
      </c>
      <c r="P183" s="1332"/>
      <c r="Q183" s="1331" t="s">
        <v>264</v>
      </c>
      <c r="R183" s="1332"/>
      <c r="S183" s="1331" t="s">
        <v>265</v>
      </c>
      <c r="T183" s="1332"/>
      <c r="U183" s="1331" t="s">
        <v>266</v>
      </c>
      <c r="V183" s="1332"/>
      <c r="W183" s="1331" t="s">
        <v>799</v>
      </c>
      <c r="X183" s="1332"/>
      <c r="Y183" s="1331" t="s">
        <v>268</v>
      </c>
      <c r="Z183" s="1332"/>
    </row>
    <row r="184" spans="1:31" ht="15" x14ac:dyDescent="0.25">
      <c r="A184" s="1371"/>
      <c r="B184" s="1370"/>
      <c r="C184" s="290" t="s">
        <v>836</v>
      </c>
      <c r="D184" s="290" t="s">
        <v>837</v>
      </c>
      <c r="E184" s="290" t="s">
        <v>836</v>
      </c>
      <c r="F184" s="290" t="s">
        <v>837</v>
      </c>
      <c r="G184" s="290" t="s">
        <v>836</v>
      </c>
      <c r="H184" s="290" t="s">
        <v>837</v>
      </c>
      <c r="I184" s="290" t="s">
        <v>836</v>
      </c>
      <c r="J184" s="290" t="s">
        <v>837</v>
      </c>
      <c r="K184" s="290" t="s">
        <v>836</v>
      </c>
      <c r="L184" s="290" t="s">
        <v>837</v>
      </c>
      <c r="M184" s="290" t="s">
        <v>836</v>
      </c>
      <c r="N184" s="290" t="s">
        <v>837</v>
      </c>
      <c r="O184" s="290" t="s">
        <v>836</v>
      </c>
      <c r="P184" s="290" t="s">
        <v>837</v>
      </c>
      <c r="Q184" s="290" t="s">
        <v>836</v>
      </c>
      <c r="R184" s="290" t="s">
        <v>837</v>
      </c>
      <c r="S184" s="290" t="s">
        <v>836</v>
      </c>
      <c r="T184" s="290" t="s">
        <v>837</v>
      </c>
      <c r="U184" s="290" t="s">
        <v>836</v>
      </c>
      <c r="V184" s="290" t="s">
        <v>837</v>
      </c>
      <c r="W184" s="290" t="s">
        <v>836</v>
      </c>
      <c r="X184" s="290" t="s">
        <v>837</v>
      </c>
      <c r="Y184" s="290" t="s">
        <v>836</v>
      </c>
      <c r="Z184" s="290" t="s">
        <v>837</v>
      </c>
    </row>
    <row r="185" spans="1:31" ht="16.5" x14ac:dyDescent="0.25">
      <c r="A185" s="1371"/>
      <c r="B185" s="289" t="s">
        <v>838</v>
      </c>
      <c r="C185" s="280">
        <v>0</v>
      </c>
      <c r="D185" s="395">
        <v>0</v>
      </c>
      <c r="E185" s="280">
        <v>0</v>
      </c>
      <c r="F185" s="665">
        <v>0</v>
      </c>
      <c r="G185" s="280">
        <v>0</v>
      </c>
      <c r="H185" s="464">
        <v>0</v>
      </c>
      <c r="I185" s="280">
        <v>0</v>
      </c>
      <c r="J185" s="464">
        <v>0</v>
      </c>
      <c r="K185" s="280">
        <v>0</v>
      </c>
      <c r="L185" s="465">
        <v>0</v>
      </c>
      <c r="M185" s="280">
        <v>0</v>
      </c>
      <c r="N185" s="480"/>
      <c r="O185" s="280">
        <v>0</v>
      </c>
      <c r="P185" s="480"/>
      <c r="Q185" s="280">
        <v>0</v>
      </c>
      <c r="R185" s="362"/>
      <c r="S185" s="280">
        <v>0</v>
      </c>
      <c r="T185" s="537"/>
      <c r="U185" s="280">
        <v>0</v>
      </c>
      <c r="V185" s="537"/>
      <c r="W185" s="280">
        <v>0</v>
      </c>
      <c r="X185" s="537"/>
      <c r="Y185" s="280">
        <v>0</v>
      </c>
      <c r="Z185" s="280"/>
    </row>
    <row r="186" spans="1:31" ht="16.5" x14ac:dyDescent="0.25">
      <c r="A186" s="1371"/>
      <c r="B186" s="289" t="s">
        <v>811</v>
      </c>
      <c r="C186" s="362">
        <v>50</v>
      </c>
      <c r="D186" s="395">
        <v>103</v>
      </c>
      <c r="E186" s="362">
        <v>67</v>
      </c>
      <c r="F186" s="665">
        <v>99</v>
      </c>
      <c r="G186" s="362">
        <v>80</v>
      </c>
      <c r="H186" s="464">
        <v>70</v>
      </c>
      <c r="I186" s="362">
        <v>81</v>
      </c>
      <c r="J186" s="464">
        <v>71</v>
      </c>
      <c r="K186" s="362">
        <v>78</v>
      </c>
      <c r="L186" s="465">
        <v>29</v>
      </c>
      <c r="M186" s="362">
        <v>62</v>
      </c>
      <c r="N186" s="480"/>
      <c r="O186" s="362">
        <v>80</v>
      </c>
      <c r="P186" s="480"/>
      <c r="Q186" s="362">
        <v>80</v>
      </c>
      <c r="R186" s="362"/>
      <c r="S186" s="362">
        <v>90</v>
      </c>
      <c r="T186" s="537"/>
      <c r="U186" s="362">
        <v>96</v>
      </c>
      <c r="V186" s="537"/>
      <c r="W186" s="362">
        <v>81</v>
      </c>
      <c r="X186" s="537"/>
      <c r="Y186" s="362">
        <v>72</v>
      </c>
      <c r="Z186" s="280"/>
    </row>
    <row r="187" spans="1:31" ht="16.5" x14ac:dyDescent="0.25">
      <c r="A187" s="1371"/>
      <c r="B187" s="289" t="s">
        <v>812</v>
      </c>
      <c r="C187" s="363">
        <v>35</v>
      </c>
      <c r="D187" s="395">
        <v>23</v>
      </c>
      <c r="E187" s="363">
        <v>26</v>
      </c>
      <c r="F187" s="665">
        <v>26</v>
      </c>
      <c r="G187" s="363">
        <v>38</v>
      </c>
      <c r="H187" s="464">
        <v>46</v>
      </c>
      <c r="I187" s="363">
        <v>39</v>
      </c>
      <c r="J187" s="464">
        <v>79</v>
      </c>
      <c r="K187" s="363">
        <v>70</v>
      </c>
      <c r="L187" s="465">
        <v>56</v>
      </c>
      <c r="M187" s="363">
        <v>55</v>
      </c>
      <c r="N187" s="480"/>
      <c r="O187" s="363">
        <v>75</v>
      </c>
      <c r="P187" s="480"/>
      <c r="Q187" s="363">
        <v>38</v>
      </c>
      <c r="R187" s="362"/>
      <c r="S187" s="363">
        <v>65</v>
      </c>
      <c r="T187" s="537"/>
      <c r="U187" s="363">
        <v>42</v>
      </c>
      <c r="V187" s="537"/>
      <c r="W187" s="363">
        <v>23</v>
      </c>
      <c r="X187" s="537"/>
      <c r="Y187" s="363">
        <v>20</v>
      </c>
      <c r="Z187" s="280"/>
    </row>
    <row r="188" spans="1:31" ht="16.5" x14ac:dyDescent="0.25">
      <c r="A188" s="1371"/>
      <c r="B188" s="289" t="s">
        <v>813</v>
      </c>
      <c r="C188" s="363">
        <v>42</v>
      </c>
      <c r="D188" s="395">
        <v>36</v>
      </c>
      <c r="E188" s="363">
        <v>48</v>
      </c>
      <c r="F188" s="665">
        <v>63</v>
      </c>
      <c r="G188" s="363">
        <v>52</v>
      </c>
      <c r="H188" s="464">
        <v>52</v>
      </c>
      <c r="I188" s="363">
        <v>35</v>
      </c>
      <c r="J188" s="464">
        <v>30</v>
      </c>
      <c r="K188" s="363">
        <v>29</v>
      </c>
      <c r="L188" s="465">
        <v>49</v>
      </c>
      <c r="M188" s="363">
        <v>30</v>
      </c>
      <c r="N188" s="480"/>
      <c r="O188" s="363">
        <v>52</v>
      </c>
      <c r="P188" s="480"/>
      <c r="Q188" s="363">
        <v>45</v>
      </c>
      <c r="R188" s="362"/>
      <c r="S188" s="363">
        <v>65</v>
      </c>
      <c r="T188" s="537"/>
      <c r="U188" s="363">
        <v>50</v>
      </c>
      <c r="V188" s="537"/>
      <c r="W188" s="363">
        <v>32</v>
      </c>
      <c r="X188" s="537"/>
      <c r="Y188" s="363">
        <v>33</v>
      </c>
      <c r="Z188" s="280"/>
    </row>
    <row r="189" spans="1:31" ht="16.5" x14ac:dyDescent="0.25">
      <c r="A189" s="1371"/>
      <c r="B189" s="289" t="s">
        <v>814</v>
      </c>
      <c r="C189" s="363">
        <v>50</v>
      </c>
      <c r="D189" s="395">
        <v>47</v>
      </c>
      <c r="E189" s="363">
        <v>70</v>
      </c>
      <c r="F189" s="665">
        <v>46</v>
      </c>
      <c r="G189" s="363">
        <v>80</v>
      </c>
      <c r="H189" s="464">
        <v>44</v>
      </c>
      <c r="I189" s="363">
        <v>58</v>
      </c>
      <c r="J189" s="464">
        <v>53</v>
      </c>
      <c r="K189" s="363">
        <v>57</v>
      </c>
      <c r="L189" s="465">
        <v>36</v>
      </c>
      <c r="M189" s="363">
        <v>52</v>
      </c>
      <c r="N189" s="480"/>
      <c r="O189" s="363">
        <v>80</v>
      </c>
      <c r="P189" s="480"/>
      <c r="Q189" s="363">
        <v>73</v>
      </c>
      <c r="R189" s="362"/>
      <c r="S189" s="363">
        <v>55</v>
      </c>
      <c r="T189" s="537"/>
      <c r="U189" s="363">
        <v>44</v>
      </c>
      <c r="V189" s="537"/>
      <c r="W189" s="363">
        <v>42</v>
      </c>
      <c r="X189" s="537"/>
      <c r="Y189" s="363">
        <v>23</v>
      </c>
      <c r="Z189" s="280"/>
    </row>
    <row r="190" spans="1:31" ht="16.5" x14ac:dyDescent="0.25">
      <c r="A190" s="1371"/>
      <c r="B190" s="289" t="s">
        <v>815</v>
      </c>
      <c r="C190" s="363">
        <v>55</v>
      </c>
      <c r="D190" s="395">
        <v>30</v>
      </c>
      <c r="E190" s="363">
        <v>71</v>
      </c>
      <c r="F190" s="665">
        <v>29</v>
      </c>
      <c r="G190" s="363">
        <v>92</v>
      </c>
      <c r="H190" s="464">
        <v>63</v>
      </c>
      <c r="I190" s="363">
        <v>78</v>
      </c>
      <c r="J190" s="464">
        <v>142</v>
      </c>
      <c r="K190" s="363">
        <v>72</v>
      </c>
      <c r="L190" s="465">
        <v>107</v>
      </c>
      <c r="M190" s="363">
        <v>60</v>
      </c>
      <c r="N190" s="480"/>
      <c r="O190" s="363">
        <v>57</v>
      </c>
      <c r="P190" s="480"/>
      <c r="Q190" s="363">
        <v>43</v>
      </c>
      <c r="R190" s="362"/>
      <c r="S190" s="363">
        <v>88</v>
      </c>
      <c r="T190" s="537"/>
      <c r="U190" s="363">
        <v>55</v>
      </c>
      <c r="V190" s="537"/>
      <c r="W190" s="363">
        <v>58</v>
      </c>
      <c r="X190" s="537"/>
      <c r="Y190" s="363">
        <v>35</v>
      </c>
      <c r="Z190" s="280"/>
      <c r="AB190" s="570"/>
    </row>
    <row r="191" spans="1:31" ht="16.5" x14ac:dyDescent="0.25">
      <c r="A191" s="1371"/>
      <c r="B191" s="289" t="s">
        <v>816</v>
      </c>
      <c r="C191" s="363">
        <v>60</v>
      </c>
      <c r="D191" s="395">
        <v>42</v>
      </c>
      <c r="E191" s="363">
        <v>51</v>
      </c>
      <c r="F191" s="665">
        <v>57</v>
      </c>
      <c r="G191" s="363">
        <v>83</v>
      </c>
      <c r="H191" s="464">
        <v>53</v>
      </c>
      <c r="I191" s="363">
        <v>51</v>
      </c>
      <c r="J191" s="464">
        <v>45</v>
      </c>
      <c r="K191" s="363">
        <v>70</v>
      </c>
      <c r="L191" s="465">
        <v>52</v>
      </c>
      <c r="M191" s="363">
        <v>64</v>
      </c>
      <c r="N191" s="480"/>
      <c r="O191" s="363">
        <v>80</v>
      </c>
      <c r="P191" s="480"/>
      <c r="Q191" s="363">
        <v>51</v>
      </c>
      <c r="R191" s="362"/>
      <c r="S191" s="363">
        <v>50</v>
      </c>
      <c r="T191" s="537"/>
      <c r="U191" s="363">
        <v>80</v>
      </c>
      <c r="V191" s="537"/>
      <c r="W191" s="363">
        <v>33</v>
      </c>
      <c r="X191" s="537"/>
      <c r="Y191" s="363">
        <v>20</v>
      </c>
      <c r="Z191" s="280"/>
    </row>
    <row r="192" spans="1:31" ht="16.5" x14ac:dyDescent="0.25">
      <c r="A192" s="1371"/>
      <c r="B192" s="289" t="s">
        <v>817</v>
      </c>
      <c r="C192" s="363">
        <v>55</v>
      </c>
      <c r="D192" s="395">
        <v>75</v>
      </c>
      <c r="E192" s="363">
        <v>60</v>
      </c>
      <c r="F192" s="665">
        <v>82</v>
      </c>
      <c r="G192" s="363">
        <v>88</v>
      </c>
      <c r="H192" s="464">
        <v>77</v>
      </c>
      <c r="I192" s="363">
        <v>82</v>
      </c>
      <c r="J192" s="464">
        <v>73</v>
      </c>
      <c r="K192" s="363">
        <v>70</v>
      </c>
      <c r="L192" s="465">
        <v>104</v>
      </c>
      <c r="M192" s="363">
        <v>58</v>
      </c>
      <c r="N192" s="480"/>
      <c r="O192" s="363">
        <v>80</v>
      </c>
      <c r="P192" s="480"/>
      <c r="Q192" s="363">
        <v>80</v>
      </c>
      <c r="R192" s="362"/>
      <c r="S192" s="363">
        <v>90</v>
      </c>
      <c r="T192" s="537"/>
      <c r="U192" s="363">
        <v>98</v>
      </c>
      <c r="V192" s="537"/>
      <c r="W192" s="363">
        <v>115</v>
      </c>
      <c r="X192" s="537"/>
      <c r="Y192" s="363">
        <v>98</v>
      </c>
      <c r="Z192" s="280"/>
    </row>
    <row r="193" spans="1:28" ht="16.5" x14ac:dyDescent="0.25">
      <c r="A193" s="1371"/>
      <c r="B193" s="289" t="s">
        <v>818</v>
      </c>
      <c r="C193" s="363">
        <v>55</v>
      </c>
      <c r="D193" s="395">
        <v>56</v>
      </c>
      <c r="E193" s="363">
        <v>60</v>
      </c>
      <c r="F193" s="665">
        <v>61</v>
      </c>
      <c r="G193" s="363">
        <v>81</v>
      </c>
      <c r="H193" s="464">
        <v>90</v>
      </c>
      <c r="I193" s="363">
        <v>87</v>
      </c>
      <c r="J193" s="464">
        <v>102</v>
      </c>
      <c r="K193" s="363">
        <v>80</v>
      </c>
      <c r="L193" s="465">
        <v>85</v>
      </c>
      <c r="M193" s="363">
        <v>65</v>
      </c>
      <c r="N193" s="480"/>
      <c r="O193" s="363">
        <v>80</v>
      </c>
      <c r="P193" s="480"/>
      <c r="Q193" s="363">
        <v>80</v>
      </c>
      <c r="R193" s="362"/>
      <c r="S193" s="363">
        <v>97</v>
      </c>
      <c r="T193" s="537"/>
      <c r="U193" s="363">
        <v>99</v>
      </c>
      <c r="V193" s="537"/>
      <c r="W193" s="363">
        <v>87</v>
      </c>
      <c r="X193" s="537"/>
      <c r="Y193" s="363">
        <v>70</v>
      </c>
      <c r="Z193" s="280"/>
    </row>
    <row r="194" spans="1:28" ht="16.5" x14ac:dyDescent="0.25">
      <c r="A194" s="1371"/>
      <c r="B194" s="289" t="s">
        <v>819</v>
      </c>
      <c r="C194" s="363">
        <v>45</v>
      </c>
      <c r="D194" s="395">
        <v>51</v>
      </c>
      <c r="E194" s="363">
        <v>53</v>
      </c>
      <c r="F194" s="665">
        <v>17</v>
      </c>
      <c r="G194" s="363">
        <v>42</v>
      </c>
      <c r="H194" s="464">
        <v>60</v>
      </c>
      <c r="I194" s="363">
        <v>45</v>
      </c>
      <c r="J194" s="464">
        <v>73</v>
      </c>
      <c r="K194" s="363">
        <v>40</v>
      </c>
      <c r="L194" s="465">
        <v>71</v>
      </c>
      <c r="M194" s="363">
        <v>14</v>
      </c>
      <c r="N194" s="480"/>
      <c r="O194" s="363">
        <v>33</v>
      </c>
      <c r="P194" s="480"/>
      <c r="Q194" s="363">
        <v>22</v>
      </c>
      <c r="R194" s="362"/>
      <c r="S194" s="363">
        <v>45</v>
      </c>
      <c r="T194" s="537"/>
      <c r="U194" s="363">
        <v>41</v>
      </c>
      <c r="V194" s="537"/>
      <c r="W194" s="363">
        <v>11</v>
      </c>
      <c r="X194" s="537"/>
      <c r="Y194" s="363">
        <v>25</v>
      </c>
      <c r="Z194" s="280"/>
    </row>
    <row r="195" spans="1:28" ht="16.5" x14ac:dyDescent="0.25">
      <c r="A195" s="1371"/>
      <c r="B195" s="289" t="s">
        <v>820</v>
      </c>
      <c r="C195" s="363">
        <v>31</v>
      </c>
      <c r="D195" s="395">
        <v>40</v>
      </c>
      <c r="E195" s="363">
        <v>43</v>
      </c>
      <c r="F195" s="665">
        <v>26</v>
      </c>
      <c r="G195" s="363">
        <v>74</v>
      </c>
      <c r="H195" s="464">
        <v>68</v>
      </c>
      <c r="I195" s="363">
        <v>40</v>
      </c>
      <c r="J195" s="464">
        <v>76</v>
      </c>
      <c r="K195" s="363">
        <v>55</v>
      </c>
      <c r="L195" s="465">
        <v>64</v>
      </c>
      <c r="M195" s="363">
        <v>29</v>
      </c>
      <c r="N195" s="480"/>
      <c r="O195" s="363">
        <v>63</v>
      </c>
      <c r="P195" s="480"/>
      <c r="Q195" s="363">
        <v>32</v>
      </c>
      <c r="R195" s="362"/>
      <c r="S195" s="363">
        <v>71</v>
      </c>
      <c r="T195" s="537"/>
      <c r="U195" s="363">
        <v>40</v>
      </c>
      <c r="V195" s="537"/>
      <c r="W195" s="363">
        <v>18</v>
      </c>
      <c r="X195" s="537"/>
      <c r="Y195" s="363">
        <v>20</v>
      </c>
      <c r="Z195" s="280"/>
    </row>
    <row r="196" spans="1:28" ht="16.5" x14ac:dyDescent="0.25">
      <c r="A196" s="1371"/>
      <c r="B196" s="289" t="s">
        <v>821</v>
      </c>
      <c r="C196" s="363">
        <v>55</v>
      </c>
      <c r="D196" s="395">
        <v>48</v>
      </c>
      <c r="E196" s="363">
        <v>46</v>
      </c>
      <c r="F196" s="665">
        <v>58</v>
      </c>
      <c r="G196" s="363">
        <v>75</v>
      </c>
      <c r="H196" s="464">
        <v>63</v>
      </c>
      <c r="I196" s="363">
        <v>36</v>
      </c>
      <c r="J196" s="464">
        <v>89</v>
      </c>
      <c r="K196" s="363">
        <v>50</v>
      </c>
      <c r="L196" s="465">
        <v>125</v>
      </c>
      <c r="M196" s="363">
        <v>56</v>
      </c>
      <c r="N196" s="480"/>
      <c r="O196" s="363">
        <v>80</v>
      </c>
      <c r="P196" s="480"/>
      <c r="Q196" s="363">
        <v>61</v>
      </c>
      <c r="R196" s="362"/>
      <c r="S196" s="363">
        <v>64</v>
      </c>
      <c r="T196" s="537"/>
      <c r="U196" s="363">
        <v>61</v>
      </c>
      <c r="V196" s="537"/>
      <c r="W196" s="363">
        <v>46</v>
      </c>
      <c r="X196" s="537"/>
      <c r="Y196" s="363">
        <v>40</v>
      </c>
      <c r="Z196" s="280"/>
    </row>
    <row r="197" spans="1:28" ht="16.5" x14ac:dyDescent="0.25">
      <c r="A197" s="1371"/>
      <c r="B197" s="289" t="s">
        <v>822</v>
      </c>
      <c r="C197" s="363">
        <v>25</v>
      </c>
      <c r="D197" s="395">
        <v>17</v>
      </c>
      <c r="E197" s="363">
        <v>17</v>
      </c>
      <c r="F197" s="665">
        <v>16</v>
      </c>
      <c r="G197" s="363">
        <v>25</v>
      </c>
      <c r="H197" s="464">
        <v>44</v>
      </c>
      <c r="I197" s="363">
        <v>35</v>
      </c>
      <c r="J197" s="464">
        <v>99</v>
      </c>
      <c r="K197" s="363">
        <v>47</v>
      </c>
      <c r="L197" s="465">
        <v>66</v>
      </c>
      <c r="M197" s="363">
        <v>57</v>
      </c>
      <c r="N197" s="480"/>
      <c r="O197" s="363">
        <v>57</v>
      </c>
      <c r="P197" s="480"/>
      <c r="Q197" s="363">
        <v>40</v>
      </c>
      <c r="R197" s="362"/>
      <c r="S197" s="363">
        <v>30</v>
      </c>
      <c r="T197" s="537"/>
      <c r="U197" s="363">
        <v>40</v>
      </c>
      <c r="V197" s="537"/>
      <c r="W197" s="363">
        <v>30</v>
      </c>
      <c r="X197" s="537"/>
      <c r="Y197" s="363">
        <v>23</v>
      </c>
      <c r="Z197" s="280"/>
    </row>
    <row r="198" spans="1:28" ht="16.5" x14ac:dyDescent="0.25">
      <c r="A198" s="1371"/>
      <c r="B198" s="289" t="s">
        <v>823</v>
      </c>
      <c r="C198" s="363">
        <v>45</v>
      </c>
      <c r="D198" s="395">
        <v>29</v>
      </c>
      <c r="E198" s="363">
        <v>45</v>
      </c>
      <c r="F198" s="665">
        <v>26</v>
      </c>
      <c r="G198" s="363">
        <v>20</v>
      </c>
      <c r="H198" s="464">
        <v>70</v>
      </c>
      <c r="I198" s="363">
        <v>25</v>
      </c>
      <c r="J198" s="464">
        <v>88</v>
      </c>
      <c r="K198" s="363">
        <v>39</v>
      </c>
      <c r="L198" s="465">
        <v>87</v>
      </c>
      <c r="M198" s="363">
        <v>55</v>
      </c>
      <c r="N198" s="480"/>
      <c r="O198" s="363">
        <v>56</v>
      </c>
      <c r="P198" s="480"/>
      <c r="Q198" s="363">
        <v>56</v>
      </c>
      <c r="R198" s="362"/>
      <c r="S198" s="363">
        <v>56</v>
      </c>
      <c r="T198" s="537"/>
      <c r="U198" s="363">
        <v>39</v>
      </c>
      <c r="V198" s="537"/>
      <c r="W198" s="363">
        <v>25</v>
      </c>
      <c r="X198" s="537"/>
      <c r="Y198" s="363">
        <v>40</v>
      </c>
      <c r="Z198" s="280"/>
    </row>
    <row r="199" spans="1:28" ht="16.5" x14ac:dyDescent="0.25">
      <c r="A199" s="1371"/>
      <c r="B199" s="289" t="s">
        <v>824</v>
      </c>
      <c r="C199" s="363">
        <v>25</v>
      </c>
      <c r="D199" s="395">
        <v>21</v>
      </c>
      <c r="E199" s="363">
        <v>25</v>
      </c>
      <c r="F199" s="665">
        <v>12</v>
      </c>
      <c r="G199" s="363">
        <v>48</v>
      </c>
      <c r="H199" s="464">
        <v>39</v>
      </c>
      <c r="I199" s="363">
        <v>37</v>
      </c>
      <c r="J199" s="464">
        <v>51</v>
      </c>
      <c r="K199" s="363">
        <v>60</v>
      </c>
      <c r="L199" s="465">
        <v>58</v>
      </c>
      <c r="M199" s="363">
        <v>59</v>
      </c>
      <c r="N199" s="480"/>
      <c r="O199" s="363">
        <v>75</v>
      </c>
      <c r="P199" s="480"/>
      <c r="Q199" s="363">
        <v>64</v>
      </c>
      <c r="R199" s="362"/>
      <c r="S199" s="363">
        <v>40</v>
      </c>
      <c r="T199" s="537"/>
      <c r="U199" s="363">
        <v>62</v>
      </c>
      <c r="V199" s="537"/>
      <c r="W199" s="363">
        <v>56</v>
      </c>
      <c r="X199" s="537"/>
      <c r="Y199" s="363">
        <v>51</v>
      </c>
      <c r="Z199" s="280"/>
    </row>
    <row r="200" spans="1:28" ht="16.5" x14ac:dyDescent="0.25">
      <c r="A200" s="1371"/>
      <c r="B200" s="289" t="s">
        <v>825</v>
      </c>
      <c r="C200" s="363">
        <v>40</v>
      </c>
      <c r="D200" s="395">
        <v>35</v>
      </c>
      <c r="E200" s="363">
        <v>30</v>
      </c>
      <c r="F200" s="665">
        <v>41</v>
      </c>
      <c r="G200" s="363">
        <v>58</v>
      </c>
      <c r="H200" s="464">
        <v>40</v>
      </c>
      <c r="I200" s="363">
        <v>35</v>
      </c>
      <c r="J200" s="464">
        <v>61</v>
      </c>
      <c r="K200" s="363">
        <v>45</v>
      </c>
      <c r="L200" s="465">
        <v>43</v>
      </c>
      <c r="M200" s="363">
        <v>23</v>
      </c>
      <c r="N200" s="480"/>
      <c r="O200" s="363">
        <v>28</v>
      </c>
      <c r="P200" s="480"/>
      <c r="Q200" s="363">
        <v>27</v>
      </c>
      <c r="R200" s="362"/>
      <c r="S200" s="363">
        <v>40</v>
      </c>
      <c r="T200" s="537"/>
      <c r="U200" s="363">
        <v>43</v>
      </c>
      <c r="V200" s="537"/>
      <c r="W200" s="363">
        <v>22</v>
      </c>
      <c r="X200" s="537"/>
      <c r="Y200" s="363">
        <v>31</v>
      </c>
      <c r="Z200" s="280"/>
    </row>
    <row r="201" spans="1:28" ht="16.5" x14ac:dyDescent="0.25">
      <c r="A201" s="1371"/>
      <c r="B201" s="289" t="s">
        <v>826</v>
      </c>
      <c r="C201" s="363">
        <v>55</v>
      </c>
      <c r="D201" s="395">
        <v>40</v>
      </c>
      <c r="E201" s="363">
        <v>45</v>
      </c>
      <c r="F201" s="665">
        <v>48</v>
      </c>
      <c r="G201" s="363">
        <v>28</v>
      </c>
      <c r="H201" s="464">
        <v>63</v>
      </c>
      <c r="I201" s="363">
        <v>35</v>
      </c>
      <c r="J201" s="464">
        <v>77</v>
      </c>
      <c r="K201" s="363">
        <v>47</v>
      </c>
      <c r="L201" s="465">
        <v>80</v>
      </c>
      <c r="M201" s="363">
        <v>70</v>
      </c>
      <c r="N201" s="480"/>
      <c r="O201" s="363">
        <v>59</v>
      </c>
      <c r="P201" s="480"/>
      <c r="Q201" s="363">
        <v>57</v>
      </c>
      <c r="R201" s="362"/>
      <c r="S201" s="363">
        <v>40</v>
      </c>
      <c r="T201" s="537"/>
      <c r="U201" s="363">
        <v>68</v>
      </c>
      <c r="V201" s="537"/>
      <c r="W201" s="363">
        <v>48</v>
      </c>
      <c r="X201" s="537"/>
      <c r="Y201" s="363">
        <v>53</v>
      </c>
      <c r="Z201" s="280"/>
    </row>
    <row r="202" spans="1:28" ht="16.5" x14ac:dyDescent="0.25">
      <c r="A202" s="1371"/>
      <c r="B202" s="289" t="s">
        <v>827</v>
      </c>
      <c r="C202" s="363">
        <v>45</v>
      </c>
      <c r="D202" s="395">
        <v>53</v>
      </c>
      <c r="E202" s="363">
        <v>45</v>
      </c>
      <c r="F202" s="665">
        <v>69</v>
      </c>
      <c r="G202" s="363">
        <v>98</v>
      </c>
      <c r="H202" s="464">
        <v>57</v>
      </c>
      <c r="I202" s="363">
        <v>67</v>
      </c>
      <c r="J202" s="464">
        <v>47</v>
      </c>
      <c r="K202" s="363">
        <v>78</v>
      </c>
      <c r="L202" s="465">
        <v>58</v>
      </c>
      <c r="M202" s="363">
        <v>70</v>
      </c>
      <c r="N202" s="480"/>
      <c r="O202" s="363">
        <v>80</v>
      </c>
      <c r="P202" s="480"/>
      <c r="Q202" s="363">
        <v>63</v>
      </c>
      <c r="R202" s="362"/>
      <c r="S202" s="363">
        <v>56</v>
      </c>
      <c r="T202" s="537"/>
      <c r="U202" s="363">
        <v>73</v>
      </c>
      <c r="V202" s="537"/>
      <c r="W202" s="363">
        <v>47</v>
      </c>
      <c r="X202" s="537"/>
      <c r="Y202" s="363">
        <v>25</v>
      </c>
      <c r="Z202" s="280"/>
    </row>
    <row r="203" spans="1:28" ht="16.5" x14ac:dyDescent="0.25">
      <c r="A203" s="1371"/>
      <c r="B203" s="289" t="s">
        <v>828</v>
      </c>
      <c r="C203" s="363">
        <v>55</v>
      </c>
      <c r="D203" s="395">
        <v>53</v>
      </c>
      <c r="E203" s="363">
        <v>70</v>
      </c>
      <c r="F203" s="665">
        <v>52</v>
      </c>
      <c r="G203" s="363">
        <v>80</v>
      </c>
      <c r="H203" s="464">
        <v>40</v>
      </c>
      <c r="I203" s="363">
        <v>78</v>
      </c>
      <c r="J203" s="464">
        <v>104</v>
      </c>
      <c r="K203" s="363">
        <v>56</v>
      </c>
      <c r="L203" s="465">
        <v>132</v>
      </c>
      <c r="M203" s="363">
        <v>71</v>
      </c>
      <c r="N203" s="480"/>
      <c r="O203" s="363">
        <v>68</v>
      </c>
      <c r="P203" s="480"/>
      <c r="Q203" s="363">
        <v>56</v>
      </c>
      <c r="R203" s="362"/>
      <c r="S203" s="363">
        <v>66</v>
      </c>
      <c r="T203" s="537"/>
      <c r="U203" s="363">
        <v>78</v>
      </c>
      <c r="V203" s="537"/>
      <c r="W203" s="363">
        <v>50</v>
      </c>
      <c r="X203" s="537"/>
      <c r="Y203" s="363">
        <v>35</v>
      </c>
      <c r="Z203" s="280"/>
    </row>
    <row r="204" spans="1:28" ht="16.5" x14ac:dyDescent="0.25">
      <c r="A204" s="1371"/>
      <c r="B204" s="289" t="s">
        <v>829</v>
      </c>
      <c r="C204" s="363">
        <v>55</v>
      </c>
      <c r="D204" s="395">
        <v>37</v>
      </c>
      <c r="E204" s="363">
        <v>47</v>
      </c>
      <c r="F204" s="665">
        <v>53</v>
      </c>
      <c r="G204" s="363">
        <v>63</v>
      </c>
      <c r="H204" s="464">
        <v>92</v>
      </c>
      <c r="I204" s="363">
        <v>45</v>
      </c>
      <c r="J204" s="464">
        <v>122</v>
      </c>
      <c r="K204" s="363">
        <v>67</v>
      </c>
      <c r="L204" s="465">
        <v>116</v>
      </c>
      <c r="M204" s="363">
        <v>75</v>
      </c>
      <c r="N204" s="480"/>
      <c r="O204" s="363">
        <v>65</v>
      </c>
      <c r="P204" s="480"/>
      <c r="Q204" s="363">
        <v>64</v>
      </c>
      <c r="R204" s="362"/>
      <c r="S204" s="363">
        <v>75</v>
      </c>
      <c r="T204" s="537"/>
      <c r="U204" s="363">
        <v>66</v>
      </c>
      <c r="V204" s="537"/>
      <c r="W204" s="363">
        <v>62</v>
      </c>
      <c r="X204" s="537"/>
      <c r="Y204" s="363">
        <v>35</v>
      </c>
      <c r="Z204" s="280"/>
    </row>
    <row r="205" spans="1:28" ht="16.5" x14ac:dyDescent="0.25">
      <c r="A205" s="1371"/>
      <c r="B205" s="289" t="s">
        <v>830</v>
      </c>
      <c r="C205" s="363">
        <v>6</v>
      </c>
      <c r="D205" s="395">
        <v>15</v>
      </c>
      <c r="E205" s="363">
        <v>8</v>
      </c>
      <c r="F205" s="665">
        <v>20</v>
      </c>
      <c r="G205" s="363">
        <v>5</v>
      </c>
      <c r="H205" s="464">
        <v>6</v>
      </c>
      <c r="I205" s="363">
        <v>6</v>
      </c>
      <c r="J205" s="464">
        <v>1</v>
      </c>
      <c r="K205" s="363">
        <v>7</v>
      </c>
      <c r="L205" s="465">
        <v>29</v>
      </c>
      <c r="M205" s="363">
        <v>9</v>
      </c>
      <c r="N205" s="480"/>
      <c r="O205" s="363">
        <v>10</v>
      </c>
      <c r="P205" s="480"/>
      <c r="Q205" s="363">
        <v>11</v>
      </c>
      <c r="R205" s="362"/>
      <c r="S205" s="363">
        <v>7</v>
      </c>
      <c r="T205" s="537"/>
      <c r="U205" s="363">
        <v>15</v>
      </c>
      <c r="V205" s="537"/>
      <c r="W205" s="363">
        <v>13</v>
      </c>
      <c r="X205" s="537"/>
      <c r="Y205" s="363">
        <v>4</v>
      </c>
      <c r="Z205" s="280"/>
    </row>
    <row r="206" spans="1:28" ht="16.5" x14ac:dyDescent="0.25">
      <c r="A206" s="1370"/>
      <c r="B206" s="280" t="s">
        <v>93</v>
      </c>
      <c r="C206" s="184">
        <v>884</v>
      </c>
      <c r="D206" s="184">
        <f>SUM(D185:D205)</f>
        <v>851</v>
      </c>
      <c r="E206" s="184">
        <v>927</v>
      </c>
      <c r="F206" s="666">
        <v>901</v>
      </c>
      <c r="G206" s="184">
        <v>1210</v>
      </c>
      <c r="H206" s="704">
        <v>1137</v>
      </c>
      <c r="I206" s="184">
        <v>995</v>
      </c>
      <c r="J206" s="704">
        <v>1483</v>
      </c>
      <c r="K206" s="184">
        <v>1117</v>
      </c>
      <c r="L206" s="184">
        <v>1447</v>
      </c>
      <c r="M206" s="184">
        <v>1034</v>
      </c>
      <c r="N206" s="184"/>
      <c r="O206" s="184">
        <v>1258</v>
      </c>
      <c r="P206" s="184"/>
      <c r="Q206" s="184">
        <v>1043</v>
      </c>
      <c r="R206" s="184"/>
      <c r="S206" s="184">
        <v>1190</v>
      </c>
      <c r="T206" s="184"/>
      <c r="U206" s="184">
        <v>1190</v>
      </c>
      <c r="V206" s="184"/>
      <c r="W206" s="184">
        <v>899</v>
      </c>
      <c r="X206" s="184"/>
      <c r="Y206" s="184">
        <v>753</v>
      </c>
      <c r="Z206" s="184">
        <f t="shared" ref="Z206" si="2">SUM(Z185:Z205)</f>
        <v>0</v>
      </c>
      <c r="AA206" s="138">
        <f>Y206+W206+U206+S206+Q206+O206+M206+K206+I206+G206+E206+C206</f>
        <v>12500</v>
      </c>
      <c r="AB206" s="543">
        <f>Z206+X206+V206+T206+R206+P206+N206+L206+J206+H206+F206+D206</f>
        <v>5819</v>
      </c>
    </row>
    <row r="210" spans="1:27" ht="33" customHeight="1" thickBot="1" x14ac:dyDescent="0.3">
      <c r="A210" s="1365" t="s">
        <v>833</v>
      </c>
      <c r="B210" s="1366"/>
      <c r="C210" s="1333" t="s">
        <v>841</v>
      </c>
      <c r="D210" s="1334"/>
      <c r="E210" s="1334"/>
      <c r="F210" s="1334"/>
      <c r="G210" s="1334"/>
      <c r="H210" s="1334"/>
      <c r="I210" s="1334"/>
      <c r="J210" s="1334"/>
      <c r="K210" s="1334"/>
      <c r="L210" s="1334"/>
      <c r="M210" s="1334"/>
      <c r="N210" s="1334"/>
      <c r="O210" s="1334"/>
      <c r="P210" s="1334"/>
      <c r="Q210" s="1334"/>
      <c r="R210" s="1334"/>
      <c r="S210" s="1334"/>
      <c r="T210" s="1334"/>
      <c r="U210" s="1334"/>
      <c r="V210" s="1334"/>
      <c r="W210" s="1334"/>
      <c r="X210" s="1334"/>
      <c r="Y210" s="1334"/>
      <c r="Z210" s="1335"/>
    </row>
    <row r="211" spans="1:27" ht="15" x14ac:dyDescent="0.25">
      <c r="A211" s="1369" t="s">
        <v>835</v>
      </c>
      <c r="B211" s="1369" t="s">
        <v>808</v>
      </c>
      <c r="C211" s="1372" t="s">
        <v>240</v>
      </c>
      <c r="D211" s="1372"/>
      <c r="E211" s="1372" t="s">
        <v>250</v>
      </c>
      <c r="F211" s="1372"/>
      <c r="G211" s="1372" t="s">
        <v>254</v>
      </c>
      <c r="H211" s="1372"/>
      <c r="I211" s="1372" t="s">
        <v>257</v>
      </c>
      <c r="J211" s="1372"/>
      <c r="K211" s="1372" t="s">
        <v>260</v>
      </c>
      <c r="L211" s="1372"/>
      <c r="M211" s="1372" t="s">
        <v>262</v>
      </c>
      <c r="N211" s="1372"/>
      <c r="O211" s="1331" t="s">
        <v>263</v>
      </c>
      <c r="P211" s="1332"/>
      <c r="Q211" s="1331" t="s">
        <v>264</v>
      </c>
      <c r="R211" s="1332"/>
      <c r="S211" s="1331" t="s">
        <v>265</v>
      </c>
      <c r="T211" s="1332"/>
      <c r="U211" s="1331" t="s">
        <v>266</v>
      </c>
      <c r="V211" s="1332"/>
      <c r="W211" s="1331" t="s">
        <v>799</v>
      </c>
      <c r="X211" s="1332"/>
      <c r="Y211" s="1331" t="s">
        <v>268</v>
      </c>
      <c r="Z211" s="1332"/>
    </row>
    <row r="212" spans="1:27" ht="15" x14ac:dyDescent="0.25">
      <c r="A212" s="1371"/>
      <c r="B212" s="1370"/>
      <c r="C212" s="290" t="s">
        <v>836</v>
      </c>
      <c r="D212" s="290" t="s">
        <v>837</v>
      </c>
      <c r="E212" s="290" t="s">
        <v>836</v>
      </c>
      <c r="F212" s="290" t="s">
        <v>837</v>
      </c>
      <c r="G212" s="290" t="s">
        <v>836</v>
      </c>
      <c r="H212" s="290" t="s">
        <v>837</v>
      </c>
      <c r="I212" s="290" t="s">
        <v>836</v>
      </c>
      <c r="J212" s="290" t="s">
        <v>837</v>
      </c>
      <c r="K212" s="290" t="s">
        <v>836</v>
      </c>
      <c r="L212" s="290" t="s">
        <v>837</v>
      </c>
      <c r="M212" s="290" t="s">
        <v>836</v>
      </c>
      <c r="N212" s="290" t="s">
        <v>837</v>
      </c>
      <c r="O212" s="290" t="s">
        <v>836</v>
      </c>
      <c r="P212" s="290" t="s">
        <v>837</v>
      </c>
      <c r="Q212" s="290" t="s">
        <v>836</v>
      </c>
      <c r="R212" s="290" t="s">
        <v>837</v>
      </c>
      <c r="S212" s="290" t="s">
        <v>836</v>
      </c>
      <c r="T212" s="290" t="s">
        <v>837</v>
      </c>
      <c r="U212" s="290" t="s">
        <v>836</v>
      </c>
      <c r="V212" s="290" t="s">
        <v>837</v>
      </c>
      <c r="W212" s="290" t="s">
        <v>836</v>
      </c>
      <c r="X212" s="290" t="s">
        <v>837</v>
      </c>
      <c r="Y212" s="290" t="s">
        <v>836</v>
      </c>
      <c r="Z212" s="290" t="s">
        <v>837</v>
      </c>
    </row>
    <row r="213" spans="1:27" ht="16.5" x14ac:dyDescent="0.25">
      <c r="A213" s="1371"/>
      <c r="B213" s="289" t="s">
        <v>838</v>
      </c>
      <c r="C213" s="280">
        <v>0</v>
      </c>
      <c r="D213" s="280">
        <v>0</v>
      </c>
      <c r="E213" s="280">
        <v>120</v>
      </c>
      <c r="F213" s="672">
        <v>177</v>
      </c>
      <c r="G213" s="280">
        <v>50</v>
      </c>
      <c r="H213" s="280">
        <v>48</v>
      </c>
      <c r="I213" s="280">
        <v>100</v>
      </c>
      <c r="J213" s="280">
        <v>151</v>
      </c>
      <c r="K213" s="280">
        <v>100</v>
      </c>
      <c r="L213" s="280">
        <v>114</v>
      </c>
      <c r="M213" s="280">
        <v>60</v>
      </c>
      <c r="N213" s="280"/>
      <c r="O213" s="280">
        <v>140</v>
      </c>
      <c r="P213" s="280"/>
      <c r="Q213" s="280">
        <v>130</v>
      </c>
      <c r="R213" s="280">
        <v>0</v>
      </c>
      <c r="S213" s="590">
        <v>100</v>
      </c>
      <c r="T213" s="590">
        <v>0</v>
      </c>
      <c r="U213" s="590">
        <v>100</v>
      </c>
      <c r="V213" s="590"/>
      <c r="W213" s="590">
        <v>100</v>
      </c>
      <c r="X213" s="590"/>
      <c r="Y213" s="590">
        <v>0</v>
      </c>
      <c r="Z213" s="280"/>
      <c r="AA213" s="138">
        <f>+Y213+W213+U213+S213+Q213+O213+M213+K213+I213+G213+E213+C213</f>
        <v>1000</v>
      </c>
    </row>
    <row r="214" spans="1:27" ht="16.5" x14ac:dyDescent="0.25">
      <c r="A214" s="1371"/>
      <c r="B214" s="289" t="s">
        <v>811</v>
      </c>
      <c r="C214" s="280"/>
      <c r="D214" s="280"/>
      <c r="E214" s="280"/>
      <c r="F214" s="280"/>
      <c r="G214" s="280"/>
      <c r="H214" s="280"/>
      <c r="I214" s="280"/>
      <c r="J214" s="280"/>
      <c r="K214" s="280"/>
      <c r="L214" s="280"/>
      <c r="M214" s="280"/>
      <c r="N214" s="280"/>
      <c r="O214" s="280"/>
      <c r="P214" s="280"/>
      <c r="Q214" s="280"/>
      <c r="R214" s="280"/>
      <c r="S214" s="590"/>
      <c r="T214" s="590"/>
      <c r="U214" s="590"/>
      <c r="V214" s="590"/>
      <c r="W214" s="590"/>
      <c r="X214" s="590"/>
      <c r="Y214" s="590"/>
      <c r="Z214" s="280"/>
    </row>
    <row r="215" spans="1:27" ht="16.5" x14ac:dyDescent="0.25">
      <c r="A215" s="1371"/>
      <c r="B215" s="289" t="s">
        <v>812</v>
      </c>
      <c r="C215" s="280"/>
      <c r="D215" s="280"/>
      <c r="E215" s="280"/>
      <c r="F215" s="280"/>
      <c r="G215" s="280"/>
      <c r="H215" s="280"/>
      <c r="I215" s="280"/>
      <c r="J215" s="280"/>
      <c r="K215" s="280"/>
      <c r="L215" s="280"/>
      <c r="M215" s="280"/>
      <c r="N215" s="280"/>
      <c r="O215" s="280"/>
      <c r="P215" s="280"/>
      <c r="Q215" s="280"/>
      <c r="R215" s="280"/>
      <c r="S215" s="280"/>
      <c r="T215" s="280"/>
      <c r="U215" s="280"/>
      <c r="V215" s="280"/>
      <c r="W215" s="280"/>
      <c r="X215" s="280"/>
      <c r="Y215" s="280"/>
      <c r="Z215" s="280"/>
    </row>
    <row r="216" spans="1:27" ht="16.5" x14ac:dyDescent="0.25">
      <c r="A216" s="1371"/>
      <c r="B216" s="289" t="s">
        <v>813</v>
      </c>
      <c r="C216" s="280"/>
      <c r="D216" s="280"/>
      <c r="E216" s="280"/>
      <c r="F216" s="280"/>
      <c r="G216" s="280"/>
      <c r="H216" s="280"/>
      <c r="I216" s="280"/>
      <c r="J216" s="280"/>
      <c r="K216" s="280"/>
      <c r="L216" s="280"/>
      <c r="M216" s="280"/>
      <c r="N216" s="280"/>
      <c r="O216" s="280"/>
      <c r="P216" s="280"/>
      <c r="Q216" s="280"/>
      <c r="R216" s="280"/>
      <c r="S216" s="280"/>
      <c r="T216" s="280"/>
      <c r="U216" s="280"/>
      <c r="V216" s="280"/>
      <c r="W216" s="280"/>
      <c r="X216" s="280"/>
      <c r="Y216" s="280"/>
      <c r="Z216" s="280"/>
    </row>
    <row r="217" spans="1:27" ht="16.5" x14ac:dyDescent="0.25">
      <c r="A217" s="1371"/>
      <c r="B217" s="289" t="s">
        <v>814</v>
      </c>
      <c r="C217" s="280"/>
      <c r="D217" s="280"/>
      <c r="E217" s="280"/>
      <c r="F217" s="280"/>
      <c r="G217" s="280"/>
      <c r="H217" s="280"/>
      <c r="I217" s="280"/>
      <c r="J217" s="280"/>
      <c r="K217" s="280"/>
      <c r="L217" s="280"/>
      <c r="M217" s="280"/>
      <c r="N217" s="280"/>
      <c r="O217" s="280"/>
      <c r="P217" s="280"/>
      <c r="Q217" s="280"/>
      <c r="R217" s="280"/>
      <c r="S217" s="280"/>
      <c r="T217" s="280"/>
      <c r="U217" s="280"/>
      <c r="V217" s="280"/>
      <c r="W217" s="280"/>
      <c r="X217" s="280"/>
      <c r="Y217" s="280"/>
      <c r="Z217" s="280"/>
    </row>
    <row r="218" spans="1:27" ht="16.5" x14ac:dyDescent="0.25">
      <c r="A218" s="1371"/>
      <c r="B218" s="289" t="s">
        <v>815</v>
      </c>
      <c r="C218" s="280"/>
      <c r="D218" s="280"/>
      <c r="E218" s="280"/>
      <c r="F218" s="280"/>
      <c r="G218" s="280"/>
      <c r="H218" s="280"/>
      <c r="I218" s="280"/>
      <c r="J218" s="280"/>
      <c r="K218" s="280"/>
      <c r="L218" s="280"/>
      <c r="M218" s="280"/>
      <c r="N218" s="280"/>
      <c r="O218" s="280"/>
      <c r="P218" s="280"/>
      <c r="Q218" s="280"/>
      <c r="R218" s="280"/>
      <c r="S218" s="280"/>
      <c r="T218" s="280"/>
      <c r="U218" s="280"/>
      <c r="V218" s="280"/>
      <c r="W218" s="280"/>
      <c r="X218" s="280"/>
      <c r="Y218" s="280"/>
      <c r="Z218" s="280"/>
    </row>
    <row r="219" spans="1:27" ht="16.5" x14ac:dyDescent="0.25">
      <c r="A219" s="1371"/>
      <c r="B219" s="289" t="s">
        <v>816</v>
      </c>
      <c r="C219" s="280"/>
      <c r="D219" s="280"/>
      <c r="E219" s="280"/>
      <c r="F219" s="280"/>
      <c r="G219" s="280"/>
      <c r="H219" s="280"/>
      <c r="I219" s="280"/>
      <c r="J219" s="280"/>
      <c r="K219" s="280"/>
      <c r="L219" s="280"/>
      <c r="M219" s="280"/>
      <c r="N219" s="280"/>
      <c r="O219" s="280"/>
      <c r="P219" s="280"/>
      <c r="Q219" s="280"/>
      <c r="R219" s="280"/>
      <c r="S219" s="280"/>
      <c r="T219" s="280"/>
      <c r="U219" s="280"/>
      <c r="V219" s="280"/>
      <c r="W219" s="280"/>
      <c r="X219" s="280"/>
      <c r="Y219" s="280"/>
      <c r="Z219" s="280"/>
    </row>
    <row r="220" spans="1:27" ht="16.5" x14ac:dyDescent="0.25">
      <c r="A220" s="1371"/>
      <c r="B220" s="289" t="s">
        <v>817</v>
      </c>
      <c r="C220" s="280"/>
      <c r="D220" s="280"/>
      <c r="E220" s="280"/>
      <c r="F220" s="280"/>
      <c r="G220" s="280"/>
      <c r="H220" s="280"/>
      <c r="I220" s="280"/>
      <c r="J220" s="280"/>
      <c r="K220" s="280"/>
      <c r="L220" s="280"/>
      <c r="M220" s="280"/>
      <c r="N220" s="280"/>
      <c r="O220" s="280"/>
      <c r="P220" s="280"/>
      <c r="Q220" s="280"/>
      <c r="R220" s="280"/>
      <c r="S220" s="280"/>
      <c r="T220" s="280"/>
      <c r="U220" s="280"/>
      <c r="V220" s="280"/>
      <c r="W220" s="280"/>
      <c r="X220" s="280"/>
      <c r="Y220" s="280"/>
      <c r="Z220" s="280"/>
    </row>
    <row r="221" spans="1:27" ht="16.5" x14ac:dyDescent="0.25">
      <c r="A221" s="1371"/>
      <c r="B221" s="289" t="s">
        <v>818</v>
      </c>
      <c r="C221" s="280"/>
      <c r="D221" s="280"/>
      <c r="E221" s="280"/>
      <c r="F221" s="280"/>
      <c r="G221" s="280"/>
      <c r="H221" s="280"/>
      <c r="I221" s="280"/>
      <c r="J221" s="280"/>
      <c r="K221" s="280"/>
      <c r="L221" s="280"/>
      <c r="M221" s="280"/>
      <c r="N221" s="280"/>
      <c r="O221" s="280"/>
      <c r="P221" s="280"/>
      <c r="Q221" s="280"/>
      <c r="R221" s="280"/>
      <c r="S221" s="280"/>
      <c r="T221" s="280"/>
      <c r="U221" s="280"/>
      <c r="V221" s="280"/>
      <c r="W221" s="280"/>
      <c r="X221" s="280"/>
      <c r="Y221" s="280"/>
      <c r="Z221" s="280"/>
    </row>
    <row r="222" spans="1:27" ht="16.5" x14ac:dyDescent="0.25">
      <c r="A222" s="1371"/>
      <c r="B222" s="289" t="s">
        <v>819</v>
      </c>
      <c r="C222" s="280"/>
      <c r="D222" s="280"/>
      <c r="E222" s="280"/>
      <c r="F222" s="280"/>
      <c r="G222" s="280"/>
      <c r="H222" s="280"/>
      <c r="I222" s="280"/>
      <c r="J222" s="280"/>
      <c r="K222" s="280"/>
      <c r="L222" s="280"/>
      <c r="M222" s="280"/>
      <c r="N222" s="280"/>
      <c r="O222" s="280"/>
      <c r="P222" s="280"/>
      <c r="Q222" s="280"/>
      <c r="R222" s="280"/>
      <c r="S222" s="280"/>
      <c r="T222" s="280"/>
      <c r="U222" s="280"/>
      <c r="V222" s="280"/>
      <c r="W222" s="280"/>
      <c r="X222" s="280"/>
      <c r="Y222" s="280"/>
      <c r="Z222" s="280"/>
    </row>
    <row r="223" spans="1:27" ht="16.5" x14ac:dyDescent="0.25">
      <c r="A223" s="1371"/>
      <c r="B223" s="289" t="s">
        <v>820</v>
      </c>
      <c r="C223" s="280"/>
      <c r="D223" s="280"/>
      <c r="E223" s="280"/>
      <c r="F223" s="280"/>
      <c r="G223" s="280"/>
      <c r="H223" s="280"/>
      <c r="I223" s="280"/>
      <c r="J223" s="280"/>
      <c r="K223" s="280"/>
      <c r="L223" s="280"/>
      <c r="M223" s="280"/>
      <c r="N223" s="280"/>
      <c r="O223" s="280"/>
      <c r="P223" s="280"/>
      <c r="Q223" s="280"/>
      <c r="R223" s="280"/>
      <c r="S223" s="280"/>
      <c r="T223" s="280"/>
      <c r="U223" s="280"/>
      <c r="V223" s="280"/>
      <c r="W223" s="280"/>
      <c r="X223" s="280"/>
      <c r="Y223" s="280"/>
      <c r="Z223" s="280"/>
    </row>
    <row r="224" spans="1:27" ht="16.5" x14ac:dyDescent="0.25">
      <c r="A224" s="1371"/>
      <c r="B224" s="289" t="s">
        <v>821</v>
      </c>
      <c r="C224" s="280"/>
      <c r="D224" s="280"/>
      <c r="E224" s="280"/>
      <c r="F224" s="280"/>
      <c r="G224" s="280"/>
      <c r="H224" s="280"/>
      <c r="I224" s="280"/>
      <c r="J224" s="280"/>
      <c r="K224" s="280"/>
      <c r="L224" s="280"/>
      <c r="M224" s="280"/>
      <c r="N224" s="280"/>
      <c r="O224" s="280"/>
      <c r="P224" s="280"/>
      <c r="Q224" s="280"/>
      <c r="R224" s="280"/>
      <c r="S224" s="280"/>
      <c r="T224" s="280"/>
      <c r="U224" s="280"/>
      <c r="V224" s="280"/>
      <c r="W224" s="280"/>
      <c r="X224" s="280"/>
      <c r="Y224" s="280"/>
      <c r="Z224" s="280"/>
    </row>
    <row r="225" spans="1:27" ht="16.5" x14ac:dyDescent="0.25">
      <c r="A225" s="1371"/>
      <c r="B225" s="289" t="s">
        <v>822</v>
      </c>
      <c r="C225" s="280"/>
      <c r="D225" s="280"/>
      <c r="E225" s="280"/>
      <c r="F225" s="280"/>
      <c r="G225" s="280"/>
      <c r="H225" s="280"/>
      <c r="I225" s="280"/>
      <c r="J225" s="280"/>
      <c r="K225" s="280"/>
      <c r="L225" s="280"/>
      <c r="M225" s="280"/>
      <c r="N225" s="280"/>
      <c r="O225" s="280"/>
      <c r="P225" s="280"/>
      <c r="Q225" s="280"/>
      <c r="R225" s="280"/>
      <c r="S225" s="280"/>
      <c r="T225" s="280"/>
      <c r="U225" s="280"/>
      <c r="V225" s="280"/>
      <c r="W225" s="280"/>
      <c r="X225" s="280"/>
      <c r="Y225" s="280"/>
      <c r="Z225" s="280"/>
    </row>
    <row r="226" spans="1:27" ht="16.5" x14ac:dyDescent="0.25">
      <c r="A226" s="1371"/>
      <c r="B226" s="289" t="s">
        <v>823</v>
      </c>
      <c r="C226" s="280"/>
      <c r="D226" s="280"/>
      <c r="E226" s="280"/>
      <c r="F226" s="280"/>
      <c r="G226" s="280"/>
      <c r="H226" s="280"/>
      <c r="I226" s="280"/>
      <c r="J226" s="280"/>
      <c r="K226" s="280"/>
      <c r="L226" s="280"/>
      <c r="M226" s="280"/>
      <c r="N226" s="280"/>
      <c r="O226" s="280"/>
      <c r="P226" s="280"/>
      <c r="Q226" s="280"/>
      <c r="R226" s="280"/>
      <c r="S226" s="280"/>
      <c r="T226" s="280"/>
      <c r="U226" s="280"/>
      <c r="V226" s="280"/>
      <c r="W226" s="280"/>
      <c r="X226" s="280"/>
      <c r="Y226" s="280"/>
      <c r="Z226" s="280"/>
    </row>
    <row r="227" spans="1:27" ht="16.5" x14ac:dyDescent="0.25">
      <c r="A227" s="1371"/>
      <c r="B227" s="289" t="s">
        <v>824</v>
      </c>
      <c r="C227" s="280"/>
      <c r="D227" s="280"/>
      <c r="E227" s="280"/>
      <c r="F227" s="280"/>
      <c r="G227" s="280"/>
      <c r="H227" s="280"/>
      <c r="I227" s="280"/>
      <c r="J227" s="280"/>
      <c r="K227" s="280"/>
      <c r="L227" s="280"/>
      <c r="M227" s="280"/>
      <c r="N227" s="280"/>
      <c r="O227" s="280"/>
      <c r="P227" s="280"/>
      <c r="Q227" s="280"/>
      <c r="R227" s="280"/>
      <c r="S227" s="280"/>
      <c r="T227" s="280"/>
      <c r="U227" s="280"/>
      <c r="V227" s="280"/>
      <c r="W227" s="280"/>
      <c r="X227" s="280"/>
      <c r="Y227" s="280"/>
      <c r="Z227" s="280"/>
    </row>
    <row r="228" spans="1:27" ht="16.5" x14ac:dyDescent="0.25">
      <c r="A228" s="1371"/>
      <c r="B228" s="289" t="s">
        <v>825</v>
      </c>
      <c r="C228" s="280"/>
      <c r="D228" s="280"/>
      <c r="E228" s="280"/>
      <c r="F228" s="280"/>
      <c r="G228" s="280"/>
      <c r="H228" s="280"/>
      <c r="I228" s="280"/>
      <c r="J228" s="280"/>
      <c r="K228" s="280"/>
      <c r="L228" s="280"/>
      <c r="M228" s="280"/>
      <c r="N228" s="280"/>
      <c r="O228" s="280"/>
      <c r="P228" s="280"/>
      <c r="Q228" s="280"/>
      <c r="R228" s="280"/>
      <c r="S228" s="280"/>
      <c r="T228" s="280"/>
      <c r="U228" s="280"/>
      <c r="V228" s="280"/>
      <c r="W228" s="280"/>
      <c r="X228" s="280"/>
      <c r="Y228" s="280"/>
      <c r="Z228" s="280"/>
    </row>
    <row r="229" spans="1:27" ht="16.5" x14ac:dyDescent="0.25">
      <c r="A229" s="1371"/>
      <c r="B229" s="289" t="s">
        <v>826</v>
      </c>
      <c r="C229" s="280"/>
      <c r="D229" s="280"/>
      <c r="E229" s="280"/>
      <c r="F229" s="280"/>
      <c r="G229" s="280"/>
      <c r="H229" s="280"/>
      <c r="I229" s="280"/>
      <c r="J229" s="280"/>
      <c r="K229" s="280"/>
      <c r="L229" s="280"/>
      <c r="M229" s="280"/>
      <c r="N229" s="280"/>
      <c r="O229" s="280"/>
      <c r="P229" s="280"/>
      <c r="Q229" s="280"/>
      <c r="R229" s="280"/>
      <c r="S229" s="280"/>
      <c r="T229" s="280"/>
      <c r="U229" s="280"/>
      <c r="V229" s="280"/>
      <c r="W229" s="280"/>
      <c r="X229" s="280"/>
      <c r="Y229" s="280"/>
      <c r="Z229" s="280"/>
    </row>
    <row r="230" spans="1:27" ht="16.5" x14ac:dyDescent="0.25">
      <c r="A230" s="1371"/>
      <c r="B230" s="289" t="s">
        <v>827</v>
      </c>
      <c r="C230" s="280"/>
      <c r="D230" s="280"/>
      <c r="E230" s="280"/>
      <c r="F230" s="280"/>
      <c r="G230" s="280"/>
      <c r="H230" s="280"/>
      <c r="I230" s="280"/>
      <c r="J230" s="280"/>
      <c r="K230" s="280"/>
      <c r="L230" s="280"/>
      <c r="M230" s="280"/>
      <c r="N230" s="280"/>
      <c r="O230" s="280"/>
      <c r="P230" s="280"/>
      <c r="Q230" s="280"/>
      <c r="R230" s="280"/>
      <c r="S230" s="280"/>
      <c r="T230" s="280"/>
      <c r="U230" s="280"/>
      <c r="V230" s="280"/>
      <c r="W230" s="280"/>
      <c r="X230" s="280"/>
      <c r="Y230" s="280"/>
      <c r="Z230" s="280"/>
    </row>
    <row r="231" spans="1:27" ht="16.5" x14ac:dyDescent="0.25">
      <c r="A231" s="1371"/>
      <c r="B231" s="289" t="s">
        <v>828</v>
      </c>
      <c r="C231" s="280"/>
      <c r="D231" s="280"/>
      <c r="E231" s="280"/>
      <c r="F231" s="280"/>
      <c r="G231" s="280"/>
      <c r="H231" s="280"/>
      <c r="I231" s="280"/>
      <c r="J231" s="280"/>
      <c r="K231" s="280"/>
      <c r="L231" s="280"/>
      <c r="M231" s="280"/>
      <c r="N231" s="280"/>
      <c r="O231" s="280"/>
      <c r="P231" s="280"/>
      <c r="Q231" s="280"/>
      <c r="R231" s="280"/>
      <c r="S231" s="280"/>
      <c r="T231" s="280"/>
      <c r="U231" s="280"/>
      <c r="V231" s="280"/>
      <c r="W231" s="280"/>
      <c r="X231" s="280"/>
      <c r="Y231" s="280"/>
      <c r="Z231" s="280"/>
    </row>
    <row r="232" spans="1:27" ht="16.5" x14ac:dyDescent="0.25">
      <c r="A232" s="1371"/>
      <c r="B232" s="289" t="s">
        <v>829</v>
      </c>
      <c r="C232" s="280"/>
      <c r="D232" s="280"/>
      <c r="E232" s="280"/>
      <c r="F232" s="280"/>
      <c r="G232" s="280"/>
      <c r="H232" s="280"/>
      <c r="I232" s="280"/>
      <c r="J232" s="280"/>
      <c r="K232" s="280"/>
      <c r="L232" s="280"/>
      <c r="M232" s="280"/>
      <c r="N232" s="280"/>
      <c r="O232" s="280"/>
      <c r="P232" s="280"/>
      <c r="Q232" s="280"/>
      <c r="R232" s="280"/>
      <c r="S232" s="280"/>
      <c r="T232" s="280"/>
      <c r="U232" s="280"/>
      <c r="V232" s="280"/>
      <c r="W232" s="280"/>
      <c r="X232" s="280"/>
      <c r="Y232" s="280"/>
      <c r="Z232" s="280"/>
    </row>
    <row r="233" spans="1:27" ht="16.5" x14ac:dyDescent="0.25">
      <c r="A233" s="1371"/>
      <c r="B233" s="289" t="s">
        <v>830</v>
      </c>
      <c r="C233" s="280"/>
      <c r="D233" s="280"/>
      <c r="E233" s="280"/>
      <c r="F233" s="280"/>
      <c r="G233" s="280"/>
      <c r="H233" s="280"/>
      <c r="I233" s="280"/>
      <c r="J233" s="280"/>
      <c r="K233" s="280"/>
      <c r="L233" s="280"/>
      <c r="M233" s="280"/>
      <c r="N233" s="280"/>
      <c r="O233" s="280"/>
      <c r="P233" s="280"/>
      <c r="Q233" s="280"/>
      <c r="R233" s="280"/>
      <c r="S233" s="280"/>
      <c r="T233" s="280"/>
      <c r="U233" s="280"/>
      <c r="V233" s="280"/>
      <c r="W233" s="280"/>
      <c r="X233" s="280"/>
      <c r="Y233" s="280"/>
      <c r="Z233" s="280"/>
    </row>
    <row r="234" spans="1:27" ht="16.5" x14ac:dyDescent="0.25">
      <c r="A234" s="1370"/>
      <c r="B234" s="280" t="s">
        <v>93</v>
      </c>
      <c r="C234" s="184">
        <f>SUM(C213:C233)</f>
        <v>0</v>
      </c>
      <c r="D234" s="184">
        <f t="shared" ref="D234:Z234" si="3">SUM(D213:D233)</f>
        <v>0</v>
      </c>
      <c r="E234" s="184">
        <f t="shared" si="3"/>
        <v>120</v>
      </c>
      <c r="F234" s="184">
        <f t="shared" si="3"/>
        <v>177</v>
      </c>
      <c r="G234" s="184">
        <f t="shared" si="3"/>
        <v>50</v>
      </c>
      <c r="H234" s="184">
        <f t="shared" si="3"/>
        <v>48</v>
      </c>
      <c r="I234" s="184">
        <f t="shared" si="3"/>
        <v>100</v>
      </c>
      <c r="J234" s="184">
        <f t="shared" si="3"/>
        <v>151</v>
      </c>
      <c r="K234" s="184">
        <f t="shared" si="3"/>
        <v>100</v>
      </c>
      <c r="L234" s="184">
        <f t="shared" si="3"/>
        <v>114</v>
      </c>
      <c r="M234" s="184">
        <f t="shared" si="3"/>
        <v>60</v>
      </c>
      <c r="N234" s="184">
        <f t="shared" si="3"/>
        <v>0</v>
      </c>
      <c r="O234" s="184">
        <f t="shared" si="3"/>
        <v>140</v>
      </c>
      <c r="P234" s="184">
        <f t="shared" si="3"/>
        <v>0</v>
      </c>
      <c r="Q234" s="184">
        <f t="shared" si="3"/>
        <v>130</v>
      </c>
      <c r="R234" s="184">
        <f t="shared" si="3"/>
        <v>0</v>
      </c>
      <c r="S234" s="184">
        <f t="shared" si="3"/>
        <v>100</v>
      </c>
      <c r="T234" s="184">
        <f t="shared" si="3"/>
        <v>0</v>
      </c>
      <c r="U234" s="184">
        <f t="shared" si="3"/>
        <v>100</v>
      </c>
      <c r="V234" s="184">
        <f t="shared" si="3"/>
        <v>0</v>
      </c>
      <c r="W234" s="184">
        <f t="shared" si="3"/>
        <v>100</v>
      </c>
      <c r="X234" s="184">
        <f t="shared" si="3"/>
        <v>0</v>
      </c>
      <c r="Y234" s="184">
        <f t="shared" si="3"/>
        <v>0</v>
      </c>
      <c r="Z234" s="184">
        <f t="shared" si="3"/>
        <v>0</v>
      </c>
      <c r="AA234" s="138">
        <f>Y234+W234+U234+S234+Q234+O234+M234+K234+I234+G234+E234+C234</f>
        <v>1000</v>
      </c>
    </row>
  </sheetData>
  <mergeCells count="148">
    <mergeCell ref="A154:B154"/>
    <mergeCell ref="C154:Z154"/>
    <mergeCell ref="A155:A178"/>
    <mergeCell ref="B155:B156"/>
    <mergeCell ref="A210:B210"/>
    <mergeCell ref="C210:Z210"/>
    <mergeCell ref="A211:A234"/>
    <mergeCell ref="B211:B212"/>
    <mergeCell ref="C211:D211"/>
    <mergeCell ref="E211:F211"/>
    <mergeCell ref="G211:H211"/>
    <mergeCell ref="I211:J211"/>
    <mergeCell ref="K211:L211"/>
    <mergeCell ref="M211:N211"/>
    <mergeCell ref="O211:P211"/>
    <mergeCell ref="Q211:R211"/>
    <mergeCell ref="S211:T211"/>
    <mergeCell ref="U211:V211"/>
    <mergeCell ref="W211:X211"/>
    <mergeCell ref="Y211:Z211"/>
    <mergeCell ref="A182:B182"/>
    <mergeCell ref="C182:Z182"/>
    <mergeCell ref="A183:A206"/>
    <mergeCell ref="B183:B184"/>
    <mergeCell ref="U183:V183"/>
    <mergeCell ref="W183:X183"/>
    <mergeCell ref="Y183:Z183"/>
    <mergeCell ref="C155:D155"/>
    <mergeCell ref="E155:F155"/>
    <mergeCell ref="G155:H155"/>
    <mergeCell ref="I155:J155"/>
    <mergeCell ref="K155:L155"/>
    <mergeCell ref="M155:N155"/>
    <mergeCell ref="O155:P155"/>
    <mergeCell ref="Q155:R155"/>
    <mergeCell ref="S155:T155"/>
    <mergeCell ref="U155:V155"/>
    <mergeCell ref="W155:X155"/>
    <mergeCell ref="Y155:Z155"/>
    <mergeCell ref="C183:D183"/>
    <mergeCell ref="E183:F183"/>
    <mergeCell ref="G183:H183"/>
    <mergeCell ref="I183:J183"/>
    <mergeCell ref="K183:L183"/>
    <mergeCell ref="M183:N183"/>
    <mergeCell ref="O183:P183"/>
    <mergeCell ref="Q183:R183"/>
    <mergeCell ref="S183:T183"/>
    <mergeCell ref="A1:A4"/>
    <mergeCell ref="B1:AF4"/>
    <mergeCell ref="A8:A11"/>
    <mergeCell ref="K74:L74"/>
    <mergeCell ref="M74:N74"/>
    <mergeCell ref="O73:AF73"/>
    <mergeCell ref="M14:O14"/>
    <mergeCell ref="M15:O15"/>
    <mergeCell ref="M16:O16"/>
    <mergeCell ref="C46:N46"/>
    <mergeCell ref="O46:AF46"/>
    <mergeCell ref="X47:Z47"/>
    <mergeCell ref="AA47:AC47"/>
    <mergeCell ref="AD47:AF47"/>
    <mergeCell ref="M47:N47"/>
    <mergeCell ref="K47:L47"/>
    <mergeCell ref="A72:B72"/>
    <mergeCell ref="C72:AF72"/>
    <mergeCell ref="A14:A16"/>
    <mergeCell ref="A46:A69"/>
    <mergeCell ref="B46:B48"/>
    <mergeCell ref="R47:T47"/>
    <mergeCell ref="U47:W47"/>
    <mergeCell ref="AA74:AC74"/>
    <mergeCell ref="AD99:AF99"/>
    <mergeCell ref="R99:T99"/>
    <mergeCell ref="C47:D47"/>
    <mergeCell ref="O47:Q47"/>
    <mergeCell ref="G22:H22"/>
    <mergeCell ref="I47:J47"/>
    <mergeCell ref="G47:H47"/>
    <mergeCell ref="E47:F47"/>
    <mergeCell ref="C21:N21"/>
    <mergeCell ref="O21:AF21"/>
    <mergeCell ref="B127:B128"/>
    <mergeCell ref="A127:A150"/>
    <mergeCell ref="O127:P127"/>
    <mergeCell ref="C127:D127"/>
    <mergeCell ref="E127:F127"/>
    <mergeCell ref="G127:H127"/>
    <mergeCell ref="I127:J127"/>
    <mergeCell ref="K127:L127"/>
    <mergeCell ref="M127:N127"/>
    <mergeCell ref="A126:B126"/>
    <mergeCell ref="C98:N98"/>
    <mergeCell ref="C99:D99"/>
    <mergeCell ref="E99:F99"/>
    <mergeCell ref="G99:H99"/>
    <mergeCell ref="I99:J99"/>
    <mergeCell ref="K99:L99"/>
    <mergeCell ref="O99:Q99"/>
    <mergeCell ref="A73:A96"/>
    <mergeCell ref="B73:B75"/>
    <mergeCell ref="C73:N73"/>
    <mergeCell ref="O74:Q74"/>
    <mergeCell ref="C74:D74"/>
    <mergeCell ref="E74:F74"/>
    <mergeCell ref="G74:H74"/>
    <mergeCell ref="I74:J74"/>
    <mergeCell ref="M99:N99"/>
    <mergeCell ref="O98:AF98"/>
    <mergeCell ref="R74:T74"/>
    <mergeCell ref="U74:W74"/>
    <mergeCell ref="X74:Z74"/>
    <mergeCell ref="A98:A121"/>
    <mergeCell ref="B98:B100"/>
    <mergeCell ref="AD74:AF74"/>
    <mergeCell ref="B8:Z11"/>
    <mergeCell ref="AE8:AF8"/>
    <mergeCell ref="AE9:AF9"/>
    <mergeCell ref="AE10:AF10"/>
    <mergeCell ref="AE11:AF11"/>
    <mergeCell ref="AA8:AA11"/>
    <mergeCell ref="AB8:AB11"/>
    <mergeCell ref="X22:Z22"/>
    <mergeCell ref="AA22:AC22"/>
    <mergeCell ref="AD22:AF22"/>
    <mergeCell ref="K22:L22"/>
    <mergeCell ref="C20:AF20"/>
    <mergeCell ref="I22:J22"/>
    <mergeCell ref="M22:N22"/>
    <mergeCell ref="R22:T22"/>
    <mergeCell ref="U22:W22"/>
    <mergeCell ref="O22:Q22"/>
    <mergeCell ref="C22:D22"/>
    <mergeCell ref="A20:B20"/>
    <mergeCell ref="B21:B23"/>
    <mergeCell ref="E22:F22"/>
    <mergeCell ref="K14:L16"/>
    <mergeCell ref="A19:AF19"/>
    <mergeCell ref="A21:A44"/>
    <mergeCell ref="W127:X127"/>
    <mergeCell ref="Y127:Z127"/>
    <mergeCell ref="C126:Z126"/>
    <mergeCell ref="Q127:R127"/>
    <mergeCell ref="S127:T127"/>
    <mergeCell ref="U127:V127"/>
    <mergeCell ref="U99:W99"/>
    <mergeCell ref="X99:Z99"/>
    <mergeCell ref="AA99:AC99"/>
  </mergeCells>
  <phoneticPr fontId="45" type="noConversion"/>
  <pageMargins left="0.7" right="0.7" top="0.75" bottom="0.75" header="0.3" footer="0.3"/>
  <pageSetup paperSize="9" scale="11"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9"/>
  <sheetViews>
    <sheetView topLeftCell="V34" zoomScaleNormal="100" workbookViewId="0">
      <selection activeCell="Z34" sqref="Z34"/>
    </sheetView>
  </sheetViews>
  <sheetFormatPr baseColWidth="10" defaultColWidth="11.42578125" defaultRowHeight="15" x14ac:dyDescent="0.25"/>
  <cols>
    <col min="1" max="1" width="9.28515625" style="161" customWidth="1"/>
    <col min="2" max="2" width="35.42578125" style="161" customWidth="1"/>
    <col min="3" max="3" width="27.85546875" style="161" customWidth="1"/>
    <col min="4" max="4" width="12" style="161" customWidth="1"/>
    <col min="5" max="5" width="35" style="161" customWidth="1"/>
    <col min="6" max="6" width="17.28515625" style="161" customWidth="1"/>
    <col min="7" max="7" width="13.7109375" style="161" customWidth="1"/>
    <col min="8" max="8" width="13.42578125" style="161" customWidth="1"/>
    <col min="9" max="9" width="13.7109375" style="162" customWidth="1"/>
    <col min="10" max="10" width="11.42578125" style="162" customWidth="1"/>
    <col min="11" max="11" width="11.42578125" style="162"/>
    <col min="12" max="12" width="10.140625" style="162" customWidth="1"/>
    <col min="13" max="13" width="10.140625" style="161" customWidth="1"/>
    <col min="14" max="14" width="36.7109375" style="161" customWidth="1"/>
    <col min="15" max="15" width="10.140625" style="161" customWidth="1"/>
    <col min="16" max="16" width="9.140625" style="161" customWidth="1"/>
    <col min="17" max="17" width="54.85546875" style="161" customWidth="1"/>
    <col min="18" max="19" width="10.140625" style="161" customWidth="1"/>
    <col min="20" max="20" width="74.85546875" style="161" customWidth="1"/>
    <col min="21" max="22" width="10.140625" style="161" customWidth="1"/>
    <col min="23" max="23" width="66.28515625" style="161" customWidth="1"/>
    <col min="24" max="25" width="10.28515625" style="161" customWidth="1"/>
    <col min="26" max="26" width="66.140625" style="161" customWidth="1"/>
    <col min="27" max="28" width="10.28515625" style="161" customWidth="1"/>
    <col min="29" max="29" width="75.28515625" style="161" customWidth="1"/>
    <col min="30" max="31" width="10.28515625" style="161" customWidth="1"/>
    <col min="32" max="32" width="61.42578125" style="161" customWidth="1"/>
    <col min="33" max="34" width="10.28515625" style="161" customWidth="1"/>
    <col min="35" max="35" width="57" style="161" customWidth="1"/>
    <col min="36" max="37" width="10.28515625" style="161" customWidth="1"/>
    <col min="38" max="38" width="47.7109375" style="161" customWidth="1"/>
    <col min="39" max="40" width="10.28515625" style="161" customWidth="1"/>
    <col min="41" max="41" width="51.85546875" style="161" customWidth="1"/>
    <col min="42" max="43" width="10.28515625" style="161" customWidth="1"/>
    <col min="44" max="44" width="44.28515625" style="161" customWidth="1"/>
    <col min="45" max="46" width="10.28515625" style="161" customWidth="1"/>
    <col min="47" max="47" width="12.42578125" style="161" customWidth="1"/>
    <col min="48" max="48" width="14" style="161" customWidth="1"/>
    <col min="49" max="50" width="12" style="161" customWidth="1"/>
    <col min="51" max="91" width="11.42578125" style="181"/>
    <col min="92" max="16384" width="11.42578125" style="161"/>
  </cols>
  <sheetData>
    <row r="1" spans="1:59" s="140" customFormat="1" ht="25.5" customHeight="1" thickBot="1" x14ac:dyDescent="0.3">
      <c r="A1" s="926"/>
      <c r="B1" s="1412"/>
      <c r="C1" s="1417" t="s">
        <v>182</v>
      </c>
      <c r="D1" s="1417"/>
      <c r="E1" s="1417"/>
      <c r="F1" s="1417"/>
      <c r="G1" s="1417"/>
      <c r="H1" s="1417"/>
      <c r="I1" s="1417"/>
      <c r="J1" s="1417"/>
      <c r="K1" s="1417"/>
      <c r="L1" s="1417"/>
      <c r="M1" s="1417"/>
      <c r="N1" s="1417"/>
      <c r="O1" s="1417"/>
      <c r="P1" s="1417"/>
      <c r="Q1" s="1417"/>
      <c r="R1" s="1417"/>
      <c r="S1" s="1417"/>
      <c r="T1" s="1417"/>
      <c r="U1" s="1417"/>
      <c r="V1" s="1417"/>
      <c r="W1" s="1417"/>
      <c r="X1" s="1417"/>
      <c r="Y1" s="1417"/>
      <c r="Z1" s="1417"/>
      <c r="AA1" s="1417"/>
      <c r="AB1" s="1417"/>
      <c r="AC1" s="1417"/>
      <c r="AD1" s="1417"/>
      <c r="AE1" s="1417"/>
      <c r="AF1" s="1417"/>
      <c r="AG1" s="1417"/>
      <c r="AH1" s="1417"/>
      <c r="AI1" s="1417"/>
      <c r="AJ1" s="1417"/>
      <c r="AK1" s="1417"/>
      <c r="AL1" s="1417"/>
      <c r="AM1" s="1417"/>
      <c r="AN1" s="1417"/>
      <c r="AO1" s="1417"/>
      <c r="AP1" s="1417"/>
      <c r="AQ1" s="1417"/>
      <c r="AR1" s="1417"/>
      <c r="AS1" s="1417"/>
      <c r="AT1" s="1417"/>
      <c r="AU1" s="1417"/>
      <c r="AV1" s="910" t="s">
        <v>183</v>
      </c>
      <c r="AW1" s="911"/>
      <c r="AX1" s="912"/>
      <c r="AY1" s="210"/>
      <c r="AZ1" s="210"/>
      <c r="BA1" s="210"/>
      <c r="BB1" s="210"/>
      <c r="BC1" s="210"/>
      <c r="BD1" s="210"/>
      <c r="BE1" s="210"/>
      <c r="BF1" s="210"/>
      <c r="BG1" s="210"/>
    </row>
    <row r="2" spans="1:59" s="140" customFormat="1" ht="25.5" customHeight="1" thickBot="1" x14ac:dyDescent="0.3">
      <c r="A2" s="926"/>
      <c r="B2" s="1412"/>
      <c r="C2" s="1418" t="s">
        <v>184</v>
      </c>
      <c r="D2" s="1418"/>
      <c r="E2" s="1418"/>
      <c r="F2" s="1418"/>
      <c r="G2" s="1418"/>
      <c r="H2" s="1418"/>
      <c r="I2" s="1418"/>
      <c r="J2" s="1418"/>
      <c r="K2" s="1418"/>
      <c r="L2" s="1418"/>
      <c r="M2" s="1418"/>
      <c r="N2" s="1418"/>
      <c r="O2" s="1418"/>
      <c r="P2" s="1418"/>
      <c r="Q2" s="1418"/>
      <c r="R2" s="1418"/>
      <c r="S2" s="1418"/>
      <c r="T2" s="1418"/>
      <c r="U2" s="1418"/>
      <c r="V2" s="1418"/>
      <c r="W2" s="1418"/>
      <c r="X2" s="1418"/>
      <c r="Y2" s="1418"/>
      <c r="Z2" s="1418"/>
      <c r="AA2" s="1418"/>
      <c r="AB2" s="1418"/>
      <c r="AC2" s="1418"/>
      <c r="AD2" s="1418"/>
      <c r="AE2" s="1418"/>
      <c r="AF2" s="1418"/>
      <c r="AG2" s="1418"/>
      <c r="AH2" s="1418"/>
      <c r="AI2" s="1418"/>
      <c r="AJ2" s="1418"/>
      <c r="AK2" s="1418"/>
      <c r="AL2" s="1418"/>
      <c r="AM2" s="1418"/>
      <c r="AN2" s="1418"/>
      <c r="AO2" s="1418"/>
      <c r="AP2" s="1418"/>
      <c r="AQ2" s="1418"/>
      <c r="AR2" s="1418"/>
      <c r="AS2" s="1418"/>
      <c r="AT2" s="1418"/>
      <c r="AU2" s="1418"/>
      <c r="AV2" s="910" t="s">
        <v>185</v>
      </c>
      <c r="AW2" s="911"/>
      <c r="AX2" s="912"/>
      <c r="AY2" s="210"/>
      <c r="AZ2" s="210"/>
      <c r="BA2" s="210"/>
      <c r="BB2" s="210"/>
      <c r="BC2" s="210"/>
      <c r="BD2" s="210"/>
      <c r="BE2" s="210"/>
      <c r="BF2" s="210"/>
      <c r="BG2" s="210"/>
    </row>
    <row r="3" spans="1:59" s="140" customFormat="1" ht="25.5" customHeight="1" thickBot="1" x14ac:dyDescent="0.3">
      <c r="A3" s="926"/>
      <c r="B3" s="1412"/>
      <c r="C3" s="1418" t="s">
        <v>186</v>
      </c>
      <c r="D3" s="1418"/>
      <c r="E3" s="1418"/>
      <c r="F3" s="1418"/>
      <c r="G3" s="1418"/>
      <c r="H3" s="1418"/>
      <c r="I3" s="1418"/>
      <c r="J3" s="1418"/>
      <c r="K3" s="1418"/>
      <c r="L3" s="1418"/>
      <c r="M3" s="1418"/>
      <c r="N3" s="1418"/>
      <c r="O3" s="1418"/>
      <c r="P3" s="1418"/>
      <c r="Q3" s="1418"/>
      <c r="R3" s="1418"/>
      <c r="S3" s="1418"/>
      <c r="T3" s="1418"/>
      <c r="U3" s="1418"/>
      <c r="V3" s="1418"/>
      <c r="W3" s="1418"/>
      <c r="X3" s="1418"/>
      <c r="Y3" s="1418"/>
      <c r="Z3" s="1418"/>
      <c r="AA3" s="1418"/>
      <c r="AB3" s="1418"/>
      <c r="AC3" s="1418"/>
      <c r="AD3" s="1418"/>
      <c r="AE3" s="1418"/>
      <c r="AF3" s="1418"/>
      <c r="AG3" s="1418"/>
      <c r="AH3" s="1418"/>
      <c r="AI3" s="1418"/>
      <c r="AJ3" s="1418"/>
      <c r="AK3" s="1418"/>
      <c r="AL3" s="1418"/>
      <c r="AM3" s="1418"/>
      <c r="AN3" s="1418"/>
      <c r="AO3" s="1418"/>
      <c r="AP3" s="1418"/>
      <c r="AQ3" s="1418"/>
      <c r="AR3" s="1418"/>
      <c r="AS3" s="1418"/>
      <c r="AT3" s="1418"/>
      <c r="AU3" s="1418"/>
      <c r="AV3" s="910" t="s">
        <v>187</v>
      </c>
      <c r="AW3" s="911"/>
      <c r="AX3" s="912"/>
      <c r="AY3" s="210"/>
      <c r="AZ3" s="210"/>
      <c r="BA3" s="210"/>
      <c r="BB3" s="210"/>
      <c r="BC3" s="210"/>
      <c r="BD3" s="210"/>
      <c r="BE3" s="210"/>
      <c r="BF3" s="210"/>
      <c r="BG3" s="210"/>
    </row>
    <row r="4" spans="1:59" s="140" customFormat="1" ht="25.5" customHeight="1" thickBot="1" x14ac:dyDescent="0.3">
      <c r="A4" s="927"/>
      <c r="B4" s="1413"/>
      <c r="C4" s="1414" t="s">
        <v>842</v>
      </c>
      <c r="D4" s="1415"/>
      <c r="E4" s="1415"/>
      <c r="F4" s="1415"/>
      <c r="G4" s="1415"/>
      <c r="H4" s="1415"/>
      <c r="I4" s="1415"/>
      <c r="J4" s="1415"/>
      <c r="K4" s="1415"/>
      <c r="L4" s="1415"/>
      <c r="M4" s="1415"/>
      <c r="N4" s="1415"/>
      <c r="O4" s="1415"/>
      <c r="P4" s="1415"/>
      <c r="Q4" s="1415"/>
      <c r="R4" s="1415"/>
      <c r="S4" s="1415"/>
      <c r="T4" s="1415"/>
      <c r="U4" s="1415"/>
      <c r="V4" s="1415"/>
      <c r="W4" s="1415"/>
      <c r="X4" s="1415"/>
      <c r="Y4" s="1415"/>
      <c r="Z4" s="1415"/>
      <c r="AA4" s="1415"/>
      <c r="AB4" s="1415"/>
      <c r="AC4" s="1415"/>
      <c r="AD4" s="1415"/>
      <c r="AE4" s="1415"/>
      <c r="AF4" s="1415"/>
      <c r="AG4" s="1415"/>
      <c r="AH4" s="1415"/>
      <c r="AI4" s="1415"/>
      <c r="AJ4" s="1415"/>
      <c r="AK4" s="1415"/>
      <c r="AL4" s="1415"/>
      <c r="AM4" s="1415"/>
      <c r="AN4" s="1415"/>
      <c r="AO4" s="1415"/>
      <c r="AP4" s="1415"/>
      <c r="AQ4" s="1415"/>
      <c r="AR4" s="1415"/>
      <c r="AS4" s="1415"/>
      <c r="AT4" s="1415"/>
      <c r="AU4" s="1416"/>
      <c r="AV4" s="910" t="s">
        <v>843</v>
      </c>
      <c r="AW4" s="911"/>
      <c r="AX4" s="912"/>
      <c r="AY4" s="210"/>
      <c r="AZ4" s="210"/>
      <c r="BA4" s="210"/>
      <c r="BB4" s="210"/>
      <c r="BC4" s="210"/>
      <c r="BD4" s="210"/>
      <c r="BE4" s="210"/>
      <c r="BF4" s="210"/>
      <c r="BG4" s="210"/>
    </row>
    <row r="5" spans="1:59" s="140" customFormat="1" ht="25.5" customHeight="1" thickBot="1" x14ac:dyDescent="0.3">
      <c r="A5" s="141"/>
      <c r="B5" s="463"/>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43"/>
      <c r="AW5" s="143"/>
      <c r="AX5" s="143"/>
      <c r="AY5" s="210"/>
      <c r="AZ5" s="210"/>
      <c r="BA5" s="210"/>
      <c r="BB5" s="210"/>
      <c r="BC5" s="210"/>
      <c r="BD5" s="210"/>
      <c r="BE5" s="210"/>
      <c r="BF5" s="210"/>
      <c r="BG5" s="210"/>
    </row>
    <row r="6" spans="1:59" s="140" customFormat="1" ht="35.25" customHeight="1" thickBot="1" x14ac:dyDescent="0.3">
      <c r="A6" s="896" t="s">
        <v>190</v>
      </c>
      <c r="B6" s="898"/>
      <c r="C6" s="1296" t="s">
        <v>191</v>
      </c>
      <c r="D6" s="1297"/>
      <c r="E6" s="1297"/>
      <c r="F6" s="1297"/>
      <c r="G6" s="1297"/>
      <c r="H6" s="1297"/>
      <c r="I6" s="1297"/>
      <c r="J6" s="1297"/>
      <c r="K6" s="1298"/>
      <c r="L6" s="160"/>
      <c r="M6" s="160"/>
      <c r="N6" s="462" t="s">
        <v>192</v>
      </c>
      <c r="O6" s="1299">
        <v>2024110010310</v>
      </c>
      <c r="P6" s="1390"/>
      <c r="Q6" s="130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43"/>
      <c r="AW6" s="143"/>
      <c r="AX6" s="143"/>
      <c r="AY6" s="210"/>
      <c r="AZ6" s="210"/>
      <c r="BA6" s="210"/>
      <c r="BB6" s="210"/>
      <c r="BC6" s="210"/>
      <c r="BD6" s="210"/>
      <c r="BE6" s="210"/>
      <c r="BF6" s="210"/>
      <c r="BG6" s="210"/>
    </row>
    <row r="7" spans="1:59" s="140" customFormat="1" ht="25.5" customHeight="1" x14ac:dyDescent="0.25">
      <c r="A7" s="141"/>
      <c r="B7" s="463"/>
      <c r="C7" s="160"/>
      <c r="D7" s="160"/>
      <c r="E7" s="160"/>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43"/>
      <c r="AW7" s="143"/>
      <c r="AX7" s="143"/>
      <c r="AY7" s="210"/>
      <c r="AZ7" s="210"/>
      <c r="BA7" s="210"/>
      <c r="BB7" s="210"/>
      <c r="BC7" s="210"/>
      <c r="BD7" s="210"/>
      <c r="BE7" s="210"/>
      <c r="BF7" s="210"/>
      <c r="BG7" s="210"/>
    </row>
    <row r="8" spans="1:59" s="157" customFormat="1" ht="21.75" customHeight="1" thickBot="1" x14ac:dyDescent="0.3">
      <c r="A8" s="182"/>
      <c r="B8" s="160"/>
      <c r="C8" s="160"/>
      <c r="D8" s="160"/>
      <c r="E8" s="160"/>
      <c r="F8" s="160"/>
      <c r="G8" s="160"/>
      <c r="H8" s="160"/>
      <c r="I8" s="160"/>
      <c r="J8" s="160"/>
      <c r="K8" s="160"/>
      <c r="L8" s="160"/>
      <c r="M8" s="183"/>
      <c r="N8" s="183"/>
      <c r="O8" s="183"/>
      <c r="AY8" s="210"/>
      <c r="AZ8" s="210"/>
      <c r="BA8" s="210"/>
      <c r="BB8" s="210"/>
      <c r="BC8" s="210"/>
      <c r="BD8" s="210"/>
      <c r="BE8" s="210"/>
      <c r="BF8" s="210"/>
      <c r="BG8" s="210"/>
    </row>
    <row r="9" spans="1:59" s="140" customFormat="1" ht="21.75" customHeight="1" thickBot="1" x14ac:dyDescent="0.3">
      <c r="A9" s="1313" t="s">
        <v>193</v>
      </c>
      <c r="B9" s="1313"/>
      <c r="C9" s="224" t="s">
        <v>194</v>
      </c>
      <c r="D9" s="527"/>
      <c r="E9" s="224" t="s">
        <v>195</v>
      </c>
      <c r="F9" s="211"/>
      <c r="G9" s="224" t="s">
        <v>196</v>
      </c>
      <c r="H9" s="211"/>
      <c r="I9" s="250" t="s">
        <v>197</v>
      </c>
      <c r="J9" s="247"/>
      <c r="K9" s="251"/>
      <c r="L9" s="252"/>
      <c r="M9" s="228"/>
      <c r="N9" s="1423" t="s">
        <v>198</v>
      </c>
      <c r="O9" s="1424"/>
      <c r="P9" s="1425"/>
      <c r="Q9" s="1385" t="s">
        <v>199</v>
      </c>
      <c r="R9" s="1385"/>
      <c r="S9" s="1385"/>
      <c r="T9" s="1419"/>
      <c r="U9" s="1420"/>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210"/>
      <c r="AZ9" s="210"/>
      <c r="BA9" s="210"/>
      <c r="BB9" s="210"/>
      <c r="BC9" s="210"/>
      <c r="BD9" s="210"/>
      <c r="BE9" s="210"/>
      <c r="BF9" s="210"/>
      <c r="BG9" s="210"/>
    </row>
    <row r="10" spans="1:59" s="140" customFormat="1" ht="21.75" customHeight="1" thickBot="1" x14ac:dyDescent="0.3">
      <c r="A10" s="1313"/>
      <c r="B10" s="1313"/>
      <c r="C10" s="226" t="s">
        <v>200</v>
      </c>
      <c r="D10" s="148" t="s">
        <v>201</v>
      </c>
      <c r="E10" s="224" t="s">
        <v>202</v>
      </c>
      <c r="F10" s="211"/>
      <c r="G10" s="224" t="s">
        <v>203</v>
      </c>
      <c r="H10" s="227"/>
      <c r="I10" s="250" t="s">
        <v>204</v>
      </c>
      <c r="J10" s="496"/>
      <c r="K10" s="251"/>
      <c r="L10" s="252"/>
      <c r="M10" s="228"/>
      <c r="N10" s="1426"/>
      <c r="O10" s="1427"/>
      <c r="P10" s="1428"/>
      <c r="Q10" s="1385" t="s">
        <v>205</v>
      </c>
      <c r="R10" s="1385"/>
      <c r="S10" s="1385"/>
      <c r="T10" s="1419"/>
      <c r="U10" s="1420"/>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210"/>
      <c r="AZ10" s="210"/>
      <c r="BA10" s="210"/>
      <c r="BB10" s="210"/>
      <c r="BC10" s="210"/>
      <c r="BD10" s="210"/>
      <c r="BE10" s="210"/>
      <c r="BF10" s="210"/>
      <c r="BG10" s="210"/>
    </row>
    <row r="11" spans="1:59" s="140" customFormat="1" ht="21.75" customHeight="1" thickBot="1" x14ac:dyDescent="0.25">
      <c r="A11" s="1313"/>
      <c r="B11" s="1313"/>
      <c r="C11" s="224" t="s">
        <v>206</v>
      </c>
      <c r="D11" s="527"/>
      <c r="E11" s="224" t="s">
        <v>207</v>
      </c>
      <c r="F11" s="527"/>
      <c r="G11" s="224" t="s">
        <v>208</v>
      </c>
      <c r="H11" s="117"/>
      <c r="I11" s="250" t="s">
        <v>209</v>
      </c>
      <c r="J11" s="225"/>
      <c r="K11" s="251"/>
      <c r="L11" s="252"/>
      <c r="M11" s="228"/>
      <c r="N11" s="1429"/>
      <c r="O11" s="1430"/>
      <c r="P11" s="1431"/>
      <c r="Q11" s="1385" t="s">
        <v>210</v>
      </c>
      <c r="R11" s="1385"/>
      <c r="S11" s="1385"/>
      <c r="T11" s="1421" t="s">
        <v>201</v>
      </c>
      <c r="U11" s="1422"/>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210"/>
      <c r="AZ11" s="210"/>
      <c r="BA11" s="210"/>
      <c r="BB11" s="210"/>
      <c r="BC11" s="210"/>
      <c r="BD11" s="210"/>
      <c r="BE11" s="210"/>
      <c r="BF11" s="210"/>
      <c r="BG11" s="210"/>
    </row>
    <row r="12" spans="1:59" s="157" customFormat="1" ht="15" customHeight="1" x14ac:dyDescent="0.25">
      <c r="I12" s="253"/>
      <c r="J12" s="253"/>
      <c r="K12" s="253"/>
      <c r="L12" s="253"/>
      <c r="AY12" s="210"/>
      <c r="AZ12" s="210"/>
      <c r="BA12" s="210"/>
      <c r="BB12" s="210"/>
      <c r="BC12" s="210"/>
      <c r="BD12" s="210"/>
      <c r="BE12" s="210"/>
      <c r="BF12" s="210"/>
      <c r="BG12" s="210"/>
    </row>
    <row r="13" spans="1:59" s="157" customFormat="1" ht="15" customHeight="1" thickBot="1" x14ac:dyDescent="0.3">
      <c r="I13" s="253"/>
      <c r="J13" s="253"/>
      <c r="K13" s="253"/>
      <c r="L13" s="253"/>
      <c r="AY13" s="210"/>
      <c r="AZ13" s="210"/>
      <c r="BA13" s="210"/>
      <c r="BB13" s="210"/>
      <c r="BC13" s="210"/>
      <c r="BD13" s="210"/>
      <c r="BE13" s="210"/>
      <c r="BF13" s="210"/>
      <c r="BG13" s="210"/>
    </row>
    <row r="14" spans="1:59" ht="23.45" customHeight="1" x14ac:dyDescent="0.25">
      <c r="A14" s="1393" t="s">
        <v>844</v>
      </c>
      <c r="B14" s="1395" t="s">
        <v>845</v>
      </c>
      <c r="C14" s="1397" t="s">
        <v>53</v>
      </c>
      <c r="D14" s="1397" t="s">
        <v>846</v>
      </c>
      <c r="E14" s="1397" t="s">
        <v>847</v>
      </c>
      <c r="F14" s="1397" t="s">
        <v>848</v>
      </c>
      <c r="G14" s="1395" t="s">
        <v>849</v>
      </c>
      <c r="H14" s="1395" t="s">
        <v>850</v>
      </c>
      <c r="I14" s="1399" t="s">
        <v>851</v>
      </c>
      <c r="J14" s="1399" t="s">
        <v>852</v>
      </c>
      <c r="K14" s="1410" t="s">
        <v>853</v>
      </c>
      <c r="L14" s="1401" t="s">
        <v>194</v>
      </c>
      <c r="M14" s="1402"/>
      <c r="N14" s="1403"/>
      <c r="O14" s="1404" t="s">
        <v>195</v>
      </c>
      <c r="P14" s="1402"/>
      <c r="Q14" s="1403"/>
      <c r="R14" s="1404" t="s">
        <v>196</v>
      </c>
      <c r="S14" s="1402"/>
      <c r="T14" s="1403"/>
      <c r="U14" s="1404" t="s">
        <v>197</v>
      </c>
      <c r="V14" s="1402"/>
      <c r="W14" s="1403"/>
      <c r="X14" s="1404" t="s">
        <v>200</v>
      </c>
      <c r="Y14" s="1402"/>
      <c r="Z14" s="1403"/>
      <c r="AA14" s="1404" t="s">
        <v>202</v>
      </c>
      <c r="AB14" s="1402"/>
      <c r="AC14" s="1403"/>
      <c r="AD14" s="1404" t="s">
        <v>203</v>
      </c>
      <c r="AE14" s="1402"/>
      <c r="AF14" s="1403"/>
      <c r="AG14" s="1404" t="s">
        <v>204</v>
      </c>
      <c r="AH14" s="1402"/>
      <c r="AI14" s="1403"/>
      <c r="AJ14" s="1404" t="s">
        <v>206</v>
      </c>
      <c r="AK14" s="1402"/>
      <c r="AL14" s="1403"/>
      <c r="AM14" s="1404" t="s">
        <v>207</v>
      </c>
      <c r="AN14" s="1402"/>
      <c r="AO14" s="1403"/>
      <c r="AP14" s="1404" t="s">
        <v>208</v>
      </c>
      <c r="AQ14" s="1402"/>
      <c r="AR14" s="1403"/>
      <c r="AS14" s="1404" t="s">
        <v>209</v>
      </c>
      <c r="AT14" s="1402"/>
      <c r="AU14" s="1403"/>
      <c r="AV14" s="1408" t="s">
        <v>854</v>
      </c>
      <c r="AW14" s="1391" t="s">
        <v>855</v>
      </c>
      <c r="AX14" s="1405" t="s">
        <v>856</v>
      </c>
      <c r="AY14" s="1407"/>
      <c r="AZ14" s="1407"/>
      <c r="BA14" s="1407"/>
      <c r="BB14" s="1407"/>
      <c r="BC14" s="1407"/>
      <c r="BD14" s="1407"/>
      <c r="BE14" s="1407"/>
      <c r="BF14" s="1407"/>
      <c r="BG14" s="1407"/>
    </row>
    <row r="15" spans="1:59" s="162" customFormat="1" ht="36.75" customHeight="1" thickBot="1" x14ac:dyDescent="0.3">
      <c r="A15" s="1394"/>
      <c r="B15" s="1396"/>
      <c r="C15" s="1398"/>
      <c r="D15" s="1398"/>
      <c r="E15" s="1398"/>
      <c r="F15" s="1398"/>
      <c r="G15" s="1396"/>
      <c r="H15" s="1396"/>
      <c r="I15" s="1400"/>
      <c r="J15" s="1400"/>
      <c r="K15" s="1411"/>
      <c r="L15" s="229" t="s">
        <v>857</v>
      </c>
      <c r="M15" s="212" t="s">
        <v>858</v>
      </c>
      <c r="N15" s="212" t="s">
        <v>859</v>
      </c>
      <c r="O15" s="229" t="s">
        <v>857</v>
      </c>
      <c r="P15" s="212" t="s">
        <v>858</v>
      </c>
      <c r="Q15" s="212" t="s">
        <v>859</v>
      </c>
      <c r="R15" s="229" t="s">
        <v>857</v>
      </c>
      <c r="S15" s="212" t="s">
        <v>858</v>
      </c>
      <c r="T15" s="212" t="s">
        <v>859</v>
      </c>
      <c r="U15" s="229" t="s">
        <v>857</v>
      </c>
      <c r="V15" s="212" t="s">
        <v>858</v>
      </c>
      <c r="W15" s="212" t="s">
        <v>859</v>
      </c>
      <c r="X15" s="229" t="s">
        <v>857</v>
      </c>
      <c r="Y15" s="212" t="s">
        <v>858</v>
      </c>
      <c r="Z15" s="212" t="s">
        <v>859</v>
      </c>
      <c r="AA15" s="229" t="s">
        <v>857</v>
      </c>
      <c r="AB15" s="212" t="s">
        <v>858</v>
      </c>
      <c r="AC15" s="212" t="s">
        <v>859</v>
      </c>
      <c r="AD15" s="229" t="s">
        <v>857</v>
      </c>
      <c r="AE15" s="212" t="s">
        <v>858</v>
      </c>
      <c r="AF15" s="212" t="s">
        <v>859</v>
      </c>
      <c r="AG15" s="229" t="s">
        <v>857</v>
      </c>
      <c r="AH15" s="212" t="s">
        <v>858</v>
      </c>
      <c r="AI15" s="212" t="s">
        <v>859</v>
      </c>
      <c r="AJ15" s="229" t="s">
        <v>857</v>
      </c>
      <c r="AK15" s="212" t="s">
        <v>858</v>
      </c>
      <c r="AL15" s="212" t="s">
        <v>859</v>
      </c>
      <c r="AM15" s="229" t="s">
        <v>857</v>
      </c>
      <c r="AN15" s="212" t="s">
        <v>858</v>
      </c>
      <c r="AO15" s="212" t="s">
        <v>859</v>
      </c>
      <c r="AP15" s="229" t="s">
        <v>857</v>
      </c>
      <c r="AQ15" s="212" t="s">
        <v>858</v>
      </c>
      <c r="AR15" s="212" t="s">
        <v>859</v>
      </c>
      <c r="AS15" s="229" t="s">
        <v>857</v>
      </c>
      <c r="AT15" s="212" t="s">
        <v>858</v>
      </c>
      <c r="AU15" s="212" t="s">
        <v>859</v>
      </c>
      <c r="AV15" s="1409"/>
      <c r="AW15" s="1392"/>
      <c r="AX15" s="1406"/>
      <c r="AY15" s="1407"/>
      <c r="AZ15" s="1407"/>
      <c r="BA15" s="1407"/>
      <c r="BB15" s="1407"/>
      <c r="BC15" s="1407"/>
      <c r="BD15" s="1407"/>
      <c r="BE15" s="1407"/>
      <c r="BF15" s="1407"/>
      <c r="BG15" s="1407"/>
    </row>
    <row r="16" spans="1:59" ht="51.75" hidden="1" customHeight="1" x14ac:dyDescent="0.25">
      <c r="A16" s="172" t="s">
        <v>860</v>
      </c>
      <c r="B16" s="173" t="s">
        <v>861</v>
      </c>
      <c r="C16" s="173" t="s">
        <v>862</v>
      </c>
      <c r="D16" s="174">
        <v>1</v>
      </c>
      <c r="E16" s="173" t="s">
        <v>863</v>
      </c>
      <c r="F16" s="173"/>
      <c r="G16" s="174" t="s">
        <v>864</v>
      </c>
      <c r="H16" s="174" t="s">
        <v>865</v>
      </c>
      <c r="I16" s="254">
        <v>3520</v>
      </c>
      <c r="J16" s="254">
        <v>9846</v>
      </c>
      <c r="K16" s="255">
        <v>1000</v>
      </c>
      <c r="L16" s="256">
        <v>42</v>
      </c>
      <c r="M16" s="213"/>
      <c r="N16" s="213"/>
      <c r="O16" s="214">
        <v>84</v>
      </c>
      <c r="P16" s="215"/>
      <c r="Q16" s="215"/>
      <c r="R16" s="214">
        <v>104</v>
      </c>
      <c r="S16" s="215"/>
      <c r="T16" s="215"/>
      <c r="U16" s="214">
        <v>104</v>
      </c>
      <c r="V16" s="215"/>
      <c r="W16" s="215"/>
      <c r="X16" s="214">
        <v>104</v>
      </c>
      <c r="Y16" s="215"/>
      <c r="Z16" s="215"/>
      <c r="AA16" s="214">
        <v>104</v>
      </c>
      <c r="AB16" s="215"/>
      <c r="AC16" s="215"/>
      <c r="AD16" s="214">
        <v>104</v>
      </c>
      <c r="AE16" s="215"/>
      <c r="AF16" s="215"/>
      <c r="AG16" s="214">
        <v>104</v>
      </c>
      <c r="AH16" s="215"/>
      <c r="AI16" s="215"/>
      <c r="AJ16" s="214">
        <v>104</v>
      </c>
      <c r="AK16" s="215"/>
      <c r="AL16" s="215"/>
      <c r="AM16" s="214">
        <v>104</v>
      </c>
      <c r="AN16" s="215"/>
      <c r="AO16" s="215"/>
      <c r="AP16" s="214">
        <v>42</v>
      </c>
      <c r="AQ16" s="215"/>
      <c r="AR16" s="215"/>
      <c r="AS16" s="214">
        <v>0</v>
      </c>
      <c r="AT16" s="215"/>
      <c r="AU16" s="215"/>
      <c r="AV16" s="175">
        <f>+L16+O16+R16+U16+X16+AA16+AD16+AG16+AJ16+AM16+AP16+AS16</f>
        <v>1000</v>
      </c>
      <c r="AW16" s="216">
        <f>+M16+P16+S16+V16+Y16+AB16+AE16+AH16+AK16+AN16+AQ16+AT16</f>
        <v>0</v>
      </c>
      <c r="AX16" s="176" t="s">
        <v>866</v>
      </c>
    </row>
    <row r="17" spans="1:51" ht="51.75" hidden="1" customHeight="1" x14ac:dyDescent="0.25">
      <c r="A17" s="166" t="s">
        <v>860</v>
      </c>
      <c r="B17" s="164" t="s">
        <v>861</v>
      </c>
      <c r="C17" s="164" t="s">
        <v>862</v>
      </c>
      <c r="D17" s="163">
        <v>2</v>
      </c>
      <c r="E17" s="164" t="s">
        <v>867</v>
      </c>
      <c r="F17" s="164"/>
      <c r="G17" s="163" t="s">
        <v>864</v>
      </c>
      <c r="H17" s="163" t="s">
        <v>865</v>
      </c>
      <c r="I17" s="165">
        <v>111340</v>
      </c>
      <c r="J17" s="165">
        <v>350292</v>
      </c>
      <c r="K17" s="257">
        <v>35000</v>
      </c>
      <c r="L17" s="258">
        <v>2916</v>
      </c>
      <c r="M17" s="217"/>
      <c r="N17" s="217"/>
      <c r="O17" s="218">
        <v>2916</v>
      </c>
      <c r="P17" s="219"/>
      <c r="Q17" s="219"/>
      <c r="R17" s="218">
        <v>2916</v>
      </c>
      <c r="S17" s="219"/>
      <c r="T17" s="219"/>
      <c r="U17" s="218">
        <v>2916</v>
      </c>
      <c r="V17" s="219"/>
      <c r="W17" s="219"/>
      <c r="X17" s="218">
        <v>2917</v>
      </c>
      <c r="Y17" s="219"/>
      <c r="Z17" s="219"/>
      <c r="AA17" s="218">
        <v>2917</v>
      </c>
      <c r="AB17" s="219"/>
      <c r="AC17" s="219"/>
      <c r="AD17" s="218">
        <v>2917</v>
      </c>
      <c r="AE17" s="219"/>
      <c r="AF17" s="219"/>
      <c r="AG17" s="218">
        <v>2917</v>
      </c>
      <c r="AH17" s="219"/>
      <c r="AI17" s="219"/>
      <c r="AJ17" s="218">
        <v>2917</v>
      </c>
      <c r="AK17" s="219"/>
      <c r="AL17" s="219"/>
      <c r="AM17" s="218">
        <v>2917</v>
      </c>
      <c r="AN17" s="219"/>
      <c r="AO17" s="219"/>
      <c r="AP17" s="218">
        <v>2917</v>
      </c>
      <c r="AQ17" s="219"/>
      <c r="AR17" s="219"/>
      <c r="AS17" s="218">
        <v>2917</v>
      </c>
      <c r="AT17" s="219"/>
      <c r="AU17" s="219"/>
      <c r="AV17" s="175">
        <f t="shared" ref="AV17:AV38" si="0">+L17+O17+R17+U17+X17+AA17+AD17+AG17+AJ17+AM17+AP17+AS17</f>
        <v>35000</v>
      </c>
      <c r="AW17" s="216">
        <f t="shared" ref="AW17:AW39" si="1">+M17+P17+S17+V17+Y17+AB17+AE17+AH17+AK17+AN17+AQ17+AT17</f>
        <v>0</v>
      </c>
      <c r="AX17" s="177" t="s">
        <v>868</v>
      </c>
    </row>
    <row r="18" spans="1:51" ht="51.75" hidden="1" customHeight="1" x14ac:dyDescent="0.25">
      <c r="A18" s="166" t="s">
        <v>860</v>
      </c>
      <c r="B18" s="164" t="s">
        <v>861</v>
      </c>
      <c r="C18" s="164" t="s">
        <v>862</v>
      </c>
      <c r="D18" s="163">
        <v>3</v>
      </c>
      <c r="E18" s="164" t="s">
        <v>869</v>
      </c>
      <c r="F18" s="164"/>
      <c r="G18" s="163" t="s">
        <v>864</v>
      </c>
      <c r="H18" s="163" t="s">
        <v>865</v>
      </c>
      <c r="I18" s="165">
        <v>196518110</v>
      </c>
      <c r="J18" s="165">
        <v>56451000</v>
      </c>
      <c r="K18" s="167">
        <v>5020000</v>
      </c>
      <c r="L18" s="258">
        <v>418000</v>
      </c>
      <c r="M18" s="217"/>
      <c r="N18" s="217"/>
      <c r="O18" s="218">
        <v>418000</v>
      </c>
      <c r="P18" s="219"/>
      <c r="Q18" s="219"/>
      <c r="R18" s="218">
        <v>418000</v>
      </c>
      <c r="S18" s="219"/>
      <c r="T18" s="219"/>
      <c r="U18" s="218">
        <v>550000</v>
      </c>
      <c r="V18" s="219"/>
      <c r="W18" s="219"/>
      <c r="X18" s="218">
        <v>418000</v>
      </c>
      <c r="Y18" s="219"/>
      <c r="Z18" s="219"/>
      <c r="AA18" s="218">
        <v>418000</v>
      </c>
      <c r="AB18" s="219"/>
      <c r="AC18" s="219"/>
      <c r="AD18" s="218">
        <v>418000</v>
      </c>
      <c r="AE18" s="219"/>
      <c r="AF18" s="219"/>
      <c r="AG18" s="218">
        <v>418000</v>
      </c>
      <c r="AH18" s="219"/>
      <c r="AI18" s="219"/>
      <c r="AJ18" s="218">
        <v>418000</v>
      </c>
      <c r="AK18" s="219"/>
      <c r="AL18" s="219"/>
      <c r="AM18" s="218">
        <v>418000</v>
      </c>
      <c r="AN18" s="219"/>
      <c r="AO18" s="219"/>
      <c r="AP18" s="218">
        <v>500000</v>
      </c>
      <c r="AQ18" s="219"/>
      <c r="AR18" s="219"/>
      <c r="AS18" s="218">
        <v>208000</v>
      </c>
      <c r="AT18" s="219"/>
      <c r="AU18" s="219"/>
      <c r="AV18" s="175">
        <f t="shared" si="0"/>
        <v>5020000</v>
      </c>
      <c r="AW18" s="216">
        <f t="shared" si="1"/>
        <v>0</v>
      </c>
      <c r="AX18" s="177" t="s">
        <v>870</v>
      </c>
    </row>
    <row r="19" spans="1:51" ht="51.75" hidden="1" customHeight="1" x14ac:dyDescent="0.25">
      <c r="A19" s="166" t="s">
        <v>860</v>
      </c>
      <c r="B19" s="164" t="s">
        <v>861</v>
      </c>
      <c r="C19" s="164" t="s">
        <v>862</v>
      </c>
      <c r="D19" s="163">
        <v>4</v>
      </c>
      <c r="E19" s="164" t="s">
        <v>871</v>
      </c>
      <c r="F19" s="164"/>
      <c r="G19" s="163" t="s">
        <v>864</v>
      </c>
      <c r="H19" s="163" t="s">
        <v>865</v>
      </c>
      <c r="I19" s="165">
        <v>3993</v>
      </c>
      <c r="J19" s="165">
        <v>9916</v>
      </c>
      <c r="K19" s="257">
        <v>1000</v>
      </c>
      <c r="L19" s="258">
        <v>0</v>
      </c>
      <c r="M19" s="217"/>
      <c r="N19" s="217"/>
      <c r="O19" s="218">
        <v>60</v>
      </c>
      <c r="P19" s="219"/>
      <c r="Q19" s="219"/>
      <c r="R19" s="218">
        <v>110</v>
      </c>
      <c r="S19" s="219"/>
      <c r="T19" s="219"/>
      <c r="U19" s="218">
        <v>110</v>
      </c>
      <c r="V19" s="219"/>
      <c r="W19" s="219"/>
      <c r="X19" s="218">
        <v>110</v>
      </c>
      <c r="Y19" s="219"/>
      <c r="Z19" s="219"/>
      <c r="AA19" s="218">
        <v>110</v>
      </c>
      <c r="AB19" s="219"/>
      <c r="AC19" s="219"/>
      <c r="AD19" s="218">
        <v>110</v>
      </c>
      <c r="AE19" s="219"/>
      <c r="AF19" s="219"/>
      <c r="AG19" s="218">
        <v>110</v>
      </c>
      <c r="AH19" s="219"/>
      <c r="AI19" s="219"/>
      <c r="AJ19" s="218">
        <v>110</v>
      </c>
      <c r="AK19" s="219"/>
      <c r="AL19" s="219"/>
      <c r="AM19" s="218">
        <v>110</v>
      </c>
      <c r="AN19" s="219"/>
      <c r="AO19" s="219"/>
      <c r="AP19" s="218">
        <v>60</v>
      </c>
      <c r="AQ19" s="219"/>
      <c r="AR19" s="219"/>
      <c r="AS19" s="218">
        <v>0</v>
      </c>
      <c r="AT19" s="219"/>
      <c r="AU19" s="219"/>
      <c r="AV19" s="175">
        <f t="shared" si="0"/>
        <v>1000</v>
      </c>
      <c r="AW19" s="216">
        <f t="shared" si="1"/>
        <v>0</v>
      </c>
      <c r="AX19" s="177" t="s">
        <v>868</v>
      </c>
    </row>
    <row r="20" spans="1:51" ht="51.75" hidden="1" customHeight="1" x14ac:dyDescent="0.25">
      <c r="A20" s="166" t="s">
        <v>860</v>
      </c>
      <c r="B20" s="164" t="s">
        <v>861</v>
      </c>
      <c r="C20" s="164" t="s">
        <v>862</v>
      </c>
      <c r="D20" s="163">
        <v>5</v>
      </c>
      <c r="E20" s="164" t="s">
        <v>872</v>
      </c>
      <c r="F20" s="164"/>
      <c r="G20" s="163" t="s">
        <v>864</v>
      </c>
      <c r="H20" s="163" t="s">
        <v>873</v>
      </c>
      <c r="I20" s="165">
        <v>90102</v>
      </c>
      <c r="J20" s="165">
        <v>286385</v>
      </c>
      <c r="K20" s="257">
        <v>29000</v>
      </c>
      <c r="L20" s="258">
        <v>0</v>
      </c>
      <c r="M20" s="217"/>
      <c r="N20" s="217"/>
      <c r="O20" s="218">
        <v>1500</v>
      </c>
      <c r="P20" s="219"/>
      <c r="Q20" s="219"/>
      <c r="R20" s="218">
        <v>3000</v>
      </c>
      <c r="S20" s="219"/>
      <c r="T20" s="219"/>
      <c r="U20" s="218">
        <v>3000</v>
      </c>
      <c r="V20" s="219"/>
      <c r="W20" s="219"/>
      <c r="X20" s="218">
        <v>3000</v>
      </c>
      <c r="Y20" s="219"/>
      <c r="Z20" s="219"/>
      <c r="AA20" s="218">
        <v>3000</v>
      </c>
      <c r="AB20" s="219"/>
      <c r="AC20" s="219"/>
      <c r="AD20" s="218">
        <v>3000</v>
      </c>
      <c r="AE20" s="219"/>
      <c r="AF20" s="219"/>
      <c r="AG20" s="218">
        <v>3000</v>
      </c>
      <c r="AH20" s="219"/>
      <c r="AI20" s="219"/>
      <c r="AJ20" s="218">
        <v>3000</v>
      </c>
      <c r="AK20" s="219"/>
      <c r="AL20" s="219"/>
      <c r="AM20" s="218">
        <v>3000</v>
      </c>
      <c r="AN20" s="219"/>
      <c r="AO20" s="219"/>
      <c r="AP20" s="218">
        <v>3500</v>
      </c>
      <c r="AQ20" s="219"/>
      <c r="AR20" s="219"/>
      <c r="AS20" s="218">
        <v>0</v>
      </c>
      <c r="AT20" s="219"/>
      <c r="AU20" s="219"/>
      <c r="AV20" s="175">
        <f t="shared" si="0"/>
        <v>29000</v>
      </c>
      <c r="AW20" s="216">
        <f t="shared" si="1"/>
        <v>0</v>
      </c>
      <c r="AX20" s="177" t="s">
        <v>868</v>
      </c>
    </row>
    <row r="21" spans="1:51" ht="51.75" hidden="1" customHeight="1" x14ac:dyDescent="0.25">
      <c r="A21" s="166" t="s">
        <v>860</v>
      </c>
      <c r="B21" s="164" t="s">
        <v>861</v>
      </c>
      <c r="C21" s="164" t="s">
        <v>862</v>
      </c>
      <c r="D21" s="163">
        <v>6</v>
      </c>
      <c r="E21" s="164" t="s">
        <v>874</v>
      </c>
      <c r="F21" s="164"/>
      <c r="G21" s="163" t="s">
        <v>864</v>
      </c>
      <c r="H21" s="163" t="s">
        <v>865</v>
      </c>
      <c r="I21" s="165">
        <v>3430</v>
      </c>
      <c r="J21" s="165">
        <v>11841</v>
      </c>
      <c r="K21" s="257">
        <v>1200</v>
      </c>
      <c r="L21" s="258">
        <v>100</v>
      </c>
      <c r="M21" s="217"/>
      <c r="N21" s="217"/>
      <c r="O21" s="218">
        <v>100</v>
      </c>
      <c r="P21" s="219"/>
      <c r="Q21" s="219"/>
      <c r="R21" s="218">
        <v>100</v>
      </c>
      <c r="S21" s="219"/>
      <c r="T21" s="219"/>
      <c r="U21" s="218">
        <v>100</v>
      </c>
      <c r="V21" s="219"/>
      <c r="W21" s="219"/>
      <c r="X21" s="218">
        <v>100</v>
      </c>
      <c r="Y21" s="219"/>
      <c r="Z21" s="219"/>
      <c r="AA21" s="218">
        <v>100</v>
      </c>
      <c r="AB21" s="219"/>
      <c r="AC21" s="219"/>
      <c r="AD21" s="218">
        <v>100</v>
      </c>
      <c r="AE21" s="219"/>
      <c r="AF21" s="219"/>
      <c r="AG21" s="218">
        <v>100</v>
      </c>
      <c r="AH21" s="219"/>
      <c r="AI21" s="219"/>
      <c r="AJ21" s="218">
        <v>100</v>
      </c>
      <c r="AK21" s="219"/>
      <c r="AL21" s="219"/>
      <c r="AM21" s="218">
        <v>100</v>
      </c>
      <c r="AN21" s="219"/>
      <c r="AO21" s="219"/>
      <c r="AP21" s="218">
        <v>100</v>
      </c>
      <c r="AQ21" s="219"/>
      <c r="AR21" s="219"/>
      <c r="AS21" s="218">
        <v>100</v>
      </c>
      <c r="AT21" s="219"/>
      <c r="AU21" s="219"/>
      <c r="AV21" s="175">
        <f t="shared" si="0"/>
        <v>1200</v>
      </c>
      <c r="AW21" s="216">
        <f t="shared" si="1"/>
        <v>0</v>
      </c>
      <c r="AX21" s="177" t="s">
        <v>868</v>
      </c>
    </row>
    <row r="22" spans="1:51" ht="51.75" hidden="1" customHeight="1" x14ac:dyDescent="0.25">
      <c r="A22" s="166" t="s">
        <v>860</v>
      </c>
      <c r="B22" s="164" t="s">
        <v>861</v>
      </c>
      <c r="C22" s="164" t="s">
        <v>862</v>
      </c>
      <c r="D22" s="163">
        <v>7</v>
      </c>
      <c r="E22" s="164" t="s">
        <v>875</v>
      </c>
      <c r="F22" s="164"/>
      <c r="G22" s="163" t="s">
        <v>864</v>
      </c>
      <c r="H22" s="163" t="s">
        <v>865</v>
      </c>
      <c r="I22" s="165">
        <v>13336</v>
      </c>
      <c r="J22" s="165">
        <v>12778</v>
      </c>
      <c r="K22" s="257">
        <v>1200</v>
      </c>
      <c r="L22" s="258">
        <v>0</v>
      </c>
      <c r="M22" s="217"/>
      <c r="N22" s="217"/>
      <c r="O22" s="218">
        <v>100</v>
      </c>
      <c r="P22" s="219"/>
      <c r="Q22" s="219"/>
      <c r="R22" s="218">
        <v>125</v>
      </c>
      <c r="S22" s="219"/>
      <c r="T22" s="219"/>
      <c r="U22" s="218">
        <v>125</v>
      </c>
      <c r="V22" s="219"/>
      <c r="W22" s="219"/>
      <c r="X22" s="218">
        <v>125</v>
      </c>
      <c r="Y22" s="219"/>
      <c r="Z22" s="219"/>
      <c r="AA22" s="218">
        <v>125</v>
      </c>
      <c r="AB22" s="219"/>
      <c r="AC22" s="219"/>
      <c r="AD22" s="218">
        <v>125</v>
      </c>
      <c r="AE22" s="219"/>
      <c r="AF22" s="219"/>
      <c r="AG22" s="218">
        <v>125</v>
      </c>
      <c r="AH22" s="219"/>
      <c r="AI22" s="219"/>
      <c r="AJ22" s="218">
        <v>125</v>
      </c>
      <c r="AK22" s="219"/>
      <c r="AL22" s="219"/>
      <c r="AM22" s="218">
        <v>125</v>
      </c>
      <c r="AN22" s="219"/>
      <c r="AO22" s="219"/>
      <c r="AP22" s="218">
        <v>100</v>
      </c>
      <c r="AQ22" s="219"/>
      <c r="AR22" s="219"/>
      <c r="AS22" s="218">
        <v>0</v>
      </c>
      <c r="AT22" s="219"/>
      <c r="AU22" s="219"/>
      <c r="AV22" s="175">
        <f t="shared" si="0"/>
        <v>1200</v>
      </c>
      <c r="AW22" s="216">
        <f t="shared" si="1"/>
        <v>0</v>
      </c>
      <c r="AX22" s="177" t="s">
        <v>868</v>
      </c>
    </row>
    <row r="23" spans="1:51" ht="51.75" hidden="1" customHeight="1" x14ac:dyDescent="0.25">
      <c r="A23" s="166" t="s">
        <v>860</v>
      </c>
      <c r="B23" s="164" t="s">
        <v>861</v>
      </c>
      <c r="C23" s="164" t="s">
        <v>862</v>
      </c>
      <c r="D23" s="163">
        <v>8</v>
      </c>
      <c r="E23" s="164" t="s">
        <v>876</v>
      </c>
      <c r="F23" s="164"/>
      <c r="G23" s="163" t="s">
        <v>864</v>
      </c>
      <c r="H23" s="163" t="s">
        <v>865</v>
      </c>
      <c r="I23" s="165">
        <v>14921</v>
      </c>
      <c r="J23" s="165">
        <v>24269</v>
      </c>
      <c r="K23" s="257">
        <v>2400</v>
      </c>
      <c r="L23" s="258">
        <v>0</v>
      </c>
      <c r="M23" s="217"/>
      <c r="N23" s="217"/>
      <c r="O23" s="218">
        <v>160</v>
      </c>
      <c r="P23" s="219"/>
      <c r="Q23" s="219"/>
      <c r="R23" s="218">
        <v>280</v>
      </c>
      <c r="S23" s="219"/>
      <c r="T23" s="219"/>
      <c r="U23" s="218">
        <v>280</v>
      </c>
      <c r="V23" s="219"/>
      <c r="W23" s="219"/>
      <c r="X23" s="218">
        <v>280</v>
      </c>
      <c r="Y23" s="219"/>
      <c r="Z23" s="219"/>
      <c r="AA23" s="218">
        <v>280</v>
      </c>
      <c r="AB23" s="219"/>
      <c r="AC23" s="219"/>
      <c r="AD23" s="218">
        <v>280</v>
      </c>
      <c r="AE23" s="219"/>
      <c r="AF23" s="219"/>
      <c r="AG23" s="218">
        <v>280</v>
      </c>
      <c r="AH23" s="219"/>
      <c r="AI23" s="219"/>
      <c r="AJ23" s="218">
        <v>280</v>
      </c>
      <c r="AK23" s="219"/>
      <c r="AL23" s="219"/>
      <c r="AM23" s="218">
        <v>280</v>
      </c>
      <c r="AN23" s="219"/>
      <c r="AO23" s="219"/>
      <c r="AP23" s="218">
        <v>0</v>
      </c>
      <c r="AQ23" s="219"/>
      <c r="AR23" s="219"/>
      <c r="AS23" s="218">
        <v>0</v>
      </c>
      <c r="AT23" s="219"/>
      <c r="AU23" s="219"/>
      <c r="AV23" s="175">
        <f t="shared" si="0"/>
        <v>2400</v>
      </c>
      <c r="AW23" s="216">
        <f t="shared" si="1"/>
        <v>0</v>
      </c>
      <c r="AX23" s="177" t="s">
        <v>868</v>
      </c>
    </row>
    <row r="24" spans="1:51" ht="51.75" hidden="1" customHeight="1" x14ac:dyDescent="0.25">
      <c r="A24" s="166" t="s">
        <v>860</v>
      </c>
      <c r="B24" s="164" t="s">
        <v>861</v>
      </c>
      <c r="C24" s="164" t="s">
        <v>862</v>
      </c>
      <c r="D24" s="163">
        <v>9</v>
      </c>
      <c r="E24" s="164" t="s">
        <v>877</v>
      </c>
      <c r="F24" s="164"/>
      <c r="G24" s="163" t="s">
        <v>864</v>
      </c>
      <c r="H24" s="163" t="s">
        <v>873</v>
      </c>
      <c r="I24" s="165">
        <v>34622</v>
      </c>
      <c r="J24" s="165">
        <v>116050</v>
      </c>
      <c r="K24" s="257">
        <v>11500</v>
      </c>
      <c r="L24" s="258">
        <v>479</v>
      </c>
      <c r="M24" s="217"/>
      <c r="N24" s="217"/>
      <c r="O24" s="218">
        <v>958</v>
      </c>
      <c r="P24" s="219"/>
      <c r="Q24" s="219"/>
      <c r="R24" s="218">
        <v>1150</v>
      </c>
      <c r="S24" s="219"/>
      <c r="T24" s="219"/>
      <c r="U24" s="218">
        <v>1150</v>
      </c>
      <c r="V24" s="219"/>
      <c r="W24" s="219"/>
      <c r="X24" s="218">
        <v>1150</v>
      </c>
      <c r="Y24" s="219"/>
      <c r="Z24" s="219"/>
      <c r="AA24" s="218">
        <v>1150</v>
      </c>
      <c r="AB24" s="219"/>
      <c r="AC24" s="219"/>
      <c r="AD24" s="218">
        <v>1150</v>
      </c>
      <c r="AE24" s="219"/>
      <c r="AF24" s="219"/>
      <c r="AG24" s="218">
        <v>1150</v>
      </c>
      <c r="AH24" s="219"/>
      <c r="AI24" s="219"/>
      <c r="AJ24" s="218">
        <v>1150</v>
      </c>
      <c r="AK24" s="219"/>
      <c r="AL24" s="219"/>
      <c r="AM24" s="218">
        <v>1150</v>
      </c>
      <c r="AN24" s="219"/>
      <c r="AO24" s="219"/>
      <c r="AP24" s="218">
        <v>479</v>
      </c>
      <c r="AQ24" s="219"/>
      <c r="AR24" s="219"/>
      <c r="AS24" s="218">
        <v>384</v>
      </c>
      <c r="AT24" s="219"/>
      <c r="AU24" s="219"/>
      <c r="AV24" s="175">
        <f t="shared" si="0"/>
        <v>11500</v>
      </c>
      <c r="AW24" s="216">
        <f t="shared" si="1"/>
        <v>0</v>
      </c>
      <c r="AX24" s="177" t="s">
        <v>866</v>
      </c>
    </row>
    <row r="25" spans="1:51" ht="51.75" hidden="1" customHeight="1" x14ac:dyDescent="0.25">
      <c r="A25" s="166" t="s">
        <v>878</v>
      </c>
      <c r="B25" s="164" t="s">
        <v>879</v>
      </c>
      <c r="C25" s="164" t="s">
        <v>880</v>
      </c>
      <c r="D25" s="163">
        <v>23</v>
      </c>
      <c r="E25" s="164" t="s">
        <v>881</v>
      </c>
      <c r="F25" s="164"/>
      <c r="G25" s="163" t="s">
        <v>864</v>
      </c>
      <c r="H25" s="163" t="s">
        <v>865</v>
      </c>
      <c r="I25" s="165">
        <v>15</v>
      </c>
      <c r="J25" s="165">
        <v>47</v>
      </c>
      <c r="K25" s="167">
        <v>4</v>
      </c>
      <c r="L25" s="258"/>
      <c r="M25" s="217"/>
      <c r="N25" s="217"/>
      <c r="O25" s="218"/>
      <c r="P25" s="219"/>
      <c r="Q25" s="219"/>
      <c r="R25" s="218">
        <v>1</v>
      </c>
      <c r="S25" s="219"/>
      <c r="T25" s="219"/>
      <c r="U25" s="218"/>
      <c r="V25" s="219"/>
      <c r="W25" s="219"/>
      <c r="X25" s="218"/>
      <c r="Y25" s="219"/>
      <c r="Z25" s="219"/>
      <c r="AA25" s="218"/>
      <c r="AB25" s="219"/>
      <c r="AC25" s="219"/>
      <c r="AD25" s="218"/>
      <c r="AE25" s="219"/>
      <c r="AF25" s="219"/>
      <c r="AG25" s="218"/>
      <c r="AH25" s="219"/>
      <c r="AI25" s="219"/>
      <c r="AJ25" s="218">
        <v>1</v>
      </c>
      <c r="AK25" s="219"/>
      <c r="AL25" s="219"/>
      <c r="AM25" s="218">
        <v>1</v>
      </c>
      <c r="AN25" s="219"/>
      <c r="AO25" s="219"/>
      <c r="AP25" s="218">
        <v>1</v>
      </c>
      <c r="AQ25" s="219"/>
      <c r="AR25" s="219"/>
      <c r="AS25" s="218"/>
      <c r="AT25" s="219"/>
      <c r="AU25" s="219"/>
      <c r="AV25" s="175">
        <f t="shared" si="0"/>
        <v>4</v>
      </c>
      <c r="AW25" s="216">
        <f t="shared" si="1"/>
        <v>0</v>
      </c>
      <c r="AX25" s="177" t="s">
        <v>882</v>
      </c>
    </row>
    <row r="26" spans="1:51" ht="51.75" hidden="1" customHeight="1" x14ac:dyDescent="0.25">
      <c r="A26" s="166" t="s">
        <v>878</v>
      </c>
      <c r="B26" s="164" t="s">
        <v>879</v>
      </c>
      <c r="C26" s="164" t="s">
        <v>880</v>
      </c>
      <c r="D26" s="163">
        <v>24</v>
      </c>
      <c r="E26" s="164" t="s">
        <v>883</v>
      </c>
      <c r="F26" s="164"/>
      <c r="G26" s="163" t="s">
        <v>864</v>
      </c>
      <c r="H26" s="163" t="s">
        <v>865</v>
      </c>
      <c r="I26" s="165">
        <v>15</v>
      </c>
      <c r="J26" s="165">
        <v>47</v>
      </c>
      <c r="K26" s="168">
        <v>4</v>
      </c>
      <c r="L26" s="258"/>
      <c r="M26" s="217"/>
      <c r="N26" s="217"/>
      <c r="O26" s="218"/>
      <c r="P26" s="219"/>
      <c r="Q26" s="219"/>
      <c r="R26" s="218"/>
      <c r="S26" s="219"/>
      <c r="T26" s="219"/>
      <c r="U26" s="218">
        <v>1</v>
      </c>
      <c r="V26" s="219"/>
      <c r="W26" s="219"/>
      <c r="X26" s="218"/>
      <c r="Y26" s="219"/>
      <c r="Z26" s="219"/>
      <c r="AA26" s="218"/>
      <c r="AB26" s="219"/>
      <c r="AC26" s="219"/>
      <c r="AD26" s="218"/>
      <c r="AE26" s="219"/>
      <c r="AF26" s="219"/>
      <c r="AG26" s="218"/>
      <c r="AH26" s="219"/>
      <c r="AI26" s="219"/>
      <c r="AJ26" s="218"/>
      <c r="AK26" s="219"/>
      <c r="AL26" s="219"/>
      <c r="AM26" s="218">
        <v>1</v>
      </c>
      <c r="AN26" s="219"/>
      <c r="AO26" s="219"/>
      <c r="AP26" s="218">
        <v>1</v>
      </c>
      <c r="AQ26" s="219"/>
      <c r="AR26" s="219"/>
      <c r="AS26" s="218">
        <v>1</v>
      </c>
      <c r="AT26" s="219"/>
      <c r="AU26" s="219"/>
      <c r="AV26" s="175">
        <f t="shared" si="0"/>
        <v>4</v>
      </c>
      <c r="AW26" s="216">
        <f t="shared" si="1"/>
        <v>0</v>
      </c>
      <c r="AX26" s="177" t="s">
        <v>882</v>
      </c>
    </row>
    <row r="27" spans="1:51" s="581" customFormat="1" ht="185.25" customHeight="1" x14ac:dyDescent="0.25">
      <c r="A27" s="571" t="s">
        <v>884</v>
      </c>
      <c r="B27" s="572" t="s">
        <v>885</v>
      </c>
      <c r="C27" s="572" t="s">
        <v>214</v>
      </c>
      <c r="D27" s="573">
        <v>10</v>
      </c>
      <c r="E27" s="572" t="s">
        <v>886</v>
      </c>
      <c r="F27" s="572"/>
      <c r="G27" s="573" t="s">
        <v>864</v>
      </c>
      <c r="H27" s="573" t="s">
        <v>873</v>
      </c>
      <c r="I27" s="574">
        <v>45565</v>
      </c>
      <c r="J27" s="574">
        <v>121298</v>
      </c>
      <c r="K27" s="257">
        <v>12300</v>
      </c>
      <c r="L27" s="575">
        <v>790</v>
      </c>
      <c r="M27" s="576">
        <v>588</v>
      </c>
      <c r="N27" s="653" t="s">
        <v>887</v>
      </c>
      <c r="O27" s="566">
        <v>1007</v>
      </c>
      <c r="P27" s="687">
        <v>832</v>
      </c>
      <c r="Q27" s="685" t="s">
        <v>888</v>
      </c>
      <c r="R27" s="566">
        <v>1216</v>
      </c>
      <c r="S27" s="567">
        <v>908</v>
      </c>
      <c r="T27" s="685" t="s">
        <v>889</v>
      </c>
      <c r="U27" s="566">
        <v>1188</v>
      </c>
      <c r="V27" s="567">
        <v>1200</v>
      </c>
      <c r="W27" s="685" t="s">
        <v>890</v>
      </c>
      <c r="X27" s="566">
        <v>1119</v>
      </c>
      <c r="Y27" s="567">
        <v>1289</v>
      </c>
      <c r="Z27" s="568" t="s">
        <v>1135</v>
      </c>
      <c r="AA27" s="566">
        <v>1019</v>
      </c>
      <c r="AB27" s="567"/>
      <c r="AC27" s="569"/>
      <c r="AD27" s="566">
        <v>1248</v>
      </c>
      <c r="AE27" s="567"/>
      <c r="AF27" s="569"/>
      <c r="AG27" s="566">
        <v>1050</v>
      </c>
      <c r="AH27" s="567"/>
      <c r="AI27" s="569"/>
      <c r="AJ27" s="566">
        <v>1193</v>
      </c>
      <c r="AK27" s="567"/>
      <c r="AL27" s="568"/>
      <c r="AM27" s="566">
        <v>954</v>
      </c>
      <c r="AN27" s="567"/>
      <c r="AO27" s="568"/>
      <c r="AP27" s="566">
        <v>780</v>
      </c>
      <c r="AQ27" s="567"/>
      <c r="AR27" s="568"/>
      <c r="AS27" s="566">
        <v>736</v>
      </c>
      <c r="AT27" s="567"/>
      <c r="AU27" s="567"/>
      <c r="AV27" s="577">
        <f t="shared" si="0"/>
        <v>12300</v>
      </c>
      <c r="AW27" s="578">
        <f t="shared" si="1"/>
        <v>4817</v>
      </c>
      <c r="AX27" s="579" t="s">
        <v>891</v>
      </c>
      <c r="AY27" s="580">
        <f>AW27/AV27</f>
        <v>0.39162601626016258</v>
      </c>
    </row>
    <row r="28" spans="1:51" s="581" customFormat="1" ht="188.25" customHeight="1" x14ac:dyDescent="0.25">
      <c r="A28" s="571" t="s">
        <v>884</v>
      </c>
      <c r="B28" s="572" t="s">
        <v>885</v>
      </c>
      <c r="C28" s="572" t="s">
        <v>214</v>
      </c>
      <c r="D28" s="573">
        <v>11</v>
      </c>
      <c r="E28" s="572" t="s">
        <v>892</v>
      </c>
      <c r="F28" s="572"/>
      <c r="G28" s="573" t="s">
        <v>864</v>
      </c>
      <c r="H28" s="573" t="s">
        <v>873</v>
      </c>
      <c r="I28" s="574">
        <v>166214</v>
      </c>
      <c r="J28" s="574">
        <v>386196</v>
      </c>
      <c r="K28" s="257">
        <v>35000</v>
      </c>
      <c r="L28" s="575">
        <v>383</v>
      </c>
      <c r="M28" s="576">
        <f>958+1904</f>
        <v>2862</v>
      </c>
      <c r="N28" s="654" t="s">
        <v>893</v>
      </c>
      <c r="O28" s="566">
        <v>2293</v>
      </c>
      <c r="P28" s="687">
        <v>2959</v>
      </c>
      <c r="Q28" s="686" t="s">
        <v>894</v>
      </c>
      <c r="R28" s="566">
        <v>3800</v>
      </c>
      <c r="S28" s="567">
        <v>5242</v>
      </c>
      <c r="T28" s="686" t="s">
        <v>895</v>
      </c>
      <c r="U28" s="566">
        <v>3441</v>
      </c>
      <c r="V28" s="567">
        <v>4864</v>
      </c>
      <c r="W28" s="686" t="s">
        <v>896</v>
      </c>
      <c r="X28" s="566">
        <v>3574</v>
      </c>
      <c r="Y28" s="567">
        <v>6169</v>
      </c>
      <c r="Z28" s="686" t="s">
        <v>897</v>
      </c>
      <c r="AA28" s="566">
        <v>3000</v>
      </c>
      <c r="AB28" s="567"/>
      <c r="AC28" s="569"/>
      <c r="AD28" s="566">
        <v>2877</v>
      </c>
      <c r="AE28" s="567"/>
      <c r="AF28" s="568"/>
      <c r="AG28" s="566">
        <v>2920</v>
      </c>
      <c r="AH28" s="567"/>
      <c r="AI28" s="568"/>
      <c r="AJ28" s="582">
        <v>4235</v>
      </c>
      <c r="AK28" s="583"/>
      <c r="AL28" s="568"/>
      <c r="AM28" s="566">
        <v>3806</v>
      </c>
      <c r="AN28" s="567"/>
      <c r="AO28" s="568"/>
      <c r="AP28" s="566">
        <v>3352</v>
      </c>
      <c r="AQ28" s="567"/>
      <c r="AR28" s="568"/>
      <c r="AS28" s="566">
        <v>1319</v>
      </c>
      <c r="AT28" s="567"/>
      <c r="AU28" s="567"/>
      <c r="AV28" s="577">
        <f t="shared" si="0"/>
        <v>35000</v>
      </c>
      <c r="AW28" s="578">
        <f t="shared" si="1"/>
        <v>22096</v>
      </c>
      <c r="AX28" s="579" t="s">
        <v>891</v>
      </c>
      <c r="AY28" s="584">
        <f>AW28/AV28</f>
        <v>0.63131428571428572</v>
      </c>
    </row>
    <row r="29" spans="1:51" s="581" customFormat="1" ht="165" customHeight="1" x14ac:dyDescent="0.25">
      <c r="A29" s="571" t="s">
        <v>884</v>
      </c>
      <c r="B29" s="572" t="s">
        <v>885</v>
      </c>
      <c r="C29" s="572" t="s">
        <v>214</v>
      </c>
      <c r="D29" s="573">
        <v>13</v>
      </c>
      <c r="E29" s="572" t="s">
        <v>898</v>
      </c>
      <c r="F29" s="572"/>
      <c r="G29" s="573" t="s">
        <v>864</v>
      </c>
      <c r="H29" s="573" t="s">
        <v>873</v>
      </c>
      <c r="I29" s="574">
        <v>46329</v>
      </c>
      <c r="J29" s="574">
        <v>122579</v>
      </c>
      <c r="K29" s="257">
        <v>12500</v>
      </c>
      <c r="L29" s="575">
        <v>884</v>
      </c>
      <c r="M29" s="576">
        <v>851</v>
      </c>
      <c r="N29" s="654" t="s">
        <v>899</v>
      </c>
      <c r="O29" s="566">
        <v>927</v>
      </c>
      <c r="P29" s="687">
        <v>901</v>
      </c>
      <c r="Q29" s="686" t="s">
        <v>900</v>
      </c>
      <c r="R29" s="566">
        <v>1210</v>
      </c>
      <c r="S29" s="567">
        <v>1137</v>
      </c>
      <c r="T29" s="686" t="s">
        <v>901</v>
      </c>
      <c r="U29" s="566">
        <v>995</v>
      </c>
      <c r="V29" s="567">
        <v>1483</v>
      </c>
      <c r="W29" s="686" t="s">
        <v>902</v>
      </c>
      <c r="X29" s="566">
        <v>1117</v>
      </c>
      <c r="Y29" s="567">
        <v>1447</v>
      </c>
      <c r="Z29" s="686" t="s">
        <v>903</v>
      </c>
      <c r="AA29" s="566">
        <v>1034</v>
      </c>
      <c r="AB29" s="567"/>
      <c r="AC29" s="569"/>
      <c r="AD29" s="566">
        <v>1258</v>
      </c>
      <c r="AE29" s="567"/>
      <c r="AF29" s="569"/>
      <c r="AG29" s="566">
        <v>1043</v>
      </c>
      <c r="AH29" s="567"/>
      <c r="AI29" s="569"/>
      <c r="AJ29" s="566">
        <v>1190</v>
      </c>
      <c r="AK29" s="567"/>
      <c r="AL29" s="568"/>
      <c r="AM29" s="566">
        <v>1190</v>
      </c>
      <c r="AN29" s="567"/>
      <c r="AO29" s="568"/>
      <c r="AP29" s="566">
        <v>899</v>
      </c>
      <c r="AQ29" s="567"/>
      <c r="AR29" s="568"/>
      <c r="AS29" s="566">
        <v>753</v>
      </c>
      <c r="AT29" s="567"/>
      <c r="AU29" s="567"/>
      <c r="AV29" s="577">
        <f t="shared" si="0"/>
        <v>12500</v>
      </c>
      <c r="AW29" s="578">
        <f t="shared" si="1"/>
        <v>5819</v>
      </c>
      <c r="AX29" s="579" t="s">
        <v>891</v>
      </c>
      <c r="AY29" s="580">
        <f>AW29/AV29</f>
        <v>0.46551999999999999</v>
      </c>
    </row>
    <row r="30" spans="1:51" ht="51.75" hidden="1" customHeight="1" x14ac:dyDescent="0.25">
      <c r="A30" s="166" t="s">
        <v>884</v>
      </c>
      <c r="B30" s="164" t="s">
        <v>885</v>
      </c>
      <c r="C30" s="164" t="s">
        <v>214</v>
      </c>
      <c r="D30" s="163">
        <v>14</v>
      </c>
      <c r="E30" s="164" t="s">
        <v>904</v>
      </c>
      <c r="F30" s="164"/>
      <c r="G30" s="163" t="s">
        <v>864</v>
      </c>
      <c r="H30" s="163" t="s">
        <v>873</v>
      </c>
      <c r="I30" s="165">
        <v>13521</v>
      </c>
      <c r="J30" s="165">
        <v>20650</v>
      </c>
      <c r="K30" s="257">
        <v>3500</v>
      </c>
      <c r="L30" s="258">
        <v>150</v>
      </c>
      <c r="M30" s="217"/>
      <c r="N30" s="652" t="s">
        <v>905</v>
      </c>
      <c r="O30" s="218">
        <v>200</v>
      </c>
      <c r="P30" s="219"/>
      <c r="Q30" s="219"/>
      <c r="R30" s="218">
        <v>250</v>
      </c>
      <c r="S30" s="219"/>
      <c r="T30" s="219"/>
      <c r="U30" s="218">
        <v>350</v>
      </c>
      <c r="V30" s="219"/>
      <c r="W30" s="219"/>
      <c r="X30" s="218">
        <v>350</v>
      </c>
      <c r="Y30" s="219"/>
      <c r="Z30" s="219"/>
      <c r="AA30" s="218">
        <v>450</v>
      </c>
      <c r="AB30" s="219"/>
      <c r="AC30" s="219"/>
      <c r="AD30" s="218">
        <v>450</v>
      </c>
      <c r="AE30" s="219"/>
      <c r="AF30" s="219"/>
      <c r="AG30" s="218">
        <v>350</v>
      </c>
      <c r="AH30" s="219"/>
      <c r="AI30" s="219"/>
      <c r="AJ30" s="218">
        <v>350</v>
      </c>
      <c r="AK30" s="219"/>
      <c r="AL30" s="219"/>
      <c r="AM30" s="218">
        <v>250</v>
      </c>
      <c r="AN30" s="219"/>
      <c r="AO30" s="219"/>
      <c r="AP30" s="218">
        <v>200</v>
      </c>
      <c r="AQ30" s="219"/>
      <c r="AR30" s="219"/>
      <c r="AS30" s="218">
        <v>150</v>
      </c>
      <c r="AT30" s="219"/>
      <c r="AU30" s="219"/>
      <c r="AV30" s="175">
        <f t="shared" si="0"/>
        <v>3500</v>
      </c>
      <c r="AW30" s="216">
        <f t="shared" si="1"/>
        <v>0</v>
      </c>
      <c r="AX30" s="177" t="s">
        <v>906</v>
      </c>
    </row>
    <row r="31" spans="1:51" ht="51.75" hidden="1" customHeight="1" x14ac:dyDescent="0.25">
      <c r="A31" s="166" t="s">
        <v>884</v>
      </c>
      <c r="B31" s="164" t="s">
        <v>885</v>
      </c>
      <c r="C31" s="164" t="s">
        <v>214</v>
      </c>
      <c r="D31" s="163">
        <v>15</v>
      </c>
      <c r="E31" s="164" t="s">
        <v>907</v>
      </c>
      <c r="F31" s="164"/>
      <c r="G31" s="163" t="s">
        <v>864</v>
      </c>
      <c r="H31" s="163" t="s">
        <v>873</v>
      </c>
      <c r="I31" s="165">
        <v>8570</v>
      </c>
      <c r="J31" s="165">
        <v>20178</v>
      </c>
      <c r="K31" s="257">
        <v>2300</v>
      </c>
      <c r="L31" s="258">
        <v>100</v>
      </c>
      <c r="M31" s="217"/>
      <c r="N31" s="217"/>
      <c r="O31" s="218">
        <v>140</v>
      </c>
      <c r="P31" s="219"/>
      <c r="Q31" s="219"/>
      <c r="R31" s="218">
        <v>180</v>
      </c>
      <c r="S31" s="219"/>
      <c r="T31" s="219"/>
      <c r="U31" s="218">
        <v>200</v>
      </c>
      <c r="V31" s="219"/>
      <c r="W31" s="219"/>
      <c r="X31" s="218">
        <v>230</v>
      </c>
      <c r="Y31" s="219"/>
      <c r="Z31" s="219"/>
      <c r="AA31" s="218">
        <v>300</v>
      </c>
      <c r="AB31" s="219"/>
      <c r="AC31" s="219"/>
      <c r="AD31" s="218">
        <v>300</v>
      </c>
      <c r="AE31" s="219"/>
      <c r="AF31" s="219"/>
      <c r="AG31" s="218">
        <v>230</v>
      </c>
      <c r="AH31" s="219"/>
      <c r="AI31" s="219"/>
      <c r="AJ31" s="218">
        <v>200</v>
      </c>
      <c r="AK31" s="219"/>
      <c r="AL31" s="219"/>
      <c r="AM31" s="218">
        <v>180</v>
      </c>
      <c r="AN31" s="219"/>
      <c r="AO31" s="219"/>
      <c r="AP31" s="218">
        <v>140</v>
      </c>
      <c r="AQ31" s="219"/>
      <c r="AR31" s="219"/>
      <c r="AS31" s="218">
        <v>100</v>
      </c>
      <c r="AT31" s="219"/>
      <c r="AU31" s="219"/>
      <c r="AV31" s="175">
        <f t="shared" si="0"/>
        <v>2300</v>
      </c>
      <c r="AW31" s="216">
        <f t="shared" si="1"/>
        <v>0</v>
      </c>
      <c r="AX31" s="177" t="s">
        <v>906</v>
      </c>
    </row>
    <row r="32" spans="1:51" ht="51.75" hidden="1" customHeight="1" x14ac:dyDescent="0.25">
      <c r="A32" s="166" t="s">
        <v>884</v>
      </c>
      <c r="B32" s="164" t="s">
        <v>885</v>
      </c>
      <c r="C32" s="164" t="s">
        <v>214</v>
      </c>
      <c r="D32" s="163">
        <v>16</v>
      </c>
      <c r="E32" s="164" t="s">
        <v>908</v>
      </c>
      <c r="F32" s="164"/>
      <c r="G32" s="163" t="s">
        <v>864</v>
      </c>
      <c r="H32" s="163" t="s">
        <v>873</v>
      </c>
      <c r="I32" s="165">
        <v>20697</v>
      </c>
      <c r="J32" s="165">
        <v>22950</v>
      </c>
      <c r="K32" s="257">
        <v>4000</v>
      </c>
      <c r="L32" s="258">
        <v>150</v>
      </c>
      <c r="M32" s="217"/>
      <c r="N32" s="217"/>
      <c r="O32" s="218">
        <v>250</v>
      </c>
      <c r="P32" s="219"/>
      <c r="Q32" s="219"/>
      <c r="R32" s="218">
        <v>250</v>
      </c>
      <c r="S32" s="219"/>
      <c r="T32" s="219"/>
      <c r="U32" s="218">
        <v>350</v>
      </c>
      <c r="V32" s="219"/>
      <c r="W32" s="219"/>
      <c r="X32" s="218">
        <v>450</v>
      </c>
      <c r="Y32" s="219"/>
      <c r="Z32" s="219"/>
      <c r="AA32" s="218">
        <v>550</v>
      </c>
      <c r="AB32" s="219"/>
      <c r="AC32" s="219"/>
      <c r="AD32" s="218">
        <v>550</v>
      </c>
      <c r="AE32" s="219"/>
      <c r="AF32" s="219"/>
      <c r="AG32" s="218">
        <v>450</v>
      </c>
      <c r="AH32" s="219"/>
      <c r="AI32" s="219"/>
      <c r="AJ32" s="218">
        <v>350</v>
      </c>
      <c r="AK32" s="219"/>
      <c r="AL32" s="219"/>
      <c r="AM32" s="218">
        <v>250</v>
      </c>
      <c r="AN32" s="219"/>
      <c r="AO32" s="219"/>
      <c r="AP32" s="218">
        <v>250</v>
      </c>
      <c r="AQ32" s="219"/>
      <c r="AR32" s="219"/>
      <c r="AS32" s="218">
        <v>150</v>
      </c>
      <c r="AT32" s="219"/>
      <c r="AU32" s="219"/>
      <c r="AV32" s="175">
        <f t="shared" si="0"/>
        <v>4000</v>
      </c>
      <c r="AW32" s="216">
        <f t="shared" si="1"/>
        <v>0</v>
      </c>
      <c r="AX32" s="177" t="s">
        <v>906</v>
      </c>
    </row>
    <row r="33" spans="1:51" ht="51.75" hidden="1" customHeight="1" x14ac:dyDescent="0.25">
      <c r="A33" s="166" t="s">
        <v>884</v>
      </c>
      <c r="B33" s="164" t="s">
        <v>885</v>
      </c>
      <c r="C33" s="164" t="s">
        <v>909</v>
      </c>
      <c r="D33" s="163">
        <v>17</v>
      </c>
      <c r="E33" s="164" t="s">
        <v>910</v>
      </c>
      <c r="F33" s="164"/>
      <c r="G33" s="163" t="s">
        <v>864</v>
      </c>
      <c r="H33" s="163" t="s">
        <v>873</v>
      </c>
      <c r="I33" s="165">
        <v>24162</v>
      </c>
      <c r="J33" s="165">
        <v>77500</v>
      </c>
      <c r="K33" s="167">
        <v>7900</v>
      </c>
      <c r="L33" s="258">
        <v>0</v>
      </c>
      <c r="M33" s="217"/>
      <c r="N33" s="217"/>
      <c r="O33" s="218">
        <v>750</v>
      </c>
      <c r="P33" s="219"/>
      <c r="Q33" s="219"/>
      <c r="R33" s="218">
        <v>750</v>
      </c>
      <c r="S33" s="219"/>
      <c r="T33" s="219"/>
      <c r="U33" s="218">
        <v>750</v>
      </c>
      <c r="V33" s="219"/>
      <c r="W33" s="219"/>
      <c r="X33" s="218">
        <v>750</v>
      </c>
      <c r="Y33" s="219"/>
      <c r="Z33" s="219"/>
      <c r="AA33" s="218">
        <v>750</v>
      </c>
      <c r="AB33" s="219"/>
      <c r="AC33" s="219"/>
      <c r="AD33" s="218">
        <v>750</v>
      </c>
      <c r="AE33" s="219"/>
      <c r="AF33" s="219"/>
      <c r="AG33" s="218">
        <v>750</v>
      </c>
      <c r="AH33" s="219"/>
      <c r="AI33" s="219"/>
      <c r="AJ33" s="218">
        <v>750</v>
      </c>
      <c r="AK33" s="219"/>
      <c r="AL33" s="219"/>
      <c r="AM33" s="218">
        <v>750</v>
      </c>
      <c r="AN33" s="219"/>
      <c r="AO33" s="219"/>
      <c r="AP33" s="218">
        <v>750</v>
      </c>
      <c r="AQ33" s="219"/>
      <c r="AR33" s="219"/>
      <c r="AS33" s="218">
        <v>400</v>
      </c>
      <c r="AT33" s="219"/>
      <c r="AU33" s="219"/>
      <c r="AV33" s="175">
        <f t="shared" si="0"/>
        <v>7900</v>
      </c>
      <c r="AW33" s="216">
        <f t="shared" si="1"/>
        <v>0</v>
      </c>
      <c r="AX33" s="177" t="s">
        <v>911</v>
      </c>
    </row>
    <row r="34" spans="1:51" s="581" customFormat="1" ht="267.75" customHeight="1" x14ac:dyDescent="0.25">
      <c r="A34" s="571" t="s">
        <v>912</v>
      </c>
      <c r="B34" s="572" t="s">
        <v>913</v>
      </c>
      <c r="C34" s="572" t="s">
        <v>914</v>
      </c>
      <c r="D34" s="573">
        <v>20</v>
      </c>
      <c r="E34" s="572" t="s">
        <v>915</v>
      </c>
      <c r="F34" s="572"/>
      <c r="G34" s="573" t="s">
        <v>864</v>
      </c>
      <c r="H34" s="573" t="s">
        <v>865</v>
      </c>
      <c r="I34" s="574">
        <v>5332</v>
      </c>
      <c r="J34" s="574">
        <v>13748</v>
      </c>
      <c r="K34" s="257">
        <v>1000</v>
      </c>
      <c r="L34" s="575">
        <v>0</v>
      </c>
      <c r="M34" s="576">
        <v>0</v>
      </c>
      <c r="N34" s="653" t="s">
        <v>916</v>
      </c>
      <c r="O34" s="566">
        <v>120</v>
      </c>
      <c r="P34" s="687">
        <v>177</v>
      </c>
      <c r="Q34" s="685" t="s">
        <v>374</v>
      </c>
      <c r="R34" s="566">
        <v>50</v>
      </c>
      <c r="S34" s="567">
        <v>48</v>
      </c>
      <c r="T34" s="685" t="s">
        <v>917</v>
      </c>
      <c r="U34" s="566">
        <v>100</v>
      </c>
      <c r="V34" s="567">
        <v>151</v>
      </c>
      <c r="W34" s="569" t="s">
        <v>918</v>
      </c>
      <c r="X34" s="566">
        <v>100</v>
      </c>
      <c r="Y34" s="567">
        <v>114</v>
      </c>
      <c r="Z34" s="569" t="s">
        <v>919</v>
      </c>
      <c r="AA34" s="566">
        <v>60</v>
      </c>
      <c r="AB34" s="567"/>
      <c r="AC34" s="569"/>
      <c r="AD34" s="566">
        <v>140</v>
      </c>
      <c r="AE34" s="567"/>
      <c r="AF34" s="569"/>
      <c r="AG34" s="566">
        <v>130</v>
      </c>
      <c r="AH34" s="567"/>
      <c r="AI34" s="569"/>
      <c r="AJ34" s="566">
        <v>100</v>
      </c>
      <c r="AK34" s="567"/>
      <c r="AL34" s="568"/>
      <c r="AM34" s="566">
        <v>100</v>
      </c>
      <c r="AN34" s="567"/>
      <c r="AO34" s="569"/>
      <c r="AP34" s="566">
        <v>100</v>
      </c>
      <c r="AQ34" s="567"/>
      <c r="AR34" s="569"/>
      <c r="AS34" s="566">
        <v>0</v>
      </c>
      <c r="AT34" s="567"/>
      <c r="AU34" s="567"/>
      <c r="AV34" s="577">
        <f>+L34+O34+R34+U34+X34+AA34+AD34+AG34+AJ34+AM34+AP34+AS34</f>
        <v>1000</v>
      </c>
      <c r="AW34" s="578">
        <f t="shared" si="1"/>
        <v>490</v>
      </c>
      <c r="AX34" s="579" t="s">
        <v>891</v>
      </c>
      <c r="AY34" s="580">
        <f>AW34/AV34</f>
        <v>0.49</v>
      </c>
    </row>
    <row r="35" spans="1:51" ht="51.75" hidden="1" customHeight="1" x14ac:dyDescent="0.25">
      <c r="A35" s="166" t="s">
        <v>920</v>
      </c>
      <c r="B35" s="164" t="s">
        <v>921</v>
      </c>
      <c r="C35" s="164" t="s">
        <v>922</v>
      </c>
      <c r="D35" s="163">
        <v>21</v>
      </c>
      <c r="E35" s="164" t="s">
        <v>923</v>
      </c>
      <c r="F35" s="164"/>
      <c r="G35" s="163" t="s">
        <v>864</v>
      </c>
      <c r="H35" s="163" t="s">
        <v>873</v>
      </c>
      <c r="I35" s="165">
        <v>11925</v>
      </c>
      <c r="J35" s="165">
        <v>25000</v>
      </c>
      <c r="K35" s="257">
        <v>3000</v>
      </c>
      <c r="L35" s="258">
        <v>0</v>
      </c>
      <c r="M35" s="217"/>
      <c r="N35" s="217"/>
      <c r="O35" s="218">
        <v>0</v>
      </c>
      <c r="P35" s="219"/>
      <c r="Q35" s="219"/>
      <c r="R35" s="218">
        <v>500</v>
      </c>
      <c r="S35" s="219"/>
      <c r="T35" s="219"/>
      <c r="U35" s="218">
        <v>0</v>
      </c>
      <c r="V35" s="219"/>
      <c r="W35" s="219"/>
      <c r="X35" s="218">
        <v>0</v>
      </c>
      <c r="Y35" s="219"/>
      <c r="Z35" s="219"/>
      <c r="AA35" s="218">
        <v>1000</v>
      </c>
      <c r="AB35" s="219"/>
      <c r="AC35" s="219"/>
      <c r="AD35" s="218">
        <v>0</v>
      </c>
      <c r="AE35" s="219"/>
      <c r="AF35" s="219"/>
      <c r="AG35" s="218">
        <v>0</v>
      </c>
      <c r="AH35" s="219"/>
      <c r="AI35" s="219"/>
      <c r="AJ35" s="218">
        <v>500</v>
      </c>
      <c r="AK35" s="219"/>
      <c r="AL35" s="219"/>
      <c r="AM35" s="218">
        <v>0</v>
      </c>
      <c r="AN35" s="219"/>
      <c r="AO35" s="219"/>
      <c r="AP35" s="218">
        <v>0</v>
      </c>
      <c r="AQ35" s="219"/>
      <c r="AR35" s="219"/>
      <c r="AS35" s="218">
        <v>1000</v>
      </c>
      <c r="AT35" s="219"/>
      <c r="AU35" s="219"/>
      <c r="AV35" s="175">
        <f t="shared" si="0"/>
        <v>3000</v>
      </c>
      <c r="AW35" s="216">
        <f t="shared" si="1"/>
        <v>0</v>
      </c>
      <c r="AX35" s="177" t="s">
        <v>924</v>
      </c>
    </row>
    <row r="36" spans="1:51" ht="51.75" hidden="1" customHeight="1" x14ac:dyDescent="0.25">
      <c r="A36" s="166" t="s">
        <v>920</v>
      </c>
      <c r="B36" s="164" t="s">
        <v>921</v>
      </c>
      <c r="C36" s="164" t="s">
        <v>922</v>
      </c>
      <c r="D36" s="163">
        <v>22</v>
      </c>
      <c r="E36" s="164" t="s">
        <v>925</v>
      </c>
      <c r="F36" s="164"/>
      <c r="G36" s="163" t="s">
        <v>864</v>
      </c>
      <c r="H36" s="163" t="s">
        <v>873</v>
      </c>
      <c r="I36" s="165">
        <v>16877</v>
      </c>
      <c r="J36" s="165">
        <v>32500</v>
      </c>
      <c r="K36" s="257">
        <v>3000</v>
      </c>
      <c r="L36" s="258">
        <v>0</v>
      </c>
      <c r="M36" s="217"/>
      <c r="N36" s="217"/>
      <c r="O36" s="218">
        <v>150</v>
      </c>
      <c r="P36" s="219"/>
      <c r="Q36" s="219"/>
      <c r="R36" s="218">
        <v>300</v>
      </c>
      <c r="S36" s="219"/>
      <c r="T36" s="219"/>
      <c r="U36" s="218">
        <v>300</v>
      </c>
      <c r="V36" s="219"/>
      <c r="W36" s="219"/>
      <c r="X36" s="218">
        <v>300</v>
      </c>
      <c r="Y36" s="219"/>
      <c r="Z36" s="219"/>
      <c r="AA36" s="218">
        <v>300</v>
      </c>
      <c r="AB36" s="219"/>
      <c r="AC36" s="219"/>
      <c r="AD36" s="218">
        <v>300</v>
      </c>
      <c r="AE36" s="219"/>
      <c r="AF36" s="219"/>
      <c r="AG36" s="218">
        <v>300</v>
      </c>
      <c r="AH36" s="219"/>
      <c r="AI36" s="219"/>
      <c r="AJ36" s="218">
        <v>300</v>
      </c>
      <c r="AK36" s="219"/>
      <c r="AL36" s="219"/>
      <c r="AM36" s="218">
        <v>300</v>
      </c>
      <c r="AN36" s="219"/>
      <c r="AO36" s="219"/>
      <c r="AP36" s="218">
        <v>300</v>
      </c>
      <c r="AQ36" s="219"/>
      <c r="AR36" s="219"/>
      <c r="AS36" s="218">
        <v>150</v>
      </c>
      <c r="AT36" s="219"/>
      <c r="AU36" s="219"/>
      <c r="AV36" s="175">
        <f t="shared" si="0"/>
        <v>3000</v>
      </c>
      <c r="AW36" s="216">
        <f t="shared" si="1"/>
        <v>0</v>
      </c>
      <c r="AX36" s="177">
        <v>8198</v>
      </c>
    </row>
    <row r="37" spans="1:51" ht="51.75" hidden="1" customHeight="1" x14ac:dyDescent="0.25">
      <c r="A37" s="166">
        <v>11</v>
      </c>
      <c r="B37" s="164" t="s">
        <v>926</v>
      </c>
      <c r="C37" s="164" t="s">
        <v>927</v>
      </c>
      <c r="D37" s="163">
        <v>25</v>
      </c>
      <c r="E37" s="164" t="s">
        <v>928</v>
      </c>
      <c r="F37" s="164"/>
      <c r="G37" s="163" t="s">
        <v>929</v>
      </c>
      <c r="H37" s="163" t="s">
        <v>865</v>
      </c>
      <c r="I37" s="165">
        <v>100</v>
      </c>
      <c r="J37" s="165">
        <v>100</v>
      </c>
      <c r="K37" s="257">
        <v>100</v>
      </c>
      <c r="L37" s="258">
        <v>100</v>
      </c>
      <c r="M37" s="217"/>
      <c r="N37" s="217"/>
      <c r="O37" s="218">
        <v>100</v>
      </c>
      <c r="P37" s="219"/>
      <c r="Q37" s="219"/>
      <c r="R37" s="218">
        <v>100</v>
      </c>
      <c r="S37" s="219"/>
      <c r="T37" s="219"/>
      <c r="U37" s="218">
        <v>100</v>
      </c>
      <c r="V37" s="219"/>
      <c r="W37" s="219"/>
      <c r="X37" s="218">
        <v>100</v>
      </c>
      <c r="Y37" s="219"/>
      <c r="Z37" s="219"/>
      <c r="AA37" s="218">
        <v>100</v>
      </c>
      <c r="AB37" s="219"/>
      <c r="AC37" s="219"/>
      <c r="AD37" s="218">
        <v>100</v>
      </c>
      <c r="AE37" s="219"/>
      <c r="AF37" s="219"/>
      <c r="AG37" s="218">
        <v>100</v>
      </c>
      <c r="AH37" s="219"/>
      <c r="AI37" s="219"/>
      <c r="AJ37" s="218">
        <v>100</v>
      </c>
      <c r="AK37" s="219"/>
      <c r="AL37" s="219"/>
      <c r="AM37" s="218">
        <v>100</v>
      </c>
      <c r="AN37" s="219"/>
      <c r="AO37" s="219"/>
      <c r="AP37" s="218">
        <v>100</v>
      </c>
      <c r="AQ37" s="219"/>
      <c r="AR37" s="219"/>
      <c r="AS37" s="218">
        <v>100</v>
      </c>
      <c r="AT37" s="219"/>
      <c r="AU37" s="219"/>
      <c r="AV37" s="175">
        <v>100</v>
      </c>
      <c r="AW37" s="216">
        <f t="shared" si="1"/>
        <v>0</v>
      </c>
      <c r="AX37" s="178">
        <v>8225</v>
      </c>
    </row>
    <row r="38" spans="1:51" ht="39.75" hidden="1" customHeight="1" x14ac:dyDescent="0.25">
      <c r="A38" s="166">
        <v>11</v>
      </c>
      <c r="B38" s="164" t="s">
        <v>926</v>
      </c>
      <c r="C38" s="164" t="s">
        <v>930</v>
      </c>
      <c r="D38" s="163">
        <v>26</v>
      </c>
      <c r="E38" s="164" t="s">
        <v>931</v>
      </c>
      <c r="F38" s="164"/>
      <c r="G38" s="163" t="s">
        <v>929</v>
      </c>
      <c r="H38" s="163" t="s">
        <v>865</v>
      </c>
      <c r="I38" s="165">
        <v>100</v>
      </c>
      <c r="J38" s="165">
        <v>100</v>
      </c>
      <c r="K38" s="257">
        <v>100</v>
      </c>
      <c r="L38" s="258">
        <v>0</v>
      </c>
      <c r="M38" s="217"/>
      <c r="N38" s="217"/>
      <c r="O38" s="218">
        <v>9.09</v>
      </c>
      <c r="P38" s="219"/>
      <c r="Q38" s="219"/>
      <c r="R38" s="218">
        <v>9.09</v>
      </c>
      <c r="S38" s="219"/>
      <c r="T38" s="219"/>
      <c r="U38" s="218">
        <v>9.09</v>
      </c>
      <c r="V38" s="219"/>
      <c r="W38" s="219"/>
      <c r="X38" s="218">
        <v>9.09</v>
      </c>
      <c r="Y38" s="219"/>
      <c r="Z38" s="219"/>
      <c r="AA38" s="218">
        <v>9.09</v>
      </c>
      <c r="AB38" s="219"/>
      <c r="AC38" s="219"/>
      <c r="AD38" s="218">
        <v>9.09</v>
      </c>
      <c r="AE38" s="219"/>
      <c r="AF38" s="219"/>
      <c r="AG38" s="218">
        <v>9.09</v>
      </c>
      <c r="AH38" s="219"/>
      <c r="AI38" s="219"/>
      <c r="AJ38" s="218">
        <v>9.09</v>
      </c>
      <c r="AK38" s="219"/>
      <c r="AL38" s="219"/>
      <c r="AM38" s="218">
        <v>9.09</v>
      </c>
      <c r="AN38" s="219"/>
      <c r="AO38" s="219"/>
      <c r="AP38" s="218">
        <v>9.1</v>
      </c>
      <c r="AQ38" s="219"/>
      <c r="AR38" s="219"/>
      <c r="AS38" s="218">
        <v>9.09</v>
      </c>
      <c r="AT38" s="219"/>
      <c r="AU38" s="219"/>
      <c r="AV38" s="175">
        <f t="shared" si="0"/>
        <v>100.00000000000001</v>
      </c>
      <c r="AW38" s="216">
        <f t="shared" si="1"/>
        <v>0</v>
      </c>
      <c r="AX38" s="178">
        <v>8225</v>
      </c>
    </row>
    <row r="39" spans="1:51" ht="72" hidden="1" customHeight="1" thickBot="1" x14ac:dyDescent="0.3">
      <c r="A39" s="169">
        <v>11</v>
      </c>
      <c r="B39" s="170" t="s">
        <v>926</v>
      </c>
      <c r="C39" s="170" t="s">
        <v>930</v>
      </c>
      <c r="D39" s="171">
        <v>27</v>
      </c>
      <c r="E39" s="170" t="s">
        <v>932</v>
      </c>
      <c r="F39" s="170"/>
      <c r="G39" s="171" t="s">
        <v>933</v>
      </c>
      <c r="H39" s="171" t="s">
        <v>865</v>
      </c>
      <c r="I39" s="259">
        <v>90</v>
      </c>
      <c r="J39" s="259">
        <v>95</v>
      </c>
      <c r="K39" s="260">
        <v>91</v>
      </c>
      <c r="L39" s="261">
        <v>9.5</v>
      </c>
      <c r="M39" s="220"/>
      <c r="N39" s="220"/>
      <c r="O39" s="221">
        <v>9.5500000000000007</v>
      </c>
      <c r="P39" s="222"/>
      <c r="Q39" s="222"/>
      <c r="R39" s="221">
        <v>90.59</v>
      </c>
      <c r="S39" s="222"/>
      <c r="T39" s="222"/>
      <c r="U39" s="221">
        <v>90.64</v>
      </c>
      <c r="V39" s="222"/>
      <c r="W39" s="222"/>
      <c r="X39" s="221">
        <v>90.68</v>
      </c>
      <c r="Y39" s="222"/>
      <c r="Z39" s="222"/>
      <c r="AA39" s="221">
        <v>90.73</v>
      </c>
      <c r="AB39" s="222"/>
      <c r="AC39" s="222"/>
      <c r="AD39" s="221">
        <v>90.77</v>
      </c>
      <c r="AE39" s="222"/>
      <c r="AF39" s="222"/>
      <c r="AG39" s="221">
        <v>90.82</v>
      </c>
      <c r="AH39" s="222"/>
      <c r="AI39" s="222"/>
      <c r="AJ39" s="221">
        <v>90.86</v>
      </c>
      <c r="AK39" s="222"/>
      <c r="AL39" s="222"/>
      <c r="AM39" s="221">
        <v>90.91</v>
      </c>
      <c r="AN39" s="222"/>
      <c r="AO39" s="222"/>
      <c r="AP39" s="221">
        <v>90</v>
      </c>
      <c r="AQ39" s="222"/>
      <c r="AR39" s="222"/>
      <c r="AS39" s="221">
        <v>91.000000000000014</v>
      </c>
      <c r="AT39" s="222"/>
      <c r="AU39" s="222"/>
      <c r="AV39" s="179">
        <v>91</v>
      </c>
      <c r="AW39" s="223">
        <f t="shared" si="1"/>
        <v>0</v>
      </c>
      <c r="AX39" s="180">
        <v>8225</v>
      </c>
    </row>
  </sheetData>
  <autoFilter ref="A14:AX39"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_x000a_8223"/>
      </filters>
    </filterColumn>
  </autoFilter>
  <mergeCells count="55">
    <mergeCell ref="A1:B4"/>
    <mergeCell ref="C4:AU4"/>
    <mergeCell ref="A9:B11"/>
    <mergeCell ref="AV1:AX1"/>
    <mergeCell ref="AV2:AX2"/>
    <mergeCell ref="AV3:AX3"/>
    <mergeCell ref="AV4:AX4"/>
    <mergeCell ref="C1:AU1"/>
    <mergeCell ref="C2:AU2"/>
    <mergeCell ref="C3:AU3"/>
    <mergeCell ref="T9:U9"/>
    <mergeCell ref="T10:U10"/>
    <mergeCell ref="T11:U11"/>
    <mergeCell ref="N9:P11"/>
    <mergeCell ref="Q9:S9"/>
    <mergeCell ref="Q10:S10"/>
    <mergeCell ref="R14:T14"/>
    <mergeCell ref="U14:W14"/>
    <mergeCell ref="G14:G15"/>
    <mergeCell ref="K14:K15"/>
    <mergeCell ref="AA14:AC14"/>
    <mergeCell ref="BG14:BG15"/>
    <mergeCell ref="BA14:BA15"/>
    <mergeCell ref="BB14:BB15"/>
    <mergeCell ref="BC14:BC15"/>
    <mergeCell ref="BD14:BD15"/>
    <mergeCell ref="BE14:BE15"/>
    <mergeCell ref="BF14:BF15"/>
    <mergeCell ref="AX14:AX15"/>
    <mergeCell ref="AY14:AY15"/>
    <mergeCell ref="AZ14:AZ15"/>
    <mergeCell ref="X14:Z14"/>
    <mergeCell ref="AJ14:AL14"/>
    <mergeCell ref="AM14:AO14"/>
    <mergeCell ref="AV14:AV15"/>
    <mergeCell ref="AS14:AU14"/>
    <mergeCell ref="AP14:AR14"/>
    <mergeCell ref="AD14:AF14"/>
    <mergeCell ref="AG14:AI14"/>
    <mergeCell ref="A6:B6"/>
    <mergeCell ref="C6:K6"/>
    <mergeCell ref="O6:Q6"/>
    <mergeCell ref="Q11:S11"/>
    <mergeCell ref="AW14:AW15"/>
    <mergeCell ref="A14:A15"/>
    <mergeCell ref="B14:B15"/>
    <mergeCell ref="C14:C15"/>
    <mergeCell ref="D14:D15"/>
    <mergeCell ref="E14:E15"/>
    <mergeCell ref="F14:F15"/>
    <mergeCell ref="H14:H15"/>
    <mergeCell ref="I14:I15"/>
    <mergeCell ref="J14:J15"/>
    <mergeCell ref="L14:N14"/>
    <mergeCell ref="O14:Q14"/>
  </mergeCells>
  <pageMargins left="0.7" right="0.7" top="0.75" bottom="0.75" header="0.3" footer="0.3"/>
  <pageSetup paperSize="9" scale="11"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E31"/>
  <sheetViews>
    <sheetView zoomScale="70" zoomScaleNormal="70" workbookViewId="0">
      <selection activeCell="C10" sqref="C10"/>
    </sheetView>
  </sheetViews>
  <sheetFormatPr baseColWidth="10" defaultColWidth="11.42578125" defaultRowHeight="15" x14ac:dyDescent="0.25"/>
  <cols>
    <col min="1" max="1" width="17.7109375" customWidth="1"/>
    <col min="2" max="2" width="15.42578125" customWidth="1"/>
    <col min="3" max="3" width="25.42578125" customWidth="1"/>
    <col min="4" max="4" width="56.42578125" customWidth="1"/>
    <col min="5" max="5" width="34" customWidth="1"/>
  </cols>
  <sheetData>
    <row r="1" spans="1:5" ht="22.5" customHeight="1" thickBot="1" x14ac:dyDescent="0.3">
      <c r="A1" s="1439"/>
      <c r="B1" s="1440" t="s">
        <v>182</v>
      </c>
      <c r="C1" s="1440"/>
      <c r="D1" s="1440"/>
      <c r="E1" s="117" t="s">
        <v>663</v>
      </c>
    </row>
    <row r="2" spans="1:5" ht="22.5" customHeight="1" thickBot="1" x14ac:dyDescent="0.3">
      <c r="A2" s="1439"/>
      <c r="B2" s="1441" t="s">
        <v>184</v>
      </c>
      <c r="C2" s="1441"/>
      <c r="D2" s="1441"/>
      <c r="E2" s="117" t="s">
        <v>185</v>
      </c>
    </row>
    <row r="3" spans="1:5" ht="22.5" customHeight="1" thickBot="1" x14ac:dyDescent="0.3">
      <c r="A3" s="1439"/>
      <c r="B3" s="1442" t="s">
        <v>934</v>
      </c>
      <c r="C3" s="1443"/>
      <c r="D3" s="1444"/>
      <c r="E3" s="117" t="s">
        <v>187</v>
      </c>
    </row>
    <row r="4" spans="1:5" ht="22.5" customHeight="1" thickBot="1" x14ac:dyDescent="0.3">
      <c r="A4" s="1439"/>
      <c r="B4" s="1445" t="s">
        <v>935</v>
      </c>
      <c r="C4" s="1446"/>
      <c r="D4" s="1447"/>
      <c r="E4" s="117" t="s">
        <v>936</v>
      </c>
    </row>
    <row r="5" spans="1:5" ht="15.75" thickBot="1" x14ac:dyDescent="0.3">
      <c r="A5" s="118"/>
      <c r="B5" s="118"/>
      <c r="C5" s="118"/>
      <c r="D5" s="118"/>
      <c r="E5" s="118"/>
    </row>
    <row r="6" spans="1:5" x14ac:dyDescent="0.25">
      <c r="A6" s="1290" t="s">
        <v>937</v>
      </c>
      <c r="B6" s="1291"/>
      <c r="C6" s="1291"/>
      <c r="D6" s="1291"/>
      <c r="E6" s="1292"/>
    </row>
    <row r="7" spans="1:5" ht="45.75" customHeight="1" x14ac:dyDescent="0.25">
      <c r="A7" s="555" t="s">
        <v>938</v>
      </c>
      <c r="B7" s="555" t="s">
        <v>939</v>
      </c>
      <c r="C7" s="556" t="s">
        <v>940</v>
      </c>
      <c r="D7" s="1437" t="s">
        <v>941</v>
      </c>
      <c r="E7" s="1438"/>
    </row>
    <row r="8" spans="1:5" ht="28.5" x14ac:dyDescent="0.25">
      <c r="A8" s="120">
        <v>46084</v>
      </c>
      <c r="B8" s="695">
        <v>46084</v>
      </c>
      <c r="C8" s="130" t="s">
        <v>942</v>
      </c>
      <c r="D8" s="1017" t="s">
        <v>943</v>
      </c>
      <c r="E8" s="1432"/>
    </row>
    <row r="9" spans="1:5" ht="52.5" customHeight="1" x14ac:dyDescent="0.25">
      <c r="A9" s="120">
        <v>46171</v>
      </c>
      <c r="B9" s="120">
        <v>46171</v>
      </c>
      <c r="C9" s="131" t="s">
        <v>1137</v>
      </c>
      <c r="D9" s="1435" t="s">
        <v>1138</v>
      </c>
      <c r="E9" s="1436"/>
    </row>
    <row r="10" spans="1:5" x14ac:dyDescent="0.25">
      <c r="A10" s="120"/>
      <c r="B10" s="119"/>
      <c r="C10" s="131"/>
      <c r="D10" s="1017"/>
      <c r="E10" s="1432"/>
    </row>
    <row r="11" spans="1:5" x14ac:dyDescent="0.25">
      <c r="A11" s="121"/>
      <c r="B11" s="119"/>
      <c r="C11" s="130"/>
      <c r="D11" s="1017"/>
      <c r="E11" s="1432"/>
    </row>
    <row r="12" spans="1:5" x14ac:dyDescent="0.25">
      <c r="A12" s="122"/>
      <c r="B12" s="123"/>
      <c r="C12" s="132"/>
      <c r="D12" s="1017"/>
      <c r="E12" s="1432"/>
    </row>
    <row r="13" spans="1:5" x14ac:dyDescent="0.25">
      <c r="A13" s="122"/>
      <c r="B13" s="123"/>
      <c r="C13" s="132"/>
      <c r="D13" s="1017"/>
      <c r="E13" s="1432"/>
    </row>
    <row r="14" spans="1:5" x14ac:dyDescent="0.25">
      <c r="A14" s="124"/>
      <c r="B14" s="125"/>
      <c r="C14" s="127"/>
      <c r="D14" s="1017"/>
      <c r="E14" s="1432"/>
    </row>
    <row r="15" spans="1:5" x14ac:dyDescent="0.25">
      <c r="A15" s="126"/>
      <c r="B15" s="127"/>
      <c r="C15" s="127"/>
      <c r="D15" s="1017"/>
      <c r="E15" s="1432"/>
    </row>
    <row r="16" spans="1:5" x14ac:dyDescent="0.25">
      <c r="A16" s="126"/>
      <c r="B16" s="127"/>
      <c r="C16" s="127"/>
      <c r="D16" s="1017"/>
      <c r="E16" s="1432"/>
    </row>
    <row r="17" spans="1:5" x14ac:dyDescent="0.25">
      <c r="A17" s="126"/>
      <c r="B17" s="127"/>
      <c r="C17" s="127"/>
      <c r="D17" s="1017"/>
      <c r="E17" s="1432"/>
    </row>
    <row r="18" spans="1:5" x14ac:dyDescent="0.25">
      <c r="A18" s="126"/>
      <c r="B18" s="127"/>
      <c r="C18" s="127"/>
      <c r="D18" s="1017"/>
      <c r="E18" s="1432"/>
    </row>
    <row r="19" spans="1:5" x14ac:dyDescent="0.25">
      <c r="A19" s="126"/>
      <c r="B19" s="127"/>
      <c r="C19" s="127"/>
      <c r="D19" s="1017"/>
      <c r="E19" s="1432"/>
    </row>
    <row r="20" spans="1:5" x14ac:dyDescent="0.25">
      <c r="A20" s="126"/>
      <c r="B20" s="127"/>
      <c r="C20" s="127"/>
      <c r="D20" s="1017"/>
      <c r="E20" s="1432"/>
    </row>
    <row r="21" spans="1:5" x14ac:dyDescent="0.25">
      <c r="A21" s="126"/>
      <c r="B21" s="127"/>
      <c r="C21" s="127"/>
      <c r="D21" s="1017"/>
      <c r="E21" s="1432"/>
    </row>
    <row r="22" spans="1:5" x14ac:dyDescent="0.25">
      <c r="A22" s="126"/>
      <c r="B22" s="127"/>
      <c r="C22" s="127"/>
      <c r="D22" s="1017"/>
      <c r="E22" s="1432"/>
    </row>
    <row r="23" spans="1:5" x14ac:dyDescent="0.25">
      <c r="A23" s="126"/>
      <c r="B23" s="127"/>
      <c r="C23" s="127"/>
      <c r="D23" s="1017"/>
      <c r="E23" s="1432"/>
    </row>
    <row r="24" spans="1:5" x14ac:dyDescent="0.25">
      <c r="A24" s="126"/>
      <c r="B24" s="127"/>
      <c r="C24" s="127"/>
      <c r="D24" s="1017"/>
      <c r="E24" s="1432"/>
    </row>
    <row r="25" spans="1:5" x14ac:dyDescent="0.25">
      <c r="A25" s="126"/>
      <c r="B25" s="127"/>
      <c r="C25" s="127"/>
      <c r="D25" s="1017"/>
      <c r="E25" s="1432"/>
    </row>
    <row r="26" spans="1:5" x14ac:dyDescent="0.25">
      <c r="A26" s="126"/>
      <c r="B26" s="127"/>
      <c r="C26" s="127"/>
      <c r="D26" s="1017"/>
      <c r="E26" s="1432"/>
    </row>
    <row r="27" spans="1:5" x14ac:dyDescent="0.25">
      <c r="A27" s="126"/>
      <c r="B27" s="127"/>
      <c r="C27" s="127"/>
      <c r="D27" s="1017"/>
      <c r="E27" s="1432"/>
    </row>
    <row r="28" spans="1:5" x14ac:dyDescent="0.25">
      <c r="A28" s="126"/>
      <c r="B28" s="127"/>
      <c r="C28" s="127"/>
      <c r="D28" s="1017"/>
      <c r="E28" s="1432"/>
    </row>
    <row r="29" spans="1:5" x14ac:dyDescent="0.25">
      <c r="A29" s="126"/>
      <c r="B29" s="127"/>
      <c r="C29" s="127"/>
      <c r="D29" s="1017"/>
      <c r="E29" s="1432"/>
    </row>
    <row r="30" spans="1:5" x14ac:dyDescent="0.25">
      <c r="A30" s="126"/>
      <c r="B30" s="127"/>
      <c r="C30" s="127"/>
      <c r="D30" s="1017"/>
      <c r="E30" s="1432"/>
    </row>
    <row r="31" spans="1:5" ht="15.75" thickBot="1" x14ac:dyDescent="0.3">
      <c r="A31" s="128"/>
      <c r="B31" s="129"/>
      <c r="C31" s="129"/>
      <c r="D31" s="1433"/>
      <c r="E31" s="1434"/>
    </row>
  </sheetData>
  <mergeCells count="31">
    <mergeCell ref="D7:E7"/>
    <mergeCell ref="A1:A4"/>
    <mergeCell ref="B1:D1"/>
    <mergeCell ref="B2:D2"/>
    <mergeCell ref="A6:E6"/>
    <mergeCell ref="B3:D3"/>
    <mergeCell ref="B4:D4"/>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9:E29"/>
    <mergeCell ref="D30:E30"/>
    <mergeCell ref="D31:E31"/>
    <mergeCell ref="D24:E24"/>
    <mergeCell ref="D25:E25"/>
    <mergeCell ref="D26:E26"/>
    <mergeCell ref="D27:E27"/>
    <mergeCell ref="D28:E28"/>
  </mergeCells>
  <pageMargins left="0.7" right="0.7" top="0.75" bottom="0.75" header="0.3" footer="0.3"/>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841"/>
      <c r="C2" s="842"/>
      <c r="D2" s="843"/>
      <c r="E2" s="24"/>
      <c r="F2" s="848" t="s">
        <v>120</v>
      </c>
      <c r="G2" s="842"/>
      <c r="H2" s="842"/>
      <c r="I2" s="842"/>
      <c r="J2" s="842"/>
      <c r="K2" s="842"/>
      <c r="L2" s="842"/>
      <c r="M2" s="842"/>
      <c r="N2" s="842"/>
      <c r="O2" s="842"/>
      <c r="P2" s="842"/>
      <c r="Q2" s="842"/>
      <c r="R2" s="842"/>
      <c r="S2" s="842"/>
      <c r="T2" s="842"/>
      <c r="U2" s="842"/>
      <c r="V2" s="842"/>
      <c r="W2" s="842"/>
      <c r="X2" s="842"/>
      <c r="Y2" s="842"/>
      <c r="Z2" s="842"/>
      <c r="AA2" s="842"/>
      <c r="AB2" s="843"/>
    </row>
    <row r="3" spans="2:28" ht="12.75" customHeight="1" x14ac:dyDescent="0.25">
      <c r="B3" s="844"/>
      <c r="C3" s="798"/>
      <c r="D3" s="836"/>
      <c r="E3" s="25"/>
      <c r="F3" s="824"/>
      <c r="G3" s="798"/>
      <c r="H3" s="798"/>
      <c r="I3" s="798"/>
      <c r="J3" s="798"/>
      <c r="K3" s="798"/>
      <c r="L3" s="798"/>
      <c r="M3" s="798"/>
      <c r="N3" s="798"/>
      <c r="O3" s="798"/>
      <c r="P3" s="798"/>
      <c r="Q3" s="798"/>
      <c r="R3" s="798"/>
      <c r="S3" s="798"/>
      <c r="T3" s="798"/>
      <c r="U3" s="798"/>
      <c r="V3" s="798"/>
      <c r="W3" s="798"/>
      <c r="X3" s="798"/>
      <c r="Y3" s="798"/>
      <c r="Z3" s="798"/>
      <c r="AA3" s="798"/>
      <c r="AB3" s="836"/>
    </row>
    <row r="4" spans="2:28" ht="12.75" customHeight="1" x14ac:dyDescent="0.25">
      <c r="B4" s="844"/>
      <c r="C4" s="798"/>
      <c r="D4" s="836"/>
      <c r="E4" s="25"/>
      <c r="F4" s="824"/>
      <c r="G4" s="798"/>
      <c r="H4" s="798"/>
      <c r="I4" s="798"/>
      <c r="J4" s="798"/>
      <c r="K4" s="798"/>
      <c r="L4" s="798"/>
      <c r="M4" s="798"/>
      <c r="N4" s="798"/>
      <c r="O4" s="798"/>
      <c r="P4" s="798"/>
      <c r="Q4" s="798"/>
      <c r="R4" s="798"/>
      <c r="S4" s="798"/>
      <c r="T4" s="798"/>
      <c r="U4" s="798"/>
      <c r="V4" s="798"/>
      <c r="W4" s="798"/>
      <c r="X4" s="798"/>
      <c r="Y4" s="798"/>
      <c r="Z4" s="798"/>
      <c r="AA4" s="798"/>
      <c r="AB4" s="836"/>
    </row>
    <row r="5" spans="2:28" ht="12.75" customHeight="1" x14ac:dyDescent="0.25">
      <c r="B5" s="844"/>
      <c r="C5" s="798"/>
      <c r="D5" s="836"/>
      <c r="E5" s="25"/>
      <c r="F5" s="824"/>
      <c r="G5" s="798"/>
      <c r="H5" s="798"/>
      <c r="I5" s="798"/>
      <c r="J5" s="798"/>
      <c r="K5" s="798"/>
      <c r="L5" s="798"/>
      <c r="M5" s="798"/>
      <c r="N5" s="798"/>
      <c r="O5" s="798"/>
      <c r="P5" s="798"/>
      <c r="Q5" s="798"/>
      <c r="R5" s="798"/>
      <c r="S5" s="798"/>
      <c r="T5" s="798"/>
      <c r="U5" s="798"/>
      <c r="V5" s="798"/>
      <c r="W5" s="798"/>
      <c r="X5" s="798"/>
      <c r="Y5" s="798"/>
      <c r="Z5" s="798"/>
      <c r="AA5" s="798"/>
      <c r="AB5" s="836"/>
    </row>
    <row r="6" spans="2:28" ht="37.5" customHeight="1" x14ac:dyDescent="0.25">
      <c r="B6" s="845"/>
      <c r="C6" s="846"/>
      <c r="D6" s="847"/>
      <c r="E6" s="294"/>
      <c r="F6" s="846"/>
      <c r="G6" s="846"/>
      <c r="H6" s="846"/>
      <c r="I6" s="846"/>
      <c r="J6" s="846"/>
      <c r="K6" s="846"/>
      <c r="L6" s="846"/>
      <c r="M6" s="846"/>
      <c r="N6" s="846"/>
      <c r="O6" s="846"/>
      <c r="P6" s="846"/>
      <c r="Q6" s="846"/>
      <c r="R6" s="846"/>
      <c r="S6" s="846"/>
      <c r="T6" s="846"/>
      <c r="U6" s="846"/>
      <c r="V6" s="846"/>
      <c r="W6" s="846"/>
      <c r="X6" s="846"/>
      <c r="Y6" s="846"/>
      <c r="Z6" s="846"/>
      <c r="AA6" s="846"/>
      <c r="AB6" s="847"/>
    </row>
    <row r="7" spans="2:28" ht="15" customHeight="1" x14ac:dyDescent="0.25">
      <c r="B7" s="26"/>
      <c r="C7" s="849"/>
      <c r="D7" s="842"/>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825"/>
      <c r="D9" s="824"/>
      <c r="E9" s="824"/>
      <c r="F9" s="824"/>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825" t="s">
        <v>123</v>
      </c>
      <c r="D10" s="824"/>
      <c r="E10" s="826" t="s">
        <v>124</v>
      </c>
      <c r="F10" s="828"/>
      <c r="G10" s="828"/>
      <c r="H10" s="828"/>
      <c r="I10" s="828"/>
      <c r="J10" s="828"/>
      <c r="K10" s="828"/>
      <c r="L10" s="828"/>
      <c r="M10" s="828"/>
      <c r="N10" s="828"/>
      <c r="O10" s="828"/>
      <c r="P10" s="828"/>
      <c r="Q10" s="828"/>
      <c r="R10" s="828"/>
      <c r="S10" s="828"/>
      <c r="T10" s="828"/>
      <c r="U10" s="828"/>
      <c r="V10" s="828"/>
      <c r="W10" s="828"/>
      <c r="X10" s="828"/>
      <c r="Y10" s="828"/>
      <c r="Z10" s="828"/>
      <c r="AA10" s="816"/>
      <c r="AB10" s="302"/>
    </row>
    <row r="11" spans="2:28" ht="15" customHeight="1" x14ac:dyDescent="0.25">
      <c r="B11" s="30"/>
      <c r="C11" s="825"/>
      <c r="D11" s="824"/>
      <c r="E11" s="824"/>
      <c r="F11" s="824"/>
      <c r="G11" s="293"/>
      <c r="H11" s="293"/>
      <c r="I11" s="293"/>
      <c r="J11" s="293"/>
      <c r="K11" s="293"/>
      <c r="L11" s="293"/>
      <c r="M11" s="293"/>
      <c r="N11" s="293"/>
      <c r="O11" s="293"/>
      <c r="P11" s="293"/>
      <c r="Q11" s="293"/>
      <c r="R11" s="293"/>
      <c r="S11" s="293"/>
      <c r="T11" s="293"/>
      <c r="U11" s="293"/>
      <c r="V11" s="293"/>
      <c r="W11" s="293"/>
      <c r="X11" s="293"/>
      <c r="Y11" s="293"/>
      <c r="Z11" s="293"/>
      <c r="AA11" s="823"/>
      <c r="AB11" s="836"/>
    </row>
    <row r="12" spans="2:28" ht="29.25" customHeight="1" x14ac:dyDescent="0.25">
      <c r="B12" s="30"/>
      <c r="C12" s="839" t="s">
        <v>125</v>
      </c>
      <c r="D12" s="840"/>
      <c r="E12" s="837" t="s">
        <v>126</v>
      </c>
      <c r="F12" s="838"/>
      <c r="G12" s="838"/>
      <c r="H12" s="838"/>
      <c r="I12" s="838"/>
      <c r="J12" s="838"/>
      <c r="K12" s="838"/>
      <c r="L12" s="838"/>
      <c r="M12" s="838"/>
      <c r="N12" s="838"/>
      <c r="O12" s="838"/>
      <c r="P12" s="838"/>
      <c r="Q12" s="838"/>
      <c r="R12" s="838"/>
      <c r="S12" s="838"/>
      <c r="T12" s="838"/>
      <c r="U12" s="838"/>
      <c r="V12" s="838"/>
      <c r="W12" s="838"/>
      <c r="X12" s="838"/>
      <c r="Y12" s="838"/>
      <c r="Z12" s="838"/>
      <c r="AA12" s="838"/>
      <c r="AB12" s="35"/>
    </row>
    <row r="13" spans="2:28" ht="15" customHeight="1" x14ac:dyDescent="0.25">
      <c r="B13" s="30"/>
      <c r="C13" s="823"/>
      <c r="D13" s="824"/>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825" t="s">
        <v>127</v>
      </c>
      <c r="D14" s="824"/>
      <c r="E14" s="304"/>
      <c r="F14" s="823"/>
      <c r="G14" s="824"/>
      <c r="H14" s="824"/>
      <c r="I14" s="824"/>
      <c r="J14" s="824"/>
      <c r="K14" s="824"/>
      <c r="L14" s="824"/>
      <c r="M14" s="824"/>
      <c r="N14" s="824"/>
      <c r="O14" s="824"/>
      <c r="P14" s="824"/>
      <c r="Q14" s="824"/>
      <c r="R14" s="824"/>
      <c r="S14" s="824"/>
      <c r="T14" s="824"/>
      <c r="U14" s="824"/>
      <c r="V14" s="824"/>
      <c r="W14" s="824"/>
      <c r="X14" s="824"/>
      <c r="Y14" s="824"/>
      <c r="Z14" s="824"/>
      <c r="AA14" s="824"/>
      <c r="AB14" s="836"/>
    </row>
    <row r="15" spans="2:28" ht="29.25" customHeight="1" x14ac:dyDescent="0.25">
      <c r="B15" s="30"/>
      <c r="C15" s="826"/>
      <c r="D15" s="828"/>
      <c r="E15" s="828"/>
      <c r="F15" s="828"/>
      <c r="G15" s="828"/>
      <c r="H15" s="828"/>
      <c r="I15" s="828"/>
      <c r="J15" s="828"/>
      <c r="K15" s="828"/>
      <c r="L15" s="828"/>
      <c r="M15" s="828"/>
      <c r="N15" s="828"/>
      <c r="O15" s="828"/>
      <c r="P15" s="828"/>
      <c r="Q15" s="828"/>
      <c r="R15" s="828"/>
      <c r="S15" s="828"/>
      <c r="T15" s="828"/>
      <c r="U15" s="828"/>
      <c r="V15" s="828"/>
      <c r="W15" s="828"/>
      <c r="X15" s="828"/>
      <c r="Y15" s="828"/>
      <c r="Z15" s="828"/>
      <c r="AA15" s="816"/>
      <c r="AB15" s="305"/>
    </row>
    <row r="17" spans="3:27"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row>
    <row r="18" spans="3:27" ht="15" customHeight="1" x14ac:dyDescent="0.25">
      <c r="C18" s="841"/>
      <c r="D18" s="842"/>
      <c r="E18" s="842"/>
      <c r="F18" s="842"/>
      <c r="G18" s="842"/>
      <c r="H18" s="842"/>
      <c r="I18" s="842"/>
      <c r="J18" s="842"/>
      <c r="K18" s="842"/>
      <c r="L18" s="842"/>
      <c r="M18" s="842"/>
      <c r="N18" s="842"/>
      <c r="O18" s="842"/>
      <c r="P18" s="843"/>
      <c r="Q18" s="293"/>
      <c r="R18" s="827"/>
      <c r="S18" s="828"/>
      <c r="T18" s="828"/>
      <c r="U18" s="828"/>
      <c r="V18" s="828"/>
      <c r="W18" s="828"/>
      <c r="X18" s="828"/>
      <c r="Y18" s="828"/>
      <c r="Z18" s="828"/>
      <c r="AA18" s="816"/>
    </row>
    <row r="19" spans="3:27" ht="15" customHeight="1" x14ac:dyDescent="0.25">
      <c r="C19" s="844"/>
      <c r="D19" s="798"/>
      <c r="E19" s="798"/>
      <c r="F19" s="798"/>
      <c r="G19" s="798"/>
      <c r="H19" s="798"/>
      <c r="I19" s="798"/>
      <c r="J19" s="798"/>
      <c r="K19" s="798"/>
      <c r="L19" s="798"/>
      <c r="M19" s="798"/>
      <c r="N19" s="798"/>
      <c r="O19" s="798"/>
      <c r="P19" s="836"/>
      <c r="Q19" s="293"/>
      <c r="R19" s="293"/>
      <c r="S19" s="293"/>
      <c r="T19" s="293"/>
      <c r="U19" s="293"/>
      <c r="V19" s="293"/>
      <c r="W19" s="293"/>
      <c r="X19" s="293"/>
      <c r="Y19" s="293"/>
      <c r="Z19" s="293"/>
      <c r="AA19" s="293"/>
    </row>
    <row r="20" spans="3:27" ht="15" customHeight="1" x14ac:dyDescent="0.25">
      <c r="C20" s="844"/>
      <c r="D20" s="798"/>
      <c r="E20" s="798"/>
      <c r="F20" s="798"/>
      <c r="G20" s="798"/>
      <c r="H20" s="798"/>
      <c r="I20" s="798"/>
      <c r="J20" s="798"/>
      <c r="K20" s="798"/>
      <c r="L20" s="798"/>
      <c r="M20" s="798"/>
      <c r="N20" s="798"/>
      <c r="O20" s="798"/>
      <c r="P20" s="836"/>
      <c r="Q20" s="303"/>
      <c r="R20" s="306" t="s">
        <v>130</v>
      </c>
      <c r="S20" s="306"/>
      <c r="T20" s="306"/>
      <c r="U20" s="306"/>
      <c r="V20" s="306"/>
      <c r="W20" s="303"/>
      <c r="X20" s="303"/>
      <c r="Y20" s="303"/>
      <c r="Z20" s="293"/>
      <c r="AA20" s="303"/>
    </row>
    <row r="21" spans="3:27" ht="15" customHeight="1" x14ac:dyDescent="0.25">
      <c r="C21" s="844"/>
      <c r="D21" s="798"/>
      <c r="E21" s="798"/>
      <c r="F21" s="798"/>
      <c r="G21" s="798"/>
      <c r="H21" s="798"/>
      <c r="I21" s="798"/>
      <c r="J21" s="798"/>
      <c r="K21" s="798"/>
      <c r="L21" s="798"/>
      <c r="M21" s="798"/>
      <c r="N21" s="798"/>
      <c r="O21" s="798"/>
      <c r="P21" s="836"/>
      <c r="Q21" s="293"/>
      <c r="R21" s="36"/>
      <c r="S21" s="293" t="s">
        <v>15</v>
      </c>
      <c r="T21" s="293"/>
      <c r="U21" s="36"/>
      <c r="V21" s="293" t="s">
        <v>27</v>
      </c>
      <c r="W21" s="293"/>
      <c r="X21" s="36"/>
      <c r="Y21" s="308" t="s">
        <v>46</v>
      </c>
      <c r="Z21" s="293"/>
      <c r="AA21" s="293"/>
    </row>
    <row r="22" spans="3:27" ht="15" customHeight="1" x14ac:dyDescent="0.25">
      <c r="C22" s="844"/>
      <c r="D22" s="798"/>
      <c r="E22" s="798"/>
      <c r="F22" s="798"/>
      <c r="G22" s="798"/>
      <c r="H22" s="798"/>
      <c r="I22" s="798"/>
      <c r="J22" s="798"/>
      <c r="K22" s="798"/>
      <c r="L22" s="798"/>
      <c r="M22" s="798"/>
      <c r="N22" s="798"/>
      <c r="O22" s="798"/>
      <c r="P22" s="836"/>
      <c r="Q22" s="293"/>
      <c r="R22" s="293"/>
      <c r="S22" s="293"/>
      <c r="T22" s="293"/>
      <c r="U22" s="293"/>
      <c r="V22" s="293"/>
      <c r="W22" s="293"/>
      <c r="X22" s="293"/>
      <c r="Y22" s="293"/>
      <c r="Z22" s="293"/>
      <c r="AA22" s="293"/>
    </row>
    <row r="23" spans="3:27" ht="15" customHeight="1" x14ac:dyDescent="0.25">
      <c r="C23" s="845"/>
      <c r="D23" s="846"/>
      <c r="E23" s="846"/>
      <c r="F23" s="846"/>
      <c r="G23" s="846"/>
      <c r="H23" s="846"/>
      <c r="I23" s="846"/>
      <c r="J23" s="846"/>
      <c r="K23" s="846"/>
      <c r="L23" s="846"/>
      <c r="M23" s="846"/>
      <c r="N23" s="846"/>
      <c r="O23" s="846"/>
      <c r="P23" s="847"/>
      <c r="Q23" s="293"/>
      <c r="R23" s="306" t="s">
        <v>131</v>
      </c>
      <c r="S23" s="293"/>
      <c r="T23" s="293"/>
      <c r="U23" s="293"/>
      <c r="V23" s="293"/>
      <c r="W23" s="834" t="s">
        <v>23</v>
      </c>
      <c r="X23" s="828"/>
      <c r="Y23" s="828"/>
      <c r="Z23" s="828"/>
      <c r="AA23" s="816"/>
    </row>
    <row r="24" spans="3:27"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row>
    <row r="25" spans="3:27"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row>
    <row r="26" spans="3:27" ht="29.25" customHeight="1" x14ac:dyDescent="0.25">
      <c r="C26" s="834" t="s">
        <v>133</v>
      </c>
      <c r="D26" s="828"/>
      <c r="E26" s="828"/>
      <c r="F26" s="828"/>
      <c r="G26" s="828"/>
      <c r="H26" s="828"/>
      <c r="I26" s="828"/>
      <c r="J26" s="828"/>
      <c r="K26" s="828"/>
      <c r="L26" s="828"/>
      <c r="M26" s="828"/>
      <c r="N26" s="828"/>
      <c r="O26" s="828"/>
      <c r="P26" s="828"/>
      <c r="Q26" s="828"/>
      <c r="R26" s="828"/>
      <c r="S26" s="828"/>
      <c r="T26" s="828"/>
      <c r="U26" s="828"/>
      <c r="V26" s="828"/>
      <c r="W26" s="828"/>
      <c r="X26" s="828"/>
      <c r="Y26" s="828"/>
      <c r="Z26" s="828"/>
      <c r="AA26" s="816"/>
    </row>
    <row r="27" spans="3:27"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row>
    <row r="28" spans="3:27"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row>
    <row r="29" spans="3:27" ht="29.25" customHeight="1" x14ac:dyDescent="0.25">
      <c r="C29" s="834" t="s">
        <v>135</v>
      </c>
      <c r="D29" s="828"/>
      <c r="E29" s="828"/>
      <c r="F29" s="828"/>
      <c r="G29" s="828"/>
      <c r="H29" s="828"/>
      <c r="I29" s="828"/>
      <c r="J29" s="828"/>
      <c r="K29" s="816"/>
      <c r="L29" s="303"/>
      <c r="M29" s="834" t="s">
        <v>136</v>
      </c>
      <c r="N29" s="828"/>
      <c r="O29" s="828"/>
      <c r="P29" s="828"/>
      <c r="Q29" s="828"/>
      <c r="R29" s="828"/>
      <c r="S29" s="828"/>
      <c r="T29" s="828"/>
      <c r="U29" s="828"/>
      <c r="V29" s="828"/>
      <c r="W29" s="828"/>
      <c r="X29" s="828"/>
      <c r="Y29" s="828"/>
      <c r="Z29" s="828"/>
      <c r="AA29" s="816"/>
    </row>
    <row r="30" spans="3:27"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row>
    <row r="31" spans="3:27"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row>
    <row r="32" spans="3:27" ht="90" customHeight="1" x14ac:dyDescent="0.25">
      <c r="C32" s="833" t="s">
        <v>138</v>
      </c>
      <c r="D32" s="828"/>
      <c r="E32" s="828"/>
      <c r="F32" s="828"/>
      <c r="G32" s="828"/>
      <c r="H32" s="828"/>
      <c r="I32" s="828"/>
      <c r="J32" s="828"/>
      <c r="K32" s="828"/>
      <c r="L32" s="828"/>
      <c r="M32" s="828"/>
      <c r="N32" s="828"/>
      <c r="O32" s="828"/>
      <c r="P32" s="828"/>
      <c r="Q32" s="828"/>
      <c r="R32" s="828"/>
      <c r="S32" s="828"/>
      <c r="T32" s="828"/>
      <c r="U32" s="828"/>
      <c r="V32" s="828"/>
      <c r="W32" s="828"/>
      <c r="X32" s="828"/>
      <c r="Y32" s="828"/>
      <c r="Z32" s="828"/>
      <c r="AA32" s="816"/>
    </row>
    <row r="34" spans="3:27" ht="15.75" customHeight="1" x14ac:dyDescent="0.25">
      <c r="C34" s="832" t="s">
        <v>139</v>
      </c>
      <c r="D34" s="824"/>
      <c r="E34" s="306"/>
      <c r="F34" s="826" t="s">
        <v>22</v>
      </c>
      <c r="G34" s="816"/>
      <c r="H34" s="306"/>
      <c r="I34" s="293"/>
      <c r="J34" s="313" t="s">
        <v>140</v>
      </c>
      <c r="K34" s="826">
        <v>1</v>
      </c>
      <c r="L34" s="828"/>
      <c r="M34" s="828"/>
      <c r="N34" s="816"/>
      <c r="O34" s="306"/>
      <c r="P34" s="306"/>
      <c r="Q34" s="297" t="s">
        <v>141</v>
      </c>
      <c r="R34" s="293"/>
      <c r="S34" s="306"/>
      <c r="T34" s="306"/>
      <c r="U34" s="306"/>
      <c r="V34" s="306"/>
      <c r="W34" s="826" t="s">
        <v>20</v>
      </c>
      <c r="X34" s="828"/>
      <c r="Y34" s="828"/>
      <c r="Z34" s="828"/>
      <c r="AA34" s="816"/>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833" t="s">
        <v>143</v>
      </c>
      <c r="G36" s="828"/>
      <c r="H36" s="828"/>
      <c r="I36" s="828"/>
      <c r="J36" s="828"/>
      <c r="K36" s="828"/>
      <c r="L36" s="828"/>
      <c r="M36" s="816"/>
      <c r="N36" s="293"/>
      <c r="O36" s="313" t="s">
        <v>144</v>
      </c>
      <c r="P36" s="834">
        <v>1</v>
      </c>
      <c r="Q36" s="828"/>
      <c r="R36" s="828"/>
      <c r="S36" s="828"/>
      <c r="T36" s="828"/>
      <c r="U36" s="828"/>
      <c r="V36" s="828"/>
      <c r="W36" s="828"/>
      <c r="X36" s="828"/>
      <c r="Y36" s="828"/>
      <c r="Z36" s="828"/>
      <c r="AA36" s="816"/>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827" t="s">
        <v>146</v>
      </c>
      <c r="G38" s="816"/>
      <c r="H38" s="293"/>
      <c r="I38" s="293"/>
      <c r="J38" s="306" t="s">
        <v>147</v>
      </c>
      <c r="K38" s="293"/>
      <c r="L38" s="827" t="s">
        <v>148</v>
      </c>
      <c r="M38" s="828"/>
      <c r="N38" s="816"/>
      <c r="O38" s="306"/>
      <c r="P38" s="306"/>
      <c r="Q38" s="293"/>
      <c r="R38" s="306" t="s">
        <v>149</v>
      </c>
      <c r="S38" s="306"/>
      <c r="T38" s="306"/>
      <c r="U38" s="306"/>
      <c r="V38" s="306"/>
      <c r="W38" s="835"/>
      <c r="X38" s="828"/>
      <c r="Y38" s="828"/>
      <c r="Z38" s="828"/>
      <c r="AA38" s="816"/>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829">
        <v>2024</v>
      </c>
      <c r="E40" s="830"/>
      <c r="F40" s="831"/>
      <c r="G40" s="34"/>
      <c r="H40" s="297"/>
      <c r="I40" s="297"/>
      <c r="J40" s="297"/>
      <c r="K40" s="297"/>
      <c r="L40" s="297"/>
      <c r="M40" s="297"/>
      <c r="N40" s="297"/>
      <c r="O40" s="297"/>
      <c r="P40" s="297"/>
      <c r="Q40" s="823"/>
      <c r="R40" s="824"/>
      <c r="S40" s="824"/>
      <c r="T40" s="824"/>
      <c r="U40" s="824"/>
      <c r="V40" s="297"/>
      <c r="W40" s="297"/>
      <c r="X40" s="825"/>
      <c r="Y40" s="824"/>
      <c r="Z40" s="824"/>
      <c r="AA40" s="824"/>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834">
        <v>1</v>
      </c>
      <c r="E42" s="828"/>
      <c r="F42" s="816"/>
      <c r="G42" s="293"/>
      <c r="H42" s="297"/>
      <c r="I42" s="297"/>
      <c r="J42" s="297"/>
      <c r="K42" s="297"/>
      <c r="L42" s="297"/>
      <c r="M42" s="297"/>
      <c r="N42" s="297"/>
      <c r="O42" s="297"/>
      <c r="P42" s="297"/>
      <c r="Q42" s="823"/>
      <c r="R42" s="824"/>
      <c r="S42" s="824"/>
      <c r="T42" s="824"/>
      <c r="U42" s="824"/>
      <c r="V42" s="297"/>
      <c r="W42" s="297"/>
      <c r="X42" s="825"/>
      <c r="Y42" s="824"/>
      <c r="Z42" s="824"/>
      <c r="AA42" s="824"/>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826" t="s">
        <v>151</v>
      </c>
      <c r="E44" s="828"/>
      <c r="F44" s="828"/>
      <c r="G44" s="828"/>
      <c r="H44" s="828"/>
      <c r="I44" s="828"/>
      <c r="J44" s="828"/>
      <c r="K44" s="828"/>
      <c r="L44" s="828"/>
      <c r="M44" s="828"/>
      <c r="N44" s="828"/>
      <c r="O44" s="828"/>
      <c r="P44" s="828"/>
      <c r="Q44" s="828"/>
      <c r="R44" s="828"/>
      <c r="S44" s="828"/>
      <c r="T44" s="828"/>
      <c r="U44" s="828"/>
      <c r="V44" s="828"/>
      <c r="W44" s="828"/>
      <c r="X44" s="828"/>
      <c r="Y44" s="816"/>
      <c r="Z44" s="307"/>
      <c r="AA44" s="307"/>
    </row>
    <row r="45" spans="3:27" ht="15.75" customHeight="1" x14ac:dyDescent="0.25">
      <c r="C45" s="293"/>
      <c r="D45" s="865" t="s">
        <v>152</v>
      </c>
      <c r="E45" s="828"/>
      <c r="F45" s="828"/>
      <c r="G45" s="828"/>
      <c r="H45" s="816"/>
      <c r="I45" s="861" t="s">
        <v>153</v>
      </c>
      <c r="J45" s="828"/>
      <c r="K45" s="828"/>
      <c r="L45" s="828"/>
      <c r="M45" s="828"/>
      <c r="N45" s="828"/>
      <c r="O45" s="828"/>
      <c r="P45" s="816"/>
      <c r="Q45" s="862" t="s">
        <v>154</v>
      </c>
      <c r="R45" s="828"/>
      <c r="S45" s="828"/>
      <c r="T45" s="828"/>
      <c r="U45" s="828"/>
      <c r="V45" s="828"/>
      <c r="W45" s="828"/>
      <c r="X45" s="828"/>
      <c r="Y45" s="816"/>
      <c r="Z45" s="307"/>
      <c r="AA45" s="307"/>
    </row>
    <row r="46" spans="3:27" ht="15.75" customHeight="1" x14ac:dyDescent="0.25">
      <c r="C46" s="38"/>
      <c r="D46" s="866" t="s">
        <v>155</v>
      </c>
      <c r="E46" s="828"/>
      <c r="F46" s="828"/>
      <c r="G46" s="828"/>
      <c r="H46" s="816"/>
      <c r="I46" s="863" t="s">
        <v>156</v>
      </c>
      <c r="J46" s="828"/>
      <c r="K46" s="828"/>
      <c r="L46" s="828"/>
      <c r="M46" s="828"/>
      <c r="N46" s="828"/>
      <c r="O46" s="828"/>
      <c r="P46" s="816"/>
      <c r="Q46" s="864" t="s">
        <v>157</v>
      </c>
      <c r="R46" s="828"/>
      <c r="S46" s="828"/>
      <c r="T46" s="828"/>
      <c r="U46" s="828"/>
      <c r="V46" s="828"/>
      <c r="W46" s="828"/>
      <c r="X46" s="828"/>
      <c r="Y46" s="816"/>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54" t="s">
        <v>158</v>
      </c>
      <c r="D48" s="828"/>
      <c r="E48" s="828"/>
      <c r="F48" s="816"/>
      <c r="G48" s="859" t="s">
        <v>159</v>
      </c>
      <c r="H48" s="860" t="s">
        <v>160</v>
      </c>
      <c r="I48" s="842"/>
      <c r="J48" s="842"/>
      <c r="K48" s="842"/>
      <c r="L48" s="842"/>
      <c r="M48" s="842"/>
      <c r="N48" s="842"/>
      <c r="O48" s="842"/>
      <c r="P48" s="842"/>
      <c r="Q48" s="842"/>
      <c r="R48" s="842"/>
      <c r="S48" s="842"/>
      <c r="T48" s="842"/>
      <c r="U48" s="842"/>
      <c r="V48" s="842"/>
      <c r="W48" s="842"/>
      <c r="X48" s="842"/>
      <c r="Y48" s="842"/>
      <c r="Z48" s="842"/>
      <c r="AA48" s="843"/>
    </row>
    <row r="49" spans="2:28" ht="15.75" customHeight="1" x14ac:dyDescent="0.25">
      <c r="B49" s="39"/>
      <c r="C49" s="40" t="s">
        <v>161</v>
      </c>
      <c r="D49" s="41">
        <v>1.2</v>
      </c>
      <c r="E49" s="854" t="s">
        <v>162</v>
      </c>
      <c r="F49" s="816"/>
      <c r="G49" s="800"/>
      <c r="H49" s="845"/>
      <c r="I49" s="846"/>
      <c r="J49" s="846"/>
      <c r="K49" s="846"/>
      <c r="L49" s="846"/>
      <c r="M49" s="846"/>
      <c r="N49" s="846"/>
      <c r="O49" s="846"/>
      <c r="P49" s="846"/>
      <c r="Q49" s="846"/>
      <c r="R49" s="846"/>
      <c r="S49" s="846"/>
      <c r="T49" s="846"/>
      <c r="U49" s="846"/>
      <c r="V49" s="846"/>
      <c r="W49" s="846"/>
      <c r="X49" s="846"/>
      <c r="Y49" s="846"/>
      <c r="Z49" s="846"/>
      <c r="AA49" s="847"/>
      <c r="AB49" s="315"/>
    </row>
    <row r="50" spans="2:28" ht="15.75" customHeight="1" x14ac:dyDescent="0.25">
      <c r="B50" s="39"/>
      <c r="C50" s="42">
        <v>2024</v>
      </c>
      <c r="D50" s="43">
        <v>45474</v>
      </c>
      <c r="E50" s="853">
        <v>45656</v>
      </c>
      <c r="F50" s="816"/>
      <c r="G50" s="44">
        <v>1</v>
      </c>
      <c r="H50" s="858" t="s">
        <v>124</v>
      </c>
      <c r="I50" s="828"/>
      <c r="J50" s="828"/>
      <c r="K50" s="828"/>
      <c r="L50" s="828"/>
      <c r="M50" s="828"/>
      <c r="N50" s="828"/>
      <c r="O50" s="828"/>
      <c r="P50" s="828"/>
      <c r="Q50" s="828"/>
      <c r="R50" s="828"/>
      <c r="S50" s="828"/>
      <c r="T50" s="828"/>
      <c r="U50" s="828"/>
      <c r="V50" s="828"/>
      <c r="W50" s="828"/>
      <c r="X50" s="828"/>
      <c r="Y50" s="828"/>
      <c r="Z50" s="828"/>
      <c r="AA50" s="816"/>
      <c r="AB50" s="315"/>
    </row>
    <row r="51" spans="2:28" ht="15.75" customHeight="1" x14ac:dyDescent="0.25">
      <c r="B51" s="39"/>
      <c r="C51" s="42">
        <v>2025</v>
      </c>
      <c r="D51" s="43">
        <v>45658</v>
      </c>
      <c r="E51" s="853">
        <v>46021</v>
      </c>
      <c r="F51" s="816"/>
      <c r="G51" s="44">
        <v>1</v>
      </c>
      <c r="H51" s="858" t="s">
        <v>124</v>
      </c>
      <c r="I51" s="828"/>
      <c r="J51" s="828"/>
      <c r="K51" s="828"/>
      <c r="L51" s="828"/>
      <c r="M51" s="828"/>
      <c r="N51" s="828"/>
      <c r="O51" s="828"/>
      <c r="P51" s="828"/>
      <c r="Q51" s="828"/>
      <c r="R51" s="828"/>
      <c r="S51" s="828"/>
      <c r="T51" s="828"/>
      <c r="U51" s="828"/>
      <c r="V51" s="828"/>
      <c r="W51" s="828"/>
      <c r="X51" s="828"/>
      <c r="Y51" s="828"/>
      <c r="Z51" s="828"/>
      <c r="AA51" s="816"/>
      <c r="AB51" s="315"/>
    </row>
    <row r="52" spans="2:28" ht="15.75" customHeight="1" x14ac:dyDescent="0.25">
      <c r="B52" s="39"/>
      <c r="C52" s="42">
        <v>2026</v>
      </c>
      <c r="D52" s="43">
        <v>46023</v>
      </c>
      <c r="E52" s="853">
        <v>46386</v>
      </c>
      <c r="F52" s="816"/>
      <c r="G52" s="44">
        <v>1</v>
      </c>
      <c r="H52" s="858" t="s">
        <v>124</v>
      </c>
      <c r="I52" s="828"/>
      <c r="J52" s="828"/>
      <c r="K52" s="828"/>
      <c r="L52" s="828"/>
      <c r="M52" s="828"/>
      <c r="N52" s="828"/>
      <c r="O52" s="828"/>
      <c r="P52" s="828"/>
      <c r="Q52" s="828"/>
      <c r="R52" s="828"/>
      <c r="S52" s="828"/>
      <c r="T52" s="828"/>
      <c r="U52" s="828"/>
      <c r="V52" s="828"/>
      <c r="W52" s="828"/>
      <c r="X52" s="828"/>
      <c r="Y52" s="828"/>
      <c r="Z52" s="828"/>
      <c r="AA52" s="816"/>
      <c r="AB52" s="315"/>
    </row>
    <row r="53" spans="2:28" ht="15.75" customHeight="1" x14ac:dyDescent="0.25">
      <c r="B53" s="39"/>
      <c r="C53" s="42">
        <v>2027</v>
      </c>
      <c r="D53" s="43">
        <v>46388</v>
      </c>
      <c r="E53" s="853">
        <v>46751</v>
      </c>
      <c r="F53" s="816"/>
      <c r="G53" s="44">
        <v>1</v>
      </c>
      <c r="H53" s="858" t="s">
        <v>124</v>
      </c>
      <c r="I53" s="828"/>
      <c r="J53" s="828"/>
      <c r="K53" s="828"/>
      <c r="L53" s="828"/>
      <c r="M53" s="828"/>
      <c r="N53" s="828"/>
      <c r="O53" s="828"/>
      <c r="P53" s="828"/>
      <c r="Q53" s="828"/>
      <c r="R53" s="828"/>
      <c r="S53" s="828"/>
      <c r="T53" s="828"/>
      <c r="U53" s="828"/>
      <c r="V53" s="828"/>
      <c r="W53" s="828"/>
      <c r="X53" s="828"/>
      <c r="Y53" s="828"/>
      <c r="Z53" s="828"/>
      <c r="AA53" s="816"/>
      <c r="AB53" s="315"/>
    </row>
    <row r="54" spans="2:28" ht="15.75" customHeight="1" x14ac:dyDescent="0.25">
      <c r="B54" s="39"/>
      <c r="C54" s="42"/>
      <c r="D54" s="42"/>
      <c r="E54" s="854"/>
      <c r="F54" s="816"/>
      <c r="G54" s="41"/>
      <c r="H54" s="854"/>
      <c r="I54" s="828"/>
      <c r="J54" s="828"/>
      <c r="K54" s="828"/>
      <c r="L54" s="828"/>
      <c r="M54" s="828"/>
      <c r="N54" s="828"/>
      <c r="O54" s="828"/>
      <c r="P54" s="828"/>
      <c r="Q54" s="828"/>
      <c r="R54" s="828"/>
      <c r="S54" s="828"/>
      <c r="T54" s="828"/>
      <c r="U54" s="828"/>
      <c r="V54" s="828"/>
      <c r="W54" s="828"/>
      <c r="X54" s="828"/>
      <c r="Y54" s="828"/>
      <c r="Z54" s="828"/>
      <c r="AA54" s="816"/>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832" t="s">
        <v>163</v>
      </c>
      <c r="D56" s="824"/>
      <c r="E56" s="306"/>
      <c r="F56" s="297" t="s">
        <v>164</v>
      </c>
      <c r="G56" s="45"/>
      <c r="H56" s="308"/>
      <c r="I56" s="297" t="s">
        <v>165</v>
      </c>
      <c r="J56" s="293"/>
      <c r="K56" s="827"/>
      <c r="L56" s="816"/>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52" t="s">
        <v>166</v>
      </c>
      <c r="C58" s="828"/>
      <c r="D58" s="828"/>
      <c r="E58" s="828"/>
      <c r="F58" s="828"/>
      <c r="G58" s="828"/>
      <c r="H58" s="828"/>
      <c r="I58" s="828"/>
      <c r="J58" s="828"/>
      <c r="K58" s="828"/>
      <c r="L58" s="828"/>
      <c r="M58" s="828"/>
      <c r="N58" s="828"/>
      <c r="O58" s="828"/>
      <c r="P58" s="828"/>
      <c r="Q58" s="828"/>
      <c r="R58" s="828"/>
      <c r="S58" s="828"/>
      <c r="T58" s="828"/>
      <c r="U58" s="828"/>
      <c r="V58" s="828"/>
      <c r="W58" s="828"/>
      <c r="X58" s="828"/>
      <c r="Y58" s="828"/>
      <c r="Z58" s="828"/>
      <c r="AA58" s="828"/>
      <c r="AB58" s="816"/>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54" t="s">
        <v>161</v>
      </c>
      <c r="C60" s="816"/>
      <c r="D60" s="41"/>
      <c r="E60" s="854" t="s">
        <v>167</v>
      </c>
      <c r="F60" s="816"/>
      <c r="G60" s="41"/>
      <c r="H60" s="826" t="s">
        <v>168</v>
      </c>
      <c r="I60" s="816"/>
      <c r="J60" s="854"/>
      <c r="K60" s="816"/>
      <c r="L60" s="857"/>
      <c r="M60" s="824"/>
      <c r="N60" s="41" t="s">
        <v>169</v>
      </c>
      <c r="O60" s="854"/>
      <c r="P60" s="828"/>
      <c r="Q60" s="816"/>
      <c r="R60" s="854" t="s">
        <v>170</v>
      </c>
      <c r="S60" s="828"/>
      <c r="T60" s="816"/>
      <c r="U60" s="854"/>
      <c r="V60" s="828"/>
      <c r="W60" s="816"/>
      <c r="X60" s="854" t="s">
        <v>171</v>
      </c>
      <c r="Y60" s="816"/>
      <c r="Z60" s="854"/>
      <c r="AA60" s="828"/>
      <c r="AB60" s="816"/>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52" t="s">
        <v>172</v>
      </c>
      <c r="C62" s="816"/>
      <c r="D62" s="855"/>
      <c r="E62" s="846"/>
      <c r="F62" s="846"/>
      <c r="G62" s="846"/>
      <c r="H62" s="846"/>
      <c r="I62" s="846"/>
      <c r="J62" s="846"/>
      <c r="K62" s="846"/>
      <c r="L62" s="846"/>
      <c r="M62" s="846"/>
      <c r="N62" s="846"/>
      <c r="O62" s="846"/>
      <c r="P62" s="846"/>
      <c r="Q62" s="846"/>
      <c r="R62" s="846"/>
      <c r="S62" s="846"/>
      <c r="T62" s="846"/>
      <c r="U62" s="846"/>
      <c r="V62" s="846"/>
      <c r="W62" s="846"/>
      <c r="X62" s="846"/>
      <c r="Y62" s="846"/>
      <c r="Z62" s="846"/>
      <c r="AA62" s="846"/>
      <c r="AB62" s="847"/>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52" t="s">
        <v>173</v>
      </c>
      <c r="C64" s="816"/>
      <c r="D64" s="856"/>
      <c r="E64" s="846"/>
      <c r="F64" s="846"/>
      <c r="G64" s="846"/>
      <c r="H64" s="846"/>
      <c r="I64" s="846"/>
      <c r="J64" s="846"/>
      <c r="K64" s="846"/>
      <c r="L64" s="846"/>
      <c r="M64" s="846"/>
      <c r="N64" s="846"/>
      <c r="O64" s="846"/>
      <c r="P64" s="846"/>
      <c r="Q64" s="846"/>
      <c r="R64" s="846"/>
      <c r="S64" s="846"/>
      <c r="T64" s="846"/>
      <c r="U64" s="846"/>
      <c r="V64" s="846"/>
      <c r="W64" s="846"/>
      <c r="X64" s="846"/>
      <c r="Y64" s="846"/>
      <c r="Z64" s="846"/>
      <c r="AA64" s="846"/>
      <c r="AB64" s="847"/>
    </row>
    <row r="66" spans="2:28" ht="15.75" customHeight="1" x14ac:dyDescent="0.25">
      <c r="B66" s="852" t="s">
        <v>174</v>
      </c>
      <c r="C66" s="816"/>
      <c r="D66" s="856"/>
      <c r="E66" s="846"/>
      <c r="F66" s="846"/>
      <c r="G66" s="846"/>
      <c r="H66" s="846"/>
      <c r="I66" s="846"/>
      <c r="J66" s="846"/>
      <c r="K66" s="846"/>
      <c r="L66" s="846"/>
      <c r="M66" s="846"/>
      <c r="N66" s="846"/>
      <c r="O66" s="846"/>
      <c r="P66" s="846"/>
      <c r="Q66" s="846"/>
      <c r="R66" s="846"/>
      <c r="S66" s="846"/>
      <c r="T66" s="846"/>
      <c r="U66" s="846"/>
      <c r="V66" s="846"/>
      <c r="W66" s="846"/>
      <c r="X66" s="846"/>
      <c r="Y66" s="846"/>
      <c r="Z66" s="846"/>
      <c r="AA66" s="846"/>
      <c r="AB66" s="847"/>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52" t="s">
        <v>175</v>
      </c>
      <c r="C68" s="816"/>
      <c r="D68" s="856"/>
      <c r="E68" s="846"/>
      <c r="F68" s="846"/>
      <c r="G68" s="846"/>
      <c r="H68" s="846"/>
      <c r="I68" s="846"/>
      <c r="J68" s="846"/>
      <c r="K68" s="846"/>
      <c r="L68" s="846"/>
      <c r="M68" s="846"/>
      <c r="N68" s="846"/>
      <c r="O68" s="846"/>
      <c r="P68" s="846"/>
      <c r="Q68" s="846"/>
      <c r="R68" s="846"/>
      <c r="S68" s="846"/>
      <c r="T68" s="846"/>
      <c r="U68" s="846"/>
      <c r="V68" s="846"/>
      <c r="W68" s="846"/>
      <c r="X68" s="846"/>
      <c r="Y68" s="846"/>
      <c r="Z68" s="846"/>
      <c r="AA68" s="846"/>
      <c r="AB68" s="847"/>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52" t="s">
        <v>176</v>
      </c>
      <c r="C70" s="816"/>
      <c r="D70" s="856"/>
      <c r="E70" s="846"/>
      <c r="F70" s="846"/>
      <c r="G70" s="846"/>
      <c r="H70" s="846"/>
      <c r="I70" s="846"/>
      <c r="J70" s="846"/>
      <c r="K70" s="846"/>
      <c r="L70" s="846"/>
      <c r="M70" s="846"/>
      <c r="N70" s="846"/>
      <c r="O70" s="846"/>
      <c r="P70" s="846"/>
      <c r="Q70" s="846"/>
      <c r="R70" s="846"/>
      <c r="S70" s="846"/>
      <c r="T70" s="846"/>
      <c r="U70" s="846"/>
      <c r="V70" s="846"/>
      <c r="W70" s="846"/>
      <c r="X70" s="846"/>
      <c r="Y70" s="846"/>
      <c r="Z70" s="846"/>
      <c r="AA70" s="846"/>
      <c r="AB70" s="847"/>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52" t="s">
        <v>177</v>
      </c>
      <c r="C72" s="828"/>
      <c r="D72" s="828"/>
      <c r="E72" s="828"/>
      <c r="F72" s="828"/>
      <c r="G72" s="828"/>
      <c r="H72" s="828"/>
      <c r="I72" s="828"/>
      <c r="J72" s="828"/>
      <c r="K72" s="828"/>
      <c r="L72" s="828"/>
      <c r="M72" s="828"/>
      <c r="N72" s="828"/>
      <c r="O72" s="828"/>
      <c r="P72" s="828"/>
      <c r="Q72" s="828"/>
      <c r="R72" s="828"/>
      <c r="S72" s="828"/>
      <c r="T72" s="828"/>
      <c r="U72" s="828"/>
      <c r="V72" s="828"/>
      <c r="W72" s="828"/>
      <c r="X72" s="828"/>
      <c r="Y72" s="828"/>
      <c r="Z72" s="828"/>
      <c r="AA72" s="828"/>
      <c r="AB72" s="816"/>
    </row>
    <row r="73" spans="2:28" ht="15.75" customHeight="1" x14ac:dyDescent="0.25">
      <c r="B73" s="826" t="s">
        <v>122</v>
      </c>
      <c r="C73" s="816"/>
      <c r="D73" s="50" t="s">
        <v>178</v>
      </c>
      <c r="E73" s="826" t="s">
        <v>179</v>
      </c>
      <c r="F73" s="816"/>
      <c r="G73" s="826" t="s">
        <v>177</v>
      </c>
      <c r="H73" s="828"/>
      <c r="I73" s="828"/>
      <c r="J73" s="828"/>
      <c r="K73" s="828"/>
      <c r="L73" s="828"/>
      <c r="M73" s="828"/>
      <c r="N73" s="828"/>
      <c r="O73" s="816"/>
      <c r="P73" s="826" t="s">
        <v>180</v>
      </c>
      <c r="Q73" s="828"/>
      <c r="R73" s="828"/>
      <c r="S73" s="828"/>
      <c r="T73" s="828"/>
      <c r="U73" s="828"/>
      <c r="V73" s="828"/>
      <c r="W73" s="828"/>
      <c r="X73" s="828"/>
      <c r="Y73" s="828"/>
      <c r="Z73" s="828"/>
      <c r="AA73" s="828"/>
      <c r="AB73" s="816"/>
    </row>
    <row r="74" spans="2:28" ht="15.75" customHeight="1" x14ac:dyDescent="0.25">
      <c r="B74" s="826"/>
      <c r="C74" s="816"/>
      <c r="D74" s="36"/>
      <c r="E74" s="826"/>
      <c r="F74" s="816"/>
      <c r="G74" s="851"/>
      <c r="H74" s="828"/>
      <c r="I74" s="828"/>
      <c r="J74" s="828"/>
      <c r="K74" s="828"/>
      <c r="L74" s="828"/>
      <c r="M74" s="828"/>
      <c r="N74" s="828"/>
      <c r="O74" s="816"/>
      <c r="P74" s="851"/>
      <c r="Q74" s="828"/>
      <c r="R74" s="828"/>
      <c r="S74" s="828"/>
      <c r="T74" s="828"/>
      <c r="U74" s="828"/>
      <c r="V74" s="828"/>
      <c r="W74" s="828"/>
      <c r="X74" s="828"/>
      <c r="Y74" s="828"/>
      <c r="Z74" s="828"/>
      <c r="AA74" s="828"/>
      <c r="AB74" s="816"/>
    </row>
    <row r="75" spans="2:28" ht="15.75" customHeight="1" x14ac:dyDescent="0.25">
      <c r="B75" s="826"/>
      <c r="C75" s="816"/>
      <c r="D75" s="36"/>
      <c r="E75" s="826"/>
      <c r="F75" s="816"/>
      <c r="G75" s="851"/>
      <c r="H75" s="828"/>
      <c r="I75" s="828"/>
      <c r="J75" s="828"/>
      <c r="K75" s="828"/>
      <c r="L75" s="828"/>
      <c r="M75" s="828"/>
      <c r="N75" s="828"/>
      <c r="O75" s="816"/>
      <c r="P75" s="851"/>
      <c r="Q75" s="828"/>
      <c r="R75" s="828"/>
      <c r="S75" s="828"/>
      <c r="T75" s="828"/>
      <c r="U75" s="828"/>
      <c r="V75" s="828"/>
      <c r="W75" s="828"/>
      <c r="X75" s="828"/>
      <c r="Y75" s="828"/>
      <c r="Z75" s="828"/>
      <c r="AA75" s="828"/>
      <c r="AB75" s="816"/>
    </row>
    <row r="76" spans="2:28" ht="26.25" customHeight="1" x14ac:dyDescent="0.25">
      <c r="B76" s="850" t="s">
        <v>181</v>
      </c>
      <c r="C76" s="828"/>
      <c r="D76" s="828"/>
      <c r="E76" s="828"/>
      <c r="F76" s="828"/>
      <c r="G76" s="828"/>
      <c r="H76" s="828"/>
      <c r="I76" s="828"/>
      <c r="J76" s="828"/>
      <c r="K76" s="828"/>
      <c r="L76" s="828"/>
      <c r="M76" s="828"/>
      <c r="N76" s="828"/>
      <c r="O76" s="828"/>
      <c r="P76" s="828"/>
      <c r="Q76" s="828"/>
      <c r="R76" s="828"/>
      <c r="S76" s="828"/>
      <c r="T76" s="828"/>
      <c r="U76" s="828"/>
      <c r="V76" s="828"/>
      <c r="W76" s="828"/>
      <c r="X76" s="828"/>
      <c r="Y76" s="828"/>
      <c r="Z76" s="828"/>
      <c r="AA76" s="828"/>
      <c r="AB76" s="816"/>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52" t="s">
        <v>23</v>
      </c>
      <c r="D2" s="152" t="s">
        <v>944</v>
      </c>
      <c r="F2" s="152" t="s">
        <v>20</v>
      </c>
    </row>
    <row r="3" spans="2:6" x14ac:dyDescent="0.25">
      <c r="B3" s="152" t="s">
        <v>33</v>
      </c>
      <c r="D3" s="152" t="s">
        <v>34</v>
      </c>
      <c r="F3" s="152" t="s">
        <v>42</v>
      </c>
    </row>
    <row r="4" spans="2:6" x14ac:dyDescent="0.25">
      <c r="B4" s="152" t="s">
        <v>21</v>
      </c>
      <c r="F4" s="152" t="s">
        <v>50</v>
      </c>
    </row>
    <row r="5" spans="2:6" x14ac:dyDescent="0.25">
      <c r="F5" s="152" t="s">
        <v>62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841"/>
      <c r="C2" s="842"/>
      <c r="D2" s="843"/>
      <c r="E2" s="24"/>
      <c r="F2" s="848" t="s">
        <v>120</v>
      </c>
      <c r="G2" s="842"/>
      <c r="H2" s="842"/>
      <c r="I2" s="842"/>
      <c r="J2" s="842"/>
      <c r="K2" s="842"/>
      <c r="L2" s="842"/>
      <c r="M2" s="842"/>
      <c r="N2" s="842"/>
      <c r="O2" s="842"/>
      <c r="P2" s="842"/>
      <c r="Q2" s="842"/>
      <c r="R2" s="842"/>
      <c r="S2" s="842"/>
      <c r="T2" s="842"/>
      <c r="U2" s="842"/>
      <c r="V2" s="842"/>
      <c r="W2" s="842"/>
      <c r="X2" s="842"/>
      <c r="Y2" s="842"/>
      <c r="Z2" s="842"/>
      <c r="AA2" s="842"/>
      <c r="AB2" s="843"/>
    </row>
    <row r="3" spans="2:28" ht="12.75" customHeight="1" x14ac:dyDescent="0.25">
      <c r="B3" s="844"/>
      <c r="C3" s="798"/>
      <c r="D3" s="836"/>
      <c r="E3" s="25"/>
      <c r="F3" s="824"/>
      <c r="G3" s="798"/>
      <c r="H3" s="798"/>
      <c r="I3" s="798"/>
      <c r="J3" s="798"/>
      <c r="K3" s="798"/>
      <c r="L3" s="798"/>
      <c r="M3" s="798"/>
      <c r="N3" s="798"/>
      <c r="O3" s="798"/>
      <c r="P3" s="798"/>
      <c r="Q3" s="798"/>
      <c r="R3" s="798"/>
      <c r="S3" s="798"/>
      <c r="T3" s="798"/>
      <c r="U3" s="798"/>
      <c r="V3" s="798"/>
      <c r="W3" s="798"/>
      <c r="X3" s="798"/>
      <c r="Y3" s="798"/>
      <c r="Z3" s="798"/>
      <c r="AA3" s="798"/>
      <c r="AB3" s="836"/>
    </row>
    <row r="4" spans="2:28" ht="12.75" customHeight="1" x14ac:dyDescent="0.25">
      <c r="B4" s="844"/>
      <c r="C4" s="798"/>
      <c r="D4" s="836"/>
      <c r="E4" s="25"/>
      <c r="F4" s="824"/>
      <c r="G4" s="798"/>
      <c r="H4" s="798"/>
      <c r="I4" s="798"/>
      <c r="J4" s="798"/>
      <c r="K4" s="798"/>
      <c r="L4" s="798"/>
      <c r="M4" s="798"/>
      <c r="N4" s="798"/>
      <c r="O4" s="798"/>
      <c r="P4" s="798"/>
      <c r="Q4" s="798"/>
      <c r="R4" s="798"/>
      <c r="S4" s="798"/>
      <c r="T4" s="798"/>
      <c r="U4" s="798"/>
      <c r="V4" s="798"/>
      <c r="W4" s="798"/>
      <c r="X4" s="798"/>
      <c r="Y4" s="798"/>
      <c r="Z4" s="798"/>
      <c r="AA4" s="798"/>
      <c r="AB4" s="836"/>
    </row>
    <row r="5" spans="2:28" ht="12.75" customHeight="1" x14ac:dyDescent="0.25">
      <c r="B5" s="844"/>
      <c r="C5" s="798"/>
      <c r="D5" s="836"/>
      <c r="E5" s="25"/>
      <c r="F5" s="824"/>
      <c r="G5" s="798"/>
      <c r="H5" s="798"/>
      <c r="I5" s="798"/>
      <c r="J5" s="798"/>
      <c r="K5" s="798"/>
      <c r="L5" s="798"/>
      <c r="M5" s="798"/>
      <c r="N5" s="798"/>
      <c r="O5" s="798"/>
      <c r="P5" s="798"/>
      <c r="Q5" s="798"/>
      <c r="R5" s="798"/>
      <c r="S5" s="798"/>
      <c r="T5" s="798"/>
      <c r="U5" s="798"/>
      <c r="V5" s="798"/>
      <c r="W5" s="798"/>
      <c r="X5" s="798"/>
      <c r="Y5" s="798"/>
      <c r="Z5" s="798"/>
      <c r="AA5" s="798"/>
      <c r="AB5" s="836"/>
    </row>
    <row r="6" spans="2:28" ht="37.5" customHeight="1" x14ac:dyDescent="0.25">
      <c r="B6" s="845"/>
      <c r="C6" s="846"/>
      <c r="D6" s="847"/>
      <c r="E6" s="294"/>
      <c r="F6" s="846"/>
      <c r="G6" s="846"/>
      <c r="H6" s="846"/>
      <c r="I6" s="846"/>
      <c r="J6" s="846"/>
      <c r="K6" s="846"/>
      <c r="L6" s="846"/>
      <c r="M6" s="846"/>
      <c r="N6" s="846"/>
      <c r="O6" s="846"/>
      <c r="P6" s="846"/>
      <c r="Q6" s="846"/>
      <c r="R6" s="846"/>
      <c r="S6" s="846"/>
      <c r="T6" s="846"/>
      <c r="U6" s="846"/>
      <c r="V6" s="846"/>
      <c r="W6" s="846"/>
      <c r="X6" s="846"/>
      <c r="Y6" s="846"/>
      <c r="Z6" s="846"/>
      <c r="AA6" s="846"/>
      <c r="AB6" s="847"/>
    </row>
    <row r="7" spans="2:28" ht="15" customHeight="1" x14ac:dyDescent="0.25">
      <c r="B7" s="26"/>
      <c r="C7" s="849"/>
      <c r="D7" s="842"/>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825"/>
      <c r="D9" s="824"/>
      <c r="E9" s="824"/>
      <c r="F9" s="824"/>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825" t="s">
        <v>123</v>
      </c>
      <c r="D10" s="824"/>
      <c r="E10" s="826" t="s">
        <v>945</v>
      </c>
      <c r="F10" s="828"/>
      <c r="G10" s="828"/>
      <c r="H10" s="828"/>
      <c r="I10" s="828"/>
      <c r="J10" s="828"/>
      <c r="K10" s="828"/>
      <c r="L10" s="828"/>
      <c r="M10" s="828"/>
      <c r="N10" s="828"/>
      <c r="O10" s="828"/>
      <c r="P10" s="828"/>
      <c r="Q10" s="828"/>
      <c r="R10" s="828"/>
      <c r="S10" s="828"/>
      <c r="T10" s="828"/>
      <c r="U10" s="828"/>
      <c r="V10" s="828"/>
      <c r="W10" s="828"/>
      <c r="X10" s="828"/>
      <c r="Y10" s="828"/>
      <c r="Z10" s="828"/>
      <c r="AA10" s="816"/>
      <c r="AB10" s="302"/>
    </row>
    <row r="11" spans="2:28" ht="15" customHeight="1" x14ac:dyDescent="0.25">
      <c r="B11" s="30"/>
      <c r="C11" s="825"/>
      <c r="D11" s="824"/>
      <c r="E11" s="824"/>
      <c r="F11" s="824"/>
      <c r="G11" s="293"/>
      <c r="H11" s="293"/>
      <c r="I11" s="293"/>
      <c r="J11" s="293"/>
      <c r="K11" s="293"/>
      <c r="L11" s="293"/>
      <c r="M11" s="293"/>
      <c r="N11" s="293"/>
      <c r="O11" s="293"/>
      <c r="P11" s="293"/>
      <c r="Q11" s="293"/>
      <c r="R11" s="293"/>
      <c r="S11" s="293"/>
      <c r="T11" s="293"/>
      <c r="U11" s="293"/>
      <c r="V11" s="293"/>
      <c r="W11" s="293"/>
      <c r="X11" s="293"/>
      <c r="Y11" s="293"/>
      <c r="Z11" s="293"/>
      <c r="AA11" s="823"/>
      <c r="AB11" s="836"/>
    </row>
    <row r="12" spans="2:28" ht="29.25" customHeight="1" x14ac:dyDescent="0.25">
      <c r="B12" s="30"/>
      <c r="C12" s="839" t="s">
        <v>125</v>
      </c>
      <c r="D12" s="840"/>
      <c r="E12" s="837" t="s">
        <v>946</v>
      </c>
      <c r="F12" s="838"/>
      <c r="G12" s="838"/>
      <c r="H12" s="838"/>
      <c r="I12" s="838"/>
      <c r="J12" s="838"/>
      <c r="K12" s="838"/>
      <c r="L12" s="838"/>
      <c r="M12" s="838"/>
      <c r="N12" s="838"/>
      <c r="O12" s="838"/>
      <c r="P12" s="838"/>
      <c r="Q12" s="838"/>
      <c r="R12" s="838"/>
      <c r="S12" s="838"/>
      <c r="T12" s="838"/>
      <c r="U12" s="838"/>
      <c r="V12" s="838"/>
      <c r="W12" s="838"/>
      <c r="X12" s="838"/>
      <c r="Y12" s="838"/>
      <c r="Z12" s="838"/>
      <c r="AA12" s="838"/>
      <c r="AB12" s="35"/>
    </row>
    <row r="13" spans="2:28" ht="15" customHeight="1" x14ac:dyDescent="0.25">
      <c r="B13" s="30"/>
      <c r="C13" s="823"/>
      <c r="D13" s="824"/>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825" t="s">
        <v>127</v>
      </c>
      <c r="D14" s="824"/>
      <c r="E14" s="304"/>
      <c r="F14" s="823"/>
      <c r="G14" s="824"/>
      <c r="H14" s="824"/>
      <c r="I14" s="824"/>
      <c r="J14" s="824"/>
      <c r="K14" s="824"/>
      <c r="L14" s="824"/>
      <c r="M14" s="824"/>
      <c r="N14" s="824"/>
      <c r="O14" s="824"/>
      <c r="P14" s="824"/>
      <c r="Q14" s="824"/>
      <c r="R14" s="824"/>
      <c r="S14" s="824"/>
      <c r="T14" s="824"/>
      <c r="U14" s="824"/>
      <c r="V14" s="824"/>
      <c r="W14" s="824"/>
      <c r="X14" s="824"/>
      <c r="Y14" s="824"/>
      <c r="Z14" s="824"/>
      <c r="AA14" s="824"/>
      <c r="AB14" s="836"/>
    </row>
    <row r="15" spans="2:28" ht="29.25" customHeight="1" x14ac:dyDescent="0.25">
      <c r="B15" s="30"/>
      <c r="C15" s="826" t="s">
        <v>947</v>
      </c>
      <c r="D15" s="828"/>
      <c r="E15" s="828"/>
      <c r="F15" s="828"/>
      <c r="G15" s="828"/>
      <c r="H15" s="828"/>
      <c r="I15" s="828"/>
      <c r="J15" s="828"/>
      <c r="K15" s="828"/>
      <c r="L15" s="828"/>
      <c r="M15" s="828"/>
      <c r="N15" s="828"/>
      <c r="O15" s="828"/>
      <c r="P15" s="828"/>
      <c r="Q15" s="828"/>
      <c r="R15" s="828"/>
      <c r="S15" s="828"/>
      <c r="T15" s="828"/>
      <c r="U15" s="828"/>
      <c r="V15" s="828"/>
      <c r="W15" s="828"/>
      <c r="X15" s="828"/>
      <c r="Y15" s="828"/>
      <c r="Z15" s="828"/>
      <c r="AA15" s="816"/>
      <c r="AB15" s="305"/>
    </row>
    <row r="17" spans="3:27"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row>
    <row r="18" spans="3:27" ht="15" customHeight="1" x14ac:dyDescent="0.25">
      <c r="C18" s="841"/>
      <c r="D18" s="842"/>
      <c r="E18" s="842"/>
      <c r="F18" s="842"/>
      <c r="G18" s="842"/>
      <c r="H18" s="842"/>
      <c r="I18" s="842"/>
      <c r="J18" s="842"/>
      <c r="K18" s="842"/>
      <c r="L18" s="842"/>
      <c r="M18" s="842"/>
      <c r="N18" s="842"/>
      <c r="O18" s="842"/>
      <c r="P18" s="843"/>
      <c r="Q18" s="293"/>
      <c r="R18" s="827"/>
      <c r="S18" s="828"/>
      <c r="T18" s="828"/>
      <c r="U18" s="828"/>
      <c r="V18" s="828"/>
      <c r="W18" s="828"/>
      <c r="X18" s="828"/>
      <c r="Y18" s="828"/>
      <c r="Z18" s="828"/>
      <c r="AA18" s="816"/>
    </row>
    <row r="19" spans="3:27" ht="15" customHeight="1" x14ac:dyDescent="0.25">
      <c r="C19" s="844"/>
      <c r="D19" s="798"/>
      <c r="E19" s="798"/>
      <c r="F19" s="798"/>
      <c r="G19" s="798"/>
      <c r="H19" s="798"/>
      <c r="I19" s="798"/>
      <c r="J19" s="798"/>
      <c r="K19" s="798"/>
      <c r="L19" s="798"/>
      <c r="M19" s="798"/>
      <c r="N19" s="798"/>
      <c r="O19" s="798"/>
      <c r="P19" s="836"/>
      <c r="Q19" s="293"/>
      <c r="R19" s="293"/>
      <c r="S19" s="293"/>
      <c r="T19" s="293"/>
      <c r="U19" s="293"/>
      <c r="V19" s="293"/>
      <c r="W19" s="293"/>
      <c r="X19" s="293"/>
      <c r="Y19" s="293"/>
      <c r="Z19" s="293"/>
      <c r="AA19" s="293"/>
    </row>
    <row r="20" spans="3:27" ht="15" customHeight="1" x14ac:dyDescent="0.25">
      <c r="C20" s="844"/>
      <c r="D20" s="798"/>
      <c r="E20" s="798"/>
      <c r="F20" s="798"/>
      <c r="G20" s="798"/>
      <c r="H20" s="798"/>
      <c r="I20" s="798"/>
      <c r="J20" s="798"/>
      <c r="K20" s="798"/>
      <c r="L20" s="798"/>
      <c r="M20" s="798"/>
      <c r="N20" s="798"/>
      <c r="O20" s="798"/>
      <c r="P20" s="836"/>
      <c r="Q20" s="303"/>
      <c r="R20" s="306" t="s">
        <v>130</v>
      </c>
      <c r="S20" s="306"/>
      <c r="T20" s="306"/>
      <c r="U20" s="306"/>
      <c r="V20" s="306"/>
      <c r="W20" s="303"/>
      <c r="X20" s="303"/>
      <c r="Y20" s="303"/>
      <c r="Z20" s="293"/>
      <c r="AA20" s="303"/>
    </row>
    <row r="21" spans="3:27" ht="15" customHeight="1" x14ac:dyDescent="0.25">
      <c r="C21" s="844"/>
      <c r="D21" s="798"/>
      <c r="E21" s="798"/>
      <c r="F21" s="798"/>
      <c r="G21" s="798"/>
      <c r="H21" s="798"/>
      <c r="I21" s="798"/>
      <c r="J21" s="798"/>
      <c r="K21" s="798"/>
      <c r="L21" s="798"/>
      <c r="M21" s="798"/>
      <c r="N21" s="798"/>
      <c r="O21" s="798"/>
      <c r="P21" s="836"/>
      <c r="Q21" s="293"/>
      <c r="R21" s="36"/>
      <c r="S21" s="293" t="s">
        <v>15</v>
      </c>
      <c r="T21" s="293"/>
      <c r="U21" s="36"/>
      <c r="V21" s="293" t="s">
        <v>27</v>
      </c>
      <c r="W21" s="293"/>
      <c r="X21" s="36"/>
      <c r="Y21" s="308" t="s">
        <v>46</v>
      </c>
      <c r="Z21" s="293"/>
      <c r="AA21" s="293"/>
    </row>
    <row r="22" spans="3:27" ht="15" customHeight="1" x14ac:dyDescent="0.25">
      <c r="C22" s="844"/>
      <c r="D22" s="798"/>
      <c r="E22" s="798"/>
      <c r="F22" s="798"/>
      <c r="G22" s="798"/>
      <c r="H22" s="798"/>
      <c r="I22" s="798"/>
      <c r="J22" s="798"/>
      <c r="K22" s="798"/>
      <c r="L22" s="798"/>
      <c r="M22" s="798"/>
      <c r="N22" s="798"/>
      <c r="O22" s="798"/>
      <c r="P22" s="836"/>
      <c r="Q22" s="293"/>
      <c r="R22" s="293"/>
      <c r="S22" s="293"/>
      <c r="T22" s="293"/>
      <c r="U22" s="293"/>
      <c r="V22" s="293"/>
      <c r="W22" s="293"/>
      <c r="X22" s="293"/>
      <c r="Y22" s="293"/>
      <c r="Z22" s="293"/>
      <c r="AA22" s="293"/>
    </row>
    <row r="23" spans="3:27" ht="15" customHeight="1" x14ac:dyDescent="0.25">
      <c r="C23" s="845"/>
      <c r="D23" s="846"/>
      <c r="E23" s="846"/>
      <c r="F23" s="846"/>
      <c r="G23" s="846"/>
      <c r="H23" s="846"/>
      <c r="I23" s="846"/>
      <c r="J23" s="846"/>
      <c r="K23" s="846"/>
      <c r="L23" s="846"/>
      <c r="M23" s="846"/>
      <c r="N23" s="846"/>
      <c r="O23" s="846"/>
      <c r="P23" s="847"/>
      <c r="Q23" s="293"/>
      <c r="R23" s="306" t="s">
        <v>131</v>
      </c>
      <c r="S23" s="293"/>
      <c r="T23" s="293"/>
      <c r="U23" s="293"/>
      <c r="V23" s="293"/>
      <c r="W23" s="834" t="s">
        <v>23</v>
      </c>
      <c r="X23" s="828"/>
      <c r="Y23" s="828"/>
      <c r="Z23" s="828"/>
      <c r="AA23" s="816"/>
    </row>
    <row r="24" spans="3:27"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row>
    <row r="25" spans="3:27"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row>
    <row r="26" spans="3:27" ht="29.25" customHeight="1" x14ac:dyDescent="0.25">
      <c r="C26" s="834" t="s">
        <v>948</v>
      </c>
      <c r="D26" s="828"/>
      <c r="E26" s="828"/>
      <c r="F26" s="828"/>
      <c r="G26" s="828"/>
      <c r="H26" s="828"/>
      <c r="I26" s="828"/>
      <c r="J26" s="828"/>
      <c r="K26" s="828"/>
      <c r="L26" s="828"/>
      <c r="M26" s="828"/>
      <c r="N26" s="828"/>
      <c r="O26" s="828"/>
      <c r="P26" s="828"/>
      <c r="Q26" s="828"/>
      <c r="R26" s="828"/>
      <c r="S26" s="828"/>
      <c r="T26" s="828"/>
      <c r="U26" s="828"/>
      <c r="V26" s="828"/>
      <c r="W26" s="828"/>
      <c r="X26" s="828"/>
      <c r="Y26" s="828"/>
      <c r="Z26" s="828"/>
      <c r="AA26" s="816"/>
    </row>
    <row r="27" spans="3:27"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row>
    <row r="28" spans="3:27"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row>
    <row r="29" spans="3:27" ht="29.25" customHeight="1" x14ac:dyDescent="0.25">
      <c r="C29" s="834" t="s">
        <v>945</v>
      </c>
      <c r="D29" s="828"/>
      <c r="E29" s="828"/>
      <c r="F29" s="828"/>
      <c r="G29" s="828"/>
      <c r="H29" s="828"/>
      <c r="I29" s="828"/>
      <c r="J29" s="828"/>
      <c r="K29" s="816"/>
      <c r="L29" s="303"/>
      <c r="M29" s="834" t="s">
        <v>949</v>
      </c>
      <c r="N29" s="828"/>
      <c r="O29" s="828"/>
      <c r="P29" s="828"/>
      <c r="Q29" s="828"/>
      <c r="R29" s="828"/>
      <c r="S29" s="828"/>
      <c r="T29" s="828"/>
      <c r="U29" s="828"/>
      <c r="V29" s="828"/>
      <c r="W29" s="828"/>
      <c r="X29" s="828"/>
      <c r="Y29" s="828"/>
      <c r="Z29" s="828"/>
      <c r="AA29" s="816"/>
    </row>
    <row r="30" spans="3:27"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row>
    <row r="31" spans="3:27"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row>
    <row r="32" spans="3:27" ht="90" customHeight="1" x14ac:dyDescent="0.25">
      <c r="C32" s="833" t="s">
        <v>950</v>
      </c>
      <c r="D32" s="828"/>
      <c r="E32" s="828"/>
      <c r="F32" s="828"/>
      <c r="G32" s="828"/>
      <c r="H32" s="828"/>
      <c r="I32" s="828"/>
      <c r="J32" s="828"/>
      <c r="K32" s="828"/>
      <c r="L32" s="828"/>
      <c r="M32" s="828"/>
      <c r="N32" s="828"/>
      <c r="O32" s="828"/>
      <c r="P32" s="828"/>
      <c r="Q32" s="828"/>
      <c r="R32" s="828"/>
      <c r="S32" s="828"/>
      <c r="T32" s="828"/>
      <c r="U32" s="828"/>
      <c r="V32" s="828"/>
      <c r="W32" s="828"/>
      <c r="X32" s="828"/>
      <c r="Y32" s="828"/>
      <c r="Z32" s="828"/>
      <c r="AA32" s="816"/>
    </row>
    <row r="34" spans="3:27" ht="15.75" customHeight="1" x14ac:dyDescent="0.25">
      <c r="C34" s="832" t="s">
        <v>139</v>
      </c>
      <c r="D34" s="824"/>
      <c r="E34" s="306"/>
      <c r="F34" s="826" t="s">
        <v>22</v>
      </c>
      <c r="G34" s="816"/>
      <c r="H34" s="306"/>
      <c r="I34" s="293"/>
      <c r="J34" s="313" t="s">
        <v>140</v>
      </c>
      <c r="K34" s="826">
        <v>1</v>
      </c>
      <c r="L34" s="828"/>
      <c r="M34" s="828"/>
      <c r="N34" s="816"/>
      <c r="O34" s="306"/>
      <c r="P34" s="306"/>
      <c r="Q34" s="297" t="s">
        <v>141</v>
      </c>
      <c r="R34" s="293"/>
      <c r="S34" s="306"/>
      <c r="T34" s="306"/>
      <c r="U34" s="306"/>
      <c r="V34" s="306"/>
      <c r="W34" s="826" t="s">
        <v>20</v>
      </c>
      <c r="X34" s="828"/>
      <c r="Y34" s="828"/>
      <c r="Z34" s="828"/>
      <c r="AA34" s="816"/>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833" t="s">
        <v>951</v>
      </c>
      <c r="G36" s="828"/>
      <c r="H36" s="828"/>
      <c r="I36" s="828"/>
      <c r="J36" s="828"/>
      <c r="K36" s="828"/>
      <c r="L36" s="828"/>
      <c r="M36" s="816"/>
      <c r="N36" s="293"/>
      <c r="O36" s="313" t="s">
        <v>144</v>
      </c>
      <c r="P36" s="834">
        <v>1</v>
      </c>
      <c r="Q36" s="828"/>
      <c r="R36" s="828"/>
      <c r="S36" s="828"/>
      <c r="T36" s="828"/>
      <c r="U36" s="828"/>
      <c r="V36" s="828"/>
      <c r="W36" s="828"/>
      <c r="X36" s="828"/>
      <c r="Y36" s="828"/>
      <c r="Z36" s="828"/>
      <c r="AA36" s="816"/>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827" t="s">
        <v>146</v>
      </c>
      <c r="G38" s="816"/>
      <c r="H38" s="293"/>
      <c r="I38" s="293"/>
      <c r="J38" s="306" t="s">
        <v>147</v>
      </c>
      <c r="K38" s="293"/>
      <c r="L38" s="827" t="s">
        <v>148</v>
      </c>
      <c r="M38" s="828"/>
      <c r="N38" s="816"/>
      <c r="O38" s="306"/>
      <c r="P38" s="306"/>
      <c r="Q38" s="293"/>
      <c r="R38" s="306" t="s">
        <v>149</v>
      </c>
      <c r="S38" s="306"/>
      <c r="T38" s="306"/>
      <c r="U38" s="306"/>
      <c r="V38" s="306"/>
      <c r="W38" s="835"/>
      <c r="X38" s="828"/>
      <c r="Y38" s="828"/>
      <c r="Z38" s="828"/>
      <c r="AA38" s="816"/>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829">
        <v>2024</v>
      </c>
      <c r="E40" s="830"/>
      <c r="F40" s="831"/>
      <c r="G40" s="34"/>
      <c r="H40" s="297"/>
      <c r="I40" s="297"/>
      <c r="J40" s="297"/>
      <c r="K40" s="297"/>
      <c r="L40" s="297"/>
      <c r="M40" s="297"/>
      <c r="N40" s="297"/>
      <c r="O40" s="297"/>
      <c r="P40" s="297"/>
      <c r="Q40" s="823"/>
      <c r="R40" s="824"/>
      <c r="S40" s="824"/>
      <c r="T40" s="824"/>
      <c r="U40" s="824"/>
      <c r="V40" s="297"/>
      <c r="W40" s="297"/>
      <c r="X40" s="825"/>
      <c r="Y40" s="824"/>
      <c r="Z40" s="824"/>
      <c r="AA40" s="824"/>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834">
        <v>1</v>
      </c>
      <c r="E42" s="828"/>
      <c r="F42" s="816"/>
      <c r="G42" s="293"/>
      <c r="H42" s="297"/>
      <c r="I42" s="297"/>
      <c r="J42" s="297"/>
      <c r="K42" s="297"/>
      <c r="L42" s="297"/>
      <c r="M42" s="297"/>
      <c r="N42" s="297"/>
      <c r="O42" s="297"/>
      <c r="P42" s="297"/>
      <c r="Q42" s="823"/>
      <c r="R42" s="824"/>
      <c r="S42" s="824"/>
      <c r="T42" s="824"/>
      <c r="U42" s="824"/>
      <c r="V42" s="297"/>
      <c r="W42" s="297"/>
      <c r="X42" s="825"/>
      <c r="Y42" s="824"/>
      <c r="Z42" s="824"/>
      <c r="AA42" s="824"/>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826" t="s">
        <v>151</v>
      </c>
      <c r="E44" s="828"/>
      <c r="F44" s="828"/>
      <c r="G44" s="828"/>
      <c r="H44" s="828"/>
      <c r="I44" s="828"/>
      <c r="J44" s="828"/>
      <c r="K44" s="828"/>
      <c r="L44" s="828"/>
      <c r="M44" s="828"/>
      <c r="N44" s="828"/>
      <c r="O44" s="828"/>
      <c r="P44" s="828"/>
      <c r="Q44" s="828"/>
      <c r="R44" s="828"/>
      <c r="S44" s="828"/>
      <c r="T44" s="828"/>
      <c r="U44" s="828"/>
      <c r="V44" s="828"/>
      <c r="W44" s="828"/>
      <c r="X44" s="828"/>
      <c r="Y44" s="816"/>
      <c r="Z44" s="307"/>
      <c r="AA44" s="307"/>
    </row>
    <row r="45" spans="3:27" ht="15.75" customHeight="1" x14ac:dyDescent="0.25">
      <c r="C45" s="293"/>
      <c r="D45" s="865" t="s">
        <v>152</v>
      </c>
      <c r="E45" s="828"/>
      <c r="F45" s="828"/>
      <c r="G45" s="828"/>
      <c r="H45" s="816"/>
      <c r="I45" s="861" t="s">
        <v>153</v>
      </c>
      <c r="J45" s="828"/>
      <c r="K45" s="828"/>
      <c r="L45" s="828"/>
      <c r="M45" s="828"/>
      <c r="N45" s="828"/>
      <c r="O45" s="828"/>
      <c r="P45" s="816"/>
      <c r="Q45" s="862" t="s">
        <v>154</v>
      </c>
      <c r="R45" s="828"/>
      <c r="S45" s="828"/>
      <c r="T45" s="828"/>
      <c r="U45" s="828"/>
      <c r="V45" s="828"/>
      <c r="W45" s="828"/>
      <c r="X45" s="828"/>
      <c r="Y45" s="816"/>
      <c r="Z45" s="307"/>
      <c r="AA45" s="307"/>
    </row>
    <row r="46" spans="3:27" ht="15.75" customHeight="1" x14ac:dyDescent="0.25">
      <c r="C46" s="38"/>
      <c r="D46" s="866" t="s">
        <v>155</v>
      </c>
      <c r="E46" s="828"/>
      <c r="F46" s="828"/>
      <c r="G46" s="828"/>
      <c r="H46" s="816"/>
      <c r="I46" s="863" t="s">
        <v>156</v>
      </c>
      <c r="J46" s="828"/>
      <c r="K46" s="828"/>
      <c r="L46" s="828"/>
      <c r="M46" s="828"/>
      <c r="N46" s="828"/>
      <c r="O46" s="828"/>
      <c r="P46" s="816"/>
      <c r="Q46" s="864" t="s">
        <v>157</v>
      </c>
      <c r="R46" s="828"/>
      <c r="S46" s="828"/>
      <c r="T46" s="828"/>
      <c r="U46" s="828"/>
      <c r="V46" s="828"/>
      <c r="W46" s="828"/>
      <c r="X46" s="828"/>
      <c r="Y46" s="816"/>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54" t="s">
        <v>158</v>
      </c>
      <c r="D48" s="828"/>
      <c r="E48" s="828"/>
      <c r="F48" s="816"/>
      <c r="G48" s="859" t="s">
        <v>159</v>
      </c>
      <c r="H48" s="860" t="s">
        <v>160</v>
      </c>
      <c r="I48" s="842"/>
      <c r="J48" s="842"/>
      <c r="K48" s="842"/>
      <c r="L48" s="842"/>
      <c r="M48" s="842"/>
      <c r="N48" s="842"/>
      <c r="O48" s="842"/>
      <c r="P48" s="842"/>
      <c r="Q48" s="842"/>
      <c r="R48" s="842"/>
      <c r="S48" s="842"/>
      <c r="T48" s="842"/>
      <c r="U48" s="842"/>
      <c r="V48" s="842"/>
      <c r="W48" s="842"/>
      <c r="X48" s="842"/>
      <c r="Y48" s="842"/>
      <c r="Z48" s="842"/>
      <c r="AA48" s="843"/>
    </row>
    <row r="49" spans="2:28" ht="15.75" customHeight="1" x14ac:dyDescent="0.25">
      <c r="B49" s="39"/>
      <c r="C49" s="40" t="s">
        <v>161</v>
      </c>
      <c r="D49" s="41">
        <v>1.2</v>
      </c>
      <c r="E49" s="854" t="s">
        <v>162</v>
      </c>
      <c r="F49" s="816"/>
      <c r="G49" s="800"/>
      <c r="H49" s="845"/>
      <c r="I49" s="846"/>
      <c r="J49" s="846"/>
      <c r="K49" s="846"/>
      <c r="L49" s="846"/>
      <c r="M49" s="846"/>
      <c r="N49" s="846"/>
      <c r="O49" s="846"/>
      <c r="P49" s="846"/>
      <c r="Q49" s="846"/>
      <c r="R49" s="846"/>
      <c r="S49" s="846"/>
      <c r="T49" s="846"/>
      <c r="U49" s="846"/>
      <c r="V49" s="846"/>
      <c r="W49" s="846"/>
      <c r="X49" s="846"/>
      <c r="Y49" s="846"/>
      <c r="Z49" s="846"/>
      <c r="AA49" s="847"/>
      <c r="AB49" s="315"/>
    </row>
    <row r="50" spans="2:28" ht="15.75" customHeight="1" x14ac:dyDescent="0.25">
      <c r="B50" s="39"/>
      <c r="C50" s="42">
        <v>2024</v>
      </c>
      <c r="D50" s="43">
        <v>45474</v>
      </c>
      <c r="E50" s="853">
        <v>45656</v>
      </c>
      <c r="F50" s="816"/>
      <c r="G50" s="44">
        <v>1</v>
      </c>
      <c r="H50" s="858" t="s">
        <v>945</v>
      </c>
      <c r="I50" s="828"/>
      <c r="J50" s="828"/>
      <c r="K50" s="828"/>
      <c r="L50" s="828"/>
      <c r="M50" s="828"/>
      <c r="N50" s="828"/>
      <c r="O50" s="828"/>
      <c r="P50" s="828"/>
      <c r="Q50" s="828"/>
      <c r="R50" s="828"/>
      <c r="S50" s="828"/>
      <c r="T50" s="828"/>
      <c r="U50" s="828"/>
      <c r="V50" s="828"/>
      <c r="W50" s="828"/>
      <c r="X50" s="828"/>
      <c r="Y50" s="828"/>
      <c r="Z50" s="828"/>
      <c r="AA50" s="816"/>
      <c r="AB50" s="315"/>
    </row>
    <row r="51" spans="2:28" ht="15.75" customHeight="1" x14ac:dyDescent="0.25">
      <c r="B51" s="39"/>
      <c r="C51" s="42">
        <v>2025</v>
      </c>
      <c r="D51" s="43">
        <v>45658</v>
      </c>
      <c r="E51" s="853">
        <v>46021</v>
      </c>
      <c r="F51" s="816"/>
      <c r="G51" s="44">
        <v>1</v>
      </c>
      <c r="H51" s="858" t="s">
        <v>945</v>
      </c>
      <c r="I51" s="828"/>
      <c r="J51" s="828"/>
      <c r="K51" s="828"/>
      <c r="L51" s="828"/>
      <c r="M51" s="828"/>
      <c r="N51" s="828"/>
      <c r="O51" s="828"/>
      <c r="P51" s="828"/>
      <c r="Q51" s="828"/>
      <c r="R51" s="828"/>
      <c r="S51" s="828"/>
      <c r="T51" s="828"/>
      <c r="U51" s="828"/>
      <c r="V51" s="828"/>
      <c r="W51" s="828"/>
      <c r="X51" s="828"/>
      <c r="Y51" s="828"/>
      <c r="Z51" s="828"/>
      <c r="AA51" s="816"/>
      <c r="AB51" s="315"/>
    </row>
    <row r="52" spans="2:28" ht="15.75" customHeight="1" x14ac:dyDescent="0.25">
      <c r="B52" s="39"/>
      <c r="C52" s="42">
        <v>2026</v>
      </c>
      <c r="D52" s="43">
        <v>46023</v>
      </c>
      <c r="E52" s="853">
        <v>46386</v>
      </c>
      <c r="F52" s="816"/>
      <c r="G52" s="44">
        <v>1</v>
      </c>
      <c r="H52" s="858" t="s">
        <v>945</v>
      </c>
      <c r="I52" s="828"/>
      <c r="J52" s="828"/>
      <c r="K52" s="828"/>
      <c r="L52" s="828"/>
      <c r="M52" s="828"/>
      <c r="N52" s="828"/>
      <c r="O52" s="828"/>
      <c r="P52" s="828"/>
      <c r="Q52" s="828"/>
      <c r="R52" s="828"/>
      <c r="S52" s="828"/>
      <c r="T52" s="828"/>
      <c r="U52" s="828"/>
      <c r="V52" s="828"/>
      <c r="W52" s="828"/>
      <c r="X52" s="828"/>
      <c r="Y52" s="828"/>
      <c r="Z52" s="828"/>
      <c r="AA52" s="816"/>
      <c r="AB52" s="315"/>
    </row>
    <row r="53" spans="2:28" ht="15.75" customHeight="1" x14ac:dyDescent="0.25">
      <c r="B53" s="39"/>
      <c r="C53" s="42">
        <v>2027</v>
      </c>
      <c r="D53" s="43">
        <v>46388</v>
      </c>
      <c r="E53" s="853">
        <v>46751</v>
      </c>
      <c r="F53" s="816"/>
      <c r="G53" s="44">
        <v>1</v>
      </c>
      <c r="H53" s="858" t="s">
        <v>945</v>
      </c>
      <c r="I53" s="828"/>
      <c r="J53" s="828"/>
      <c r="K53" s="828"/>
      <c r="L53" s="828"/>
      <c r="M53" s="828"/>
      <c r="N53" s="828"/>
      <c r="O53" s="828"/>
      <c r="P53" s="828"/>
      <c r="Q53" s="828"/>
      <c r="R53" s="828"/>
      <c r="S53" s="828"/>
      <c r="T53" s="828"/>
      <c r="U53" s="828"/>
      <c r="V53" s="828"/>
      <c r="W53" s="828"/>
      <c r="X53" s="828"/>
      <c r="Y53" s="828"/>
      <c r="Z53" s="828"/>
      <c r="AA53" s="816"/>
      <c r="AB53" s="315"/>
    </row>
    <row r="54" spans="2:28" ht="15.75" customHeight="1" x14ac:dyDescent="0.25">
      <c r="B54" s="39"/>
      <c r="C54" s="42"/>
      <c r="D54" s="42"/>
      <c r="E54" s="854"/>
      <c r="F54" s="816"/>
      <c r="G54" s="41"/>
      <c r="H54" s="854"/>
      <c r="I54" s="828"/>
      <c r="J54" s="828"/>
      <c r="K54" s="828"/>
      <c r="L54" s="828"/>
      <c r="M54" s="828"/>
      <c r="N54" s="828"/>
      <c r="O54" s="828"/>
      <c r="P54" s="828"/>
      <c r="Q54" s="828"/>
      <c r="R54" s="828"/>
      <c r="S54" s="828"/>
      <c r="T54" s="828"/>
      <c r="U54" s="828"/>
      <c r="V54" s="828"/>
      <c r="W54" s="828"/>
      <c r="X54" s="828"/>
      <c r="Y54" s="828"/>
      <c r="Z54" s="828"/>
      <c r="AA54" s="816"/>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832" t="s">
        <v>163</v>
      </c>
      <c r="D56" s="824"/>
      <c r="E56" s="306"/>
      <c r="F56" s="297" t="s">
        <v>164</v>
      </c>
      <c r="G56" s="45"/>
      <c r="H56" s="308"/>
      <c r="I56" s="297" t="s">
        <v>165</v>
      </c>
      <c r="J56" s="293"/>
      <c r="K56" s="827"/>
      <c r="L56" s="816"/>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52" t="s">
        <v>166</v>
      </c>
      <c r="C58" s="828"/>
      <c r="D58" s="828"/>
      <c r="E58" s="828"/>
      <c r="F58" s="828"/>
      <c r="G58" s="828"/>
      <c r="H58" s="828"/>
      <c r="I58" s="828"/>
      <c r="J58" s="828"/>
      <c r="K58" s="828"/>
      <c r="L58" s="828"/>
      <c r="M58" s="828"/>
      <c r="N58" s="828"/>
      <c r="O58" s="828"/>
      <c r="P58" s="828"/>
      <c r="Q58" s="828"/>
      <c r="R58" s="828"/>
      <c r="S58" s="828"/>
      <c r="T58" s="828"/>
      <c r="U58" s="828"/>
      <c r="V58" s="828"/>
      <c r="W58" s="828"/>
      <c r="X58" s="828"/>
      <c r="Y58" s="828"/>
      <c r="Z58" s="828"/>
      <c r="AA58" s="828"/>
      <c r="AB58" s="816"/>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54" t="s">
        <v>161</v>
      </c>
      <c r="C60" s="816"/>
      <c r="D60" s="41"/>
      <c r="E60" s="854" t="s">
        <v>167</v>
      </c>
      <c r="F60" s="816"/>
      <c r="G60" s="41"/>
      <c r="H60" s="826" t="s">
        <v>168</v>
      </c>
      <c r="I60" s="816"/>
      <c r="J60" s="854"/>
      <c r="K60" s="816"/>
      <c r="L60" s="857"/>
      <c r="M60" s="824"/>
      <c r="N60" s="41" t="s">
        <v>169</v>
      </c>
      <c r="O60" s="854"/>
      <c r="P60" s="828"/>
      <c r="Q60" s="816"/>
      <c r="R60" s="854" t="s">
        <v>170</v>
      </c>
      <c r="S60" s="828"/>
      <c r="T60" s="816"/>
      <c r="U60" s="854"/>
      <c r="V60" s="828"/>
      <c r="W60" s="816"/>
      <c r="X60" s="854" t="s">
        <v>171</v>
      </c>
      <c r="Y60" s="816"/>
      <c r="Z60" s="854"/>
      <c r="AA60" s="828"/>
      <c r="AB60" s="816"/>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52" t="s">
        <v>172</v>
      </c>
      <c r="C62" s="816"/>
      <c r="D62" s="855"/>
      <c r="E62" s="846"/>
      <c r="F62" s="846"/>
      <c r="G62" s="846"/>
      <c r="H62" s="846"/>
      <c r="I62" s="846"/>
      <c r="J62" s="846"/>
      <c r="K62" s="846"/>
      <c r="L62" s="846"/>
      <c r="M62" s="846"/>
      <c r="N62" s="846"/>
      <c r="O62" s="846"/>
      <c r="P62" s="846"/>
      <c r="Q62" s="846"/>
      <c r="R62" s="846"/>
      <c r="S62" s="846"/>
      <c r="T62" s="846"/>
      <c r="U62" s="846"/>
      <c r="V62" s="846"/>
      <c r="W62" s="846"/>
      <c r="X62" s="846"/>
      <c r="Y62" s="846"/>
      <c r="Z62" s="846"/>
      <c r="AA62" s="846"/>
      <c r="AB62" s="847"/>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52" t="s">
        <v>173</v>
      </c>
      <c r="C64" s="816"/>
      <c r="D64" s="856"/>
      <c r="E64" s="846"/>
      <c r="F64" s="846"/>
      <c r="G64" s="846"/>
      <c r="H64" s="846"/>
      <c r="I64" s="846"/>
      <c r="J64" s="846"/>
      <c r="K64" s="846"/>
      <c r="L64" s="846"/>
      <c r="M64" s="846"/>
      <c r="N64" s="846"/>
      <c r="O64" s="846"/>
      <c r="P64" s="846"/>
      <c r="Q64" s="846"/>
      <c r="R64" s="846"/>
      <c r="S64" s="846"/>
      <c r="T64" s="846"/>
      <c r="U64" s="846"/>
      <c r="V64" s="846"/>
      <c r="W64" s="846"/>
      <c r="X64" s="846"/>
      <c r="Y64" s="846"/>
      <c r="Z64" s="846"/>
      <c r="AA64" s="846"/>
      <c r="AB64" s="847"/>
    </row>
    <row r="66" spans="2:28" ht="15.75" customHeight="1" x14ac:dyDescent="0.25">
      <c r="B66" s="852" t="s">
        <v>174</v>
      </c>
      <c r="C66" s="816"/>
      <c r="D66" s="856"/>
      <c r="E66" s="846"/>
      <c r="F66" s="846"/>
      <c r="G66" s="846"/>
      <c r="H66" s="846"/>
      <c r="I66" s="846"/>
      <c r="J66" s="846"/>
      <c r="K66" s="846"/>
      <c r="L66" s="846"/>
      <c r="M66" s="846"/>
      <c r="N66" s="846"/>
      <c r="O66" s="846"/>
      <c r="P66" s="846"/>
      <c r="Q66" s="846"/>
      <c r="R66" s="846"/>
      <c r="S66" s="846"/>
      <c r="T66" s="846"/>
      <c r="U66" s="846"/>
      <c r="V66" s="846"/>
      <c r="W66" s="846"/>
      <c r="X66" s="846"/>
      <c r="Y66" s="846"/>
      <c r="Z66" s="846"/>
      <c r="AA66" s="846"/>
      <c r="AB66" s="847"/>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52" t="s">
        <v>175</v>
      </c>
      <c r="C68" s="816"/>
      <c r="D68" s="856"/>
      <c r="E68" s="846"/>
      <c r="F68" s="846"/>
      <c r="G68" s="846"/>
      <c r="H68" s="846"/>
      <c r="I68" s="846"/>
      <c r="J68" s="846"/>
      <c r="K68" s="846"/>
      <c r="L68" s="846"/>
      <c r="M68" s="846"/>
      <c r="N68" s="846"/>
      <c r="O68" s="846"/>
      <c r="P68" s="846"/>
      <c r="Q68" s="846"/>
      <c r="R68" s="846"/>
      <c r="S68" s="846"/>
      <c r="T68" s="846"/>
      <c r="U68" s="846"/>
      <c r="V68" s="846"/>
      <c r="W68" s="846"/>
      <c r="X68" s="846"/>
      <c r="Y68" s="846"/>
      <c r="Z68" s="846"/>
      <c r="AA68" s="846"/>
      <c r="AB68" s="847"/>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52" t="s">
        <v>176</v>
      </c>
      <c r="C70" s="816"/>
      <c r="D70" s="856"/>
      <c r="E70" s="846"/>
      <c r="F70" s="846"/>
      <c r="G70" s="846"/>
      <c r="H70" s="846"/>
      <c r="I70" s="846"/>
      <c r="J70" s="846"/>
      <c r="K70" s="846"/>
      <c r="L70" s="846"/>
      <c r="M70" s="846"/>
      <c r="N70" s="846"/>
      <c r="O70" s="846"/>
      <c r="P70" s="846"/>
      <c r="Q70" s="846"/>
      <c r="R70" s="846"/>
      <c r="S70" s="846"/>
      <c r="T70" s="846"/>
      <c r="U70" s="846"/>
      <c r="V70" s="846"/>
      <c r="W70" s="846"/>
      <c r="X70" s="846"/>
      <c r="Y70" s="846"/>
      <c r="Z70" s="846"/>
      <c r="AA70" s="846"/>
      <c r="AB70" s="847"/>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52" t="s">
        <v>177</v>
      </c>
      <c r="C72" s="828"/>
      <c r="D72" s="828"/>
      <c r="E72" s="828"/>
      <c r="F72" s="828"/>
      <c r="G72" s="828"/>
      <c r="H72" s="828"/>
      <c r="I72" s="828"/>
      <c r="J72" s="828"/>
      <c r="K72" s="828"/>
      <c r="L72" s="828"/>
      <c r="M72" s="828"/>
      <c r="N72" s="828"/>
      <c r="O72" s="828"/>
      <c r="P72" s="828"/>
      <c r="Q72" s="828"/>
      <c r="R72" s="828"/>
      <c r="S72" s="828"/>
      <c r="T72" s="828"/>
      <c r="U72" s="828"/>
      <c r="V72" s="828"/>
      <c r="W72" s="828"/>
      <c r="X72" s="828"/>
      <c r="Y72" s="828"/>
      <c r="Z72" s="828"/>
      <c r="AA72" s="828"/>
      <c r="AB72" s="816"/>
    </row>
    <row r="73" spans="2:28" ht="15.75" customHeight="1" x14ac:dyDescent="0.25">
      <c r="B73" s="826" t="s">
        <v>122</v>
      </c>
      <c r="C73" s="816"/>
      <c r="D73" s="50" t="s">
        <v>178</v>
      </c>
      <c r="E73" s="826" t="s">
        <v>179</v>
      </c>
      <c r="F73" s="816"/>
      <c r="G73" s="826" t="s">
        <v>177</v>
      </c>
      <c r="H73" s="828"/>
      <c r="I73" s="828"/>
      <c r="J73" s="828"/>
      <c r="K73" s="828"/>
      <c r="L73" s="828"/>
      <c r="M73" s="828"/>
      <c r="N73" s="828"/>
      <c r="O73" s="816"/>
      <c r="P73" s="826" t="s">
        <v>180</v>
      </c>
      <c r="Q73" s="828"/>
      <c r="R73" s="828"/>
      <c r="S73" s="828"/>
      <c r="T73" s="828"/>
      <c r="U73" s="828"/>
      <c r="V73" s="828"/>
      <c r="W73" s="828"/>
      <c r="X73" s="828"/>
      <c r="Y73" s="828"/>
      <c r="Z73" s="828"/>
      <c r="AA73" s="828"/>
      <c r="AB73" s="816"/>
    </row>
    <row r="74" spans="2:28" ht="15.75" customHeight="1" x14ac:dyDescent="0.25">
      <c r="B74" s="826"/>
      <c r="C74" s="816"/>
      <c r="D74" s="36"/>
      <c r="E74" s="826"/>
      <c r="F74" s="816"/>
      <c r="G74" s="851"/>
      <c r="H74" s="828"/>
      <c r="I74" s="828"/>
      <c r="J74" s="828"/>
      <c r="K74" s="828"/>
      <c r="L74" s="828"/>
      <c r="M74" s="828"/>
      <c r="N74" s="828"/>
      <c r="O74" s="816"/>
      <c r="P74" s="851"/>
      <c r="Q74" s="828"/>
      <c r="R74" s="828"/>
      <c r="S74" s="828"/>
      <c r="T74" s="828"/>
      <c r="U74" s="828"/>
      <c r="V74" s="828"/>
      <c r="W74" s="828"/>
      <c r="X74" s="828"/>
      <c r="Y74" s="828"/>
      <c r="Z74" s="828"/>
      <c r="AA74" s="828"/>
      <c r="AB74" s="816"/>
    </row>
    <row r="75" spans="2:28" ht="15.75" customHeight="1" x14ac:dyDescent="0.25">
      <c r="B75" s="826"/>
      <c r="C75" s="816"/>
      <c r="D75" s="36"/>
      <c r="E75" s="826"/>
      <c r="F75" s="816"/>
      <c r="G75" s="851"/>
      <c r="H75" s="828"/>
      <c r="I75" s="828"/>
      <c r="J75" s="828"/>
      <c r="K75" s="828"/>
      <c r="L75" s="828"/>
      <c r="M75" s="828"/>
      <c r="N75" s="828"/>
      <c r="O75" s="816"/>
      <c r="P75" s="851"/>
      <c r="Q75" s="828"/>
      <c r="R75" s="828"/>
      <c r="S75" s="828"/>
      <c r="T75" s="828"/>
      <c r="U75" s="828"/>
      <c r="V75" s="828"/>
      <c r="W75" s="828"/>
      <c r="X75" s="828"/>
      <c r="Y75" s="828"/>
      <c r="Z75" s="828"/>
      <c r="AA75" s="828"/>
      <c r="AB75" s="816"/>
    </row>
    <row r="76" spans="2:28" ht="26.25" customHeight="1" x14ac:dyDescent="0.25">
      <c r="B76" s="850" t="s">
        <v>181</v>
      </c>
      <c r="C76" s="828"/>
      <c r="D76" s="828"/>
      <c r="E76" s="828"/>
      <c r="F76" s="828"/>
      <c r="G76" s="828"/>
      <c r="H76" s="828"/>
      <c r="I76" s="828"/>
      <c r="J76" s="828"/>
      <c r="K76" s="828"/>
      <c r="L76" s="828"/>
      <c r="M76" s="828"/>
      <c r="N76" s="828"/>
      <c r="O76" s="828"/>
      <c r="P76" s="828"/>
      <c r="Q76" s="828"/>
      <c r="R76" s="828"/>
      <c r="S76" s="828"/>
      <c r="T76" s="828"/>
      <c r="U76" s="828"/>
      <c r="V76" s="828"/>
      <c r="W76" s="828"/>
      <c r="X76" s="828"/>
      <c r="Y76" s="828"/>
      <c r="Z76" s="828"/>
      <c r="AA76" s="828"/>
      <c r="AB76" s="816"/>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B2:AB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841"/>
      <c r="C2" s="842"/>
      <c r="D2" s="843"/>
      <c r="E2" s="24"/>
      <c r="F2" s="848" t="s">
        <v>120</v>
      </c>
      <c r="G2" s="842"/>
      <c r="H2" s="842"/>
      <c r="I2" s="842"/>
      <c r="J2" s="842"/>
      <c r="K2" s="842"/>
      <c r="L2" s="842"/>
      <c r="M2" s="842"/>
      <c r="N2" s="842"/>
      <c r="O2" s="842"/>
      <c r="P2" s="842"/>
      <c r="Q2" s="842"/>
      <c r="R2" s="842"/>
      <c r="S2" s="842"/>
      <c r="T2" s="842"/>
      <c r="U2" s="842"/>
      <c r="V2" s="842"/>
      <c r="W2" s="842"/>
      <c r="X2" s="842"/>
      <c r="Y2" s="842"/>
      <c r="Z2" s="842"/>
      <c r="AA2" s="842"/>
      <c r="AB2" s="843"/>
    </row>
    <row r="3" spans="2:28" ht="12.75" customHeight="1" x14ac:dyDescent="0.25">
      <c r="B3" s="844"/>
      <c r="C3" s="798"/>
      <c r="D3" s="836"/>
      <c r="E3" s="25"/>
      <c r="F3" s="824"/>
      <c r="G3" s="798"/>
      <c r="H3" s="798"/>
      <c r="I3" s="798"/>
      <c r="J3" s="798"/>
      <c r="K3" s="798"/>
      <c r="L3" s="798"/>
      <c r="M3" s="798"/>
      <c r="N3" s="798"/>
      <c r="O3" s="798"/>
      <c r="P3" s="798"/>
      <c r="Q3" s="798"/>
      <c r="R3" s="798"/>
      <c r="S3" s="798"/>
      <c r="T3" s="798"/>
      <c r="U3" s="798"/>
      <c r="V3" s="798"/>
      <c r="W3" s="798"/>
      <c r="X3" s="798"/>
      <c r="Y3" s="798"/>
      <c r="Z3" s="798"/>
      <c r="AA3" s="798"/>
      <c r="AB3" s="836"/>
    </row>
    <row r="4" spans="2:28" ht="12.75" customHeight="1" x14ac:dyDescent="0.25">
      <c r="B4" s="844"/>
      <c r="C4" s="798"/>
      <c r="D4" s="836"/>
      <c r="E4" s="25"/>
      <c r="F4" s="824"/>
      <c r="G4" s="798"/>
      <c r="H4" s="798"/>
      <c r="I4" s="798"/>
      <c r="J4" s="798"/>
      <c r="K4" s="798"/>
      <c r="L4" s="798"/>
      <c r="M4" s="798"/>
      <c r="N4" s="798"/>
      <c r="O4" s="798"/>
      <c r="P4" s="798"/>
      <c r="Q4" s="798"/>
      <c r="R4" s="798"/>
      <c r="S4" s="798"/>
      <c r="T4" s="798"/>
      <c r="U4" s="798"/>
      <c r="V4" s="798"/>
      <c r="W4" s="798"/>
      <c r="X4" s="798"/>
      <c r="Y4" s="798"/>
      <c r="Z4" s="798"/>
      <c r="AA4" s="798"/>
      <c r="AB4" s="836"/>
    </row>
    <row r="5" spans="2:28" ht="12.75" customHeight="1" x14ac:dyDescent="0.25">
      <c r="B5" s="844"/>
      <c r="C5" s="798"/>
      <c r="D5" s="836"/>
      <c r="E5" s="25"/>
      <c r="F5" s="824"/>
      <c r="G5" s="798"/>
      <c r="H5" s="798"/>
      <c r="I5" s="798"/>
      <c r="J5" s="798"/>
      <c r="K5" s="798"/>
      <c r="L5" s="798"/>
      <c r="M5" s="798"/>
      <c r="N5" s="798"/>
      <c r="O5" s="798"/>
      <c r="P5" s="798"/>
      <c r="Q5" s="798"/>
      <c r="R5" s="798"/>
      <c r="S5" s="798"/>
      <c r="T5" s="798"/>
      <c r="U5" s="798"/>
      <c r="V5" s="798"/>
      <c r="W5" s="798"/>
      <c r="X5" s="798"/>
      <c r="Y5" s="798"/>
      <c r="Z5" s="798"/>
      <c r="AA5" s="798"/>
      <c r="AB5" s="836"/>
    </row>
    <row r="6" spans="2:28" ht="37.5" customHeight="1" x14ac:dyDescent="0.25">
      <c r="B6" s="845"/>
      <c r="C6" s="846"/>
      <c r="D6" s="847"/>
      <c r="E6" s="294"/>
      <c r="F6" s="846"/>
      <c r="G6" s="846"/>
      <c r="H6" s="846"/>
      <c r="I6" s="846"/>
      <c r="J6" s="846"/>
      <c r="K6" s="846"/>
      <c r="L6" s="846"/>
      <c r="M6" s="846"/>
      <c r="N6" s="846"/>
      <c r="O6" s="846"/>
      <c r="P6" s="846"/>
      <c r="Q6" s="846"/>
      <c r="R6" s="846"/>
      <c r="S6" s="846"/>
      <c r="T6" s="846"/>
      <c r="U6" s="846"/>
      <c r="V6" s="846"/>
      <c r="W6" s="846"/>
      <c r="X6" s="846"/>
      <c r="Y6" s="846"/>
      <c r="Z6" s="846"/>
      <c r="AA6" s="846"/>
      <c r="AB6" s="847"/>
    </row>
    <row r="7" spans="2:28" ht="15" customHeight="1" x14ac:dyDescent="0.25">
      <c r="B7" s="26"/>
      <c r="C7" s="849"/>
      <c r="D7" s="842"/>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825"/>
      <c r="D9" s="824"/>
      <c r="E9" s="824"/>
      <c r="F9" s="824"/>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825" t="s">
        <v>123</v>
      </c>
      <c r="D10" s="824"/>
      <c r="E10" s="826" t="s">
        <v>952</v>
      </c>
      <c r="F10" s="828"/>
      <c r="G10" s="828"/>
      <c r="H10" s="828"/>
      <c r="I10" s="828"/>
      <c r="J10" s="828"/>
      <c r="K10" s="828"/>
      <c r="L10" s="828"/>
      <c r="M10" s="828"/>
      <c r="N10" s="828"/>
      <c r="O10" s="828"/>
      <c r="P10" s="828"/>
      <c r="Q10" s="828"/>
      <c r="R10" s="828"/>
      <c r="S10" s="828"/>
      <c r="T10" s="828"/>
      <c r="U10" s="828"/>
      <c r="V10" s="828"/>
      <c r="W10" s="828"/>
      <c r="X10" s="828"/>
      <c r="Y10" s="828"/>
      <c r="Z10" s="828"/>
      <c r="AA10" s="816"/>
      <c r="AB10" s="302"/>
    </row>
    <row r="11" spans="2:28" ht="15" customHeight="1" x14ac:dyDescent="0.25">
      <c r="B11" s="30"/>
      <c r="C11" s="825"/>
      <c r="D11" s="824"/>
      <c r="E11" s="824"/>
      <c r="F11" s="824"/>
      <c r="G11" s="293"/>
      <c r="H11" s="293"/>
      <c r="I11" s="293"/>
      <c r="J11" s="293"/>
      <c r="K11" s="293"/>
      <c r="L11" s="293"/>
      <c r="M11" s="293"/>
      <c r="N11" s="293"/>
      <c r="O11" s="293"/>
      <c r="P11" s="293"/>
      <c r="Q11" s="293"/>
      <c r="R11" s="293"/>
      <c r="S11" s="293"/>
      <c r="T11" s="293"/>
      <c r="U11" s="293"/>
      <c r="V11" s="293"/>
      <c r="W11" s="293"/>
      <c r="X11" s="293"/>
      <c r="Y11" s="293"/>
      <c r="Z11" s="293"/>
      <c r="AA11" s="823"/>
      <c r="AB11" s="836"/>
    </row>
    <row r="12" spans="2:28" ht="29.25" customHeight="1" x14ac:dyDescent="0.25">
      <c r="B12" s="30"/>
      <c r="C12" s="839" t="s">
        <v>125</v>
      </c>
      <c r="D12" s="840"/>
      <c r="E12" s="837" t="s">
        <v>953</v>
      </c>
      <c r="F12" s="838"/>
      <c r="G12" s="838"/>
      <c r="H12" s="838"/>
      <c r="I12" s="838"/>
      <c r="J12" s="838"/>
      <c r="K12" s="838"/>
      <c r="L12" s="838"/>
      <c r="M12" s="838"/>
      <c r="N12" s="838"/>
      <c r="O12" s="838"/>
      <c r="P12" s="838"/>
      <c r="Q12" s="838"/>
      <c r="R12" s="838"/>
      <c r="S12" s="838"/>
      <c r="T12" s="838"/>
      <c r="U12" s="838"/>
      <c r="V12" s="838"/>
      <c r="W12" s="838"/>
      <c r="X12" s="838"/>
      <c r="Y12" s="838"/>
      <c r="Z12" s="838"/>
      <c r="AA12" s="838"/>
      <c r="AB12" s="35"/>
    </row>
    <row r="13" spans="2:28" ht="15" customHeight="1" x14ac:dyDescent="0.25">
      <c r="B13" s="30"/>
      <c r="C13" s="823"/>
      <c r="D13" s="824"/>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825" t="s">
        <v>127</v>
      </c>
      <c r="D14" s="824"/>
      <c r="E14" s="304"/>
      <c r="F14" s="823"/>
      <c r="G14" s="824"/>
      <c r="H14" s="824"/>
      <c r="I14" s="824"/>
      <c r="J14" s="824"/>
      <c r="K14" s="824"/>
      <c r="L14" s="824"/>
      <c r="M14" s="824"/>
      <c r="N14" s="824"/>
      <c r="O14" s="824"/>
      <c r="P14" s="824"/>
      <c r="Q14" s="824"/>
      <c r="R14" s="824"/>
      <c r="S14" s="824"/>
      <c r="T14" s="824"/>
      <c r="U14" s="824"/>
      <c r="V14" s="824"/>
      <c r="W14" s="824"/>
      <c r="X14" s="824"/>
      <c r="Y14" s="824"/>
      <c r="Z14" s="824"/>
      <c r="AA14" s="824"/>
      <c r="AB14" s="836"/>
    </row>
    <row r="15" spans="2:28" ht="29.25" customHeight="1" x14ac:dyDescent="0.25">
      <c r="B15" s="30"/>
      <c r="C15" s="826" t="s">
        <v>954</v>
      </c>
      <c r="D15" s="828"/>
      <c r="E15" s="828"/>
      <c r="F15" s="828"/>
      <c r="G15" s="828"/>
      <c r="H15" s="828"/>
      <c r="I15" s="828"/>
      <c r="J15" s="828"/>
      <c r="K15" s="828"/>
      <c r="L15" s="828"/>
      <c r="M15" s="828"/>
      <c r="N15" s="828"/>
      <c r="O15" s="828"/>
      <c r="P15" s="828"/>
      <c r="Q15" s="828"/>
      <c r="R15" s="828"/>
      <c r="S15" s="828"/>
      <c r="T15" s="828"/>
      <c r="U15" s="828"/>
      <c r="V15" s="828"/>
      <c r="W15" s="828"/>
      <c r="X15" s="828"/>
      <c r="Y15" s="828"/>
      <c r="Z15" s="828"/>
      <c r="AA15" s="816"/>
      <c r="AB15" s="305"/>
    </row>
    <row r="17" spans="3:27"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row>
    <row r="18" spans="3:27" ht="15" customHeight="1" x14ac:dyDescent="0.25">
      <c r="C18" s="841"/>
      <c r="D18" s="842"/>
      <c r="E18" s="842"/>
      <c r="F18" s="842"/>
      <c r="G18" s="842"/>
      <c r="H18" s="842"/>
      <c r="I18" s="842"/>
      <c r="J18" s="842"/>
      <c r="K18" s="842"/>
      <c r="L18" s="842"/>
      <c r="M18" s="842"/>
      <c r="N18" s="842"/>
      <c r="O18" s="842"/>
      <c r="P18" s="843"/>
      <c r="Q18" s="293"/>
      <c r="R18" s="827"/>
      <c r="S18" s="828"/>
      <c r="T18" s="828"/>
      <c r="U18" s="828"/>
      <c r="V18" s="828"/>
      <c r="W18" s="828"/>
      <c r="X18" s="828"/>
      <c r="Y18" s="828"/>
      <c r="Z18" s="828"/>
      <c r="AA18" s="816"/>
    </row>
    <row r="19" spans="3:27" ht="15" customHeight="1" x14ac:dyDescent="0.25">
      <c r="C19" s="844"/>
      <c r="D19" s="798"/>
      <c r="E19" s="798"/>
      <c r="F19" s="798"/>
      <c r="G19" s="798"/>
      <c r="H19" s="798"/>
      <c r="I19" s="798"/>
      <c r="J19" s="798"/>
      <c r="K19" s="798"/>
      <c r="L19" s="798"/>
      <c r="M19" s="798"/>
      <c r="N19" s="798"/>
      <c r="O19" s="798"/>
      <c r="P19" s="836"/>
      <c r="Q19" s="293"/>
      <c r="R19" s="293"/>
      <c r="S19" s="293"/>
      <c r="T19" s="293"/>
      <c r="U19" s="293"/>
      <c r="V19" s="293"/>
      <c r="W19" s="293"/>
      <c r="X19" s="293"/>
      <c r="Y19" s="293"/>
      <c r="Z19" s="293"/>
      <c r="AA19" s="293"/>
    </row>
    <row r="20" spans="3:27" ht="15" customHeight="1" x14ac:dyDescent="0.25">
      <c r="C20" s="844"/>
      <c r="D20" s="798"/>
      <c r="E20" s="798"/>
      <c r="F20" s="798"/>
      <c r="G20" s="798"/>
      <c r="H20" s="798"/>
      <c r="I20" s="798"/>
      <c r="J20" s="798"/>
      <c r="K20" s="798"/>
      <c r="L20" s="798"/>
      <c r="M20" s="798"/>
      <c r="N20" s="798"/>
      <c r="O20" s="798"/>
      <c r="P20" s="836"/>
      <c r="Q20" s="303"/>
      <c r="R20" s="306" t="s">
        <v>130</v>
      </c>
      <c r="S20" s="306"/>
      <c r="T20" s="306"/>
      <c r="U20" s="306"/>
      <c r="V20" s="306"/>
      <c r="W20" s="303"/>
      <c r="X20" s="303"/>
      <c r="Y20" s="303"/>
      <c r="Z20" s="293"/>
      <c r="AA20" s="303"/>
    </row>
    <row r="21" spans="3:27" ht="15" customHeight="1" x14ac:dyDescent="0.25">
      <c r="C21" s="844"/>
      <c r="D21" s="798"/>
      <c r="E21" s="798"/>
      <c r="F21" s="798"/>
      <c r="G21" s="798"/>
      <c r="H21" s="798"/>
      <c r="I21" s="798"/>
      <c r="J21" s="798"/>
      <c r="K21" s="798"/>
      <c r="L21" s="798"/>
      <c r="M21" s="798"/>
      <c r="N21" s="798"/>
      <c r="O21" s="798"/>
      <c r="P21" s="836"/>
      <c r="Q21" s="293"/>
      <c r="R21" s="36"/>
      <c r="S21" s="293" t="s">
        <v>15</v>
      </c>
      <c r="T21" s="293"/>
      <c r="U21" s="36"/>
      <c r="V21" s="293" t="s">
        <v>27</v>
      </c>
      <c r="W21" s="293"/>
      <c r="X21" s="36"/>
      <c r="Y21" s="308" t="s">
        <v>46</v>
      </c>
      <c r="Z21" s="293"/>
      <c r="AA21" s="293"/>
    </row>
    <row r="22" spans="3:27" ht="15" customHeight="1" x14ac:dyDescent="0.25">
      <c r="C22" s="844"/>
      <c r="D22" s="798"/>
      <c r="E22" s="798"/>
      <c r="F22" s="798"/>
      <c r="G22" s="798"/>
      <c r="H22" s="798"/>
      <c r="I22" s="798"/>
      <c r="J22" s="798"/>
      <c r="K22" s="798"/>
      <c r="L22" s="798"/>
      <c r="M22" s="798"/>
      <c r="N22" s="798"/>
      <c r="O22" s="798"/>
      <c r="P22" s="836"/>
      <c r="Q22" s="293"/>
      <c r="R22" s="293"/>
      <c r="S22" s="293"/>
      <c r="T22" s="293"/>
      <c r="U22" s="293"/>
      <c r="V22" s="293"/>
      <c r="W22" s="293"/>
      <c r="X22" s="293"/>
      <c r="Y22" s="293"/>
      <c r="Z22" s="293"/>
      <c r="AA22" s="293"/>
    </row>
    <row r="23" spans="3:27" ht="15" customHeight="1" x14ac:dyDescent="0.25">
      <c r="C23" s="845"/>
      <c r="D23" s="846"/>
      <c r="E23" s="846"/>
      <c r="F23" s="846"/>
      <c r="G23" s="846"/>
      <c r="H23" s="846"/>
      <c r="I23" s="846"/>
      <c r="J23" s="846"/>
      <c r="K23" s="846"/>
      <c r="L23" s="846"/>
      <c r="M23" s="846"/>
      <c r="N23" s="846"/>
      <c r="O23" s="846"/>
      <c r="P23" s="847"/>
      <c r="Q23" s="293"/>
      <c r="R23" s="306" t="s">
        <v>131</v>
      </c>
      <c r="S23" s="293"/>
      <c r="T23" s="293"/>
      <c r="U23" s="293"/>
      <c r="V23" s="293"/>
      <c r="W23" s="834" t="s">
        <v>21</v>
      </c>
      <c r="X23" s="828"/>
      <c r="Y23" s="828"/>
      <c r="Z23" s="828"/>
      <c r="AA23" s="816"/>
    </row>
    <row r="24" spans="3:27"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row>
    <row r="25" spans="3:27"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row>
    <row r="26" spans="3:27" ht="39.75" customHeight="1" x14ac:dyDescent="0.25">
      <c r="C26" s="1448" t="s">
        <v>955</v>
      </c>
      <c r="D26" s="828"/>
      <c r="E26" s="828"/>
      <c r="F26" s="828"/>
      <c r="G26" s="828"/>
      <c r="H26" s="828"/>
      <c r="I26" s="828"/>
      <c r="J26" s="828"/>
      <c r="K26" s="828"/>
      <c r="L26" s="828"/>
      <c r="M26" s="828"/>
      <c r="N26" s="828"/>
      <c r="O26" s="828"/>
      <c r="P26" s="828"/>
      <c r="Q26" s="828"/>
      <c r="R26" s="828"/>
      <c r="S26" s="828"/>
      <c r="T26" s="828"/>
      <c r="U26" s="828"/>
      <c r="V26" s="828"/>
      <c r="W26" s="828"/>
      <c r="X26" s="828"/>
      <c r="Y26" s="828"/>
      <c r="Z26" s="828"/>
      <c r="AA26" s="816"/>
    </row>
    <row r="27" spans="3:27"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row>
    <row r="28" spans="3:27"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row>
    <row r="29" spans="3:27" ht="29.25" customHeight="1" x14ac:dyDescent="0.25">
      <c r="C29" s="834" t="s">
        <v>956</v>
      </c>
      <c r="D29" s="828"/>
      <c r="E29" s="828"/>
      <c r="F29" s="828"/>
      <c r="G29" s="828"/>
      <c r="H29" s="828"/>
      <c r="I29" s="828"/>
      <c r="J29" s="828"/>
      <c r="K29" s="816"/>
      <c r="L29" s="303"/>
      <c r="M29" s="834"/>
      <c r="N29" s="828"/>
      <c r="O29" s="828"/>
      <c r="P29" s="828"/>
      <c r="Q29" s="828"/>
      <c r="R29" s="828"/>
      <c r="S29" s="828"/>
      <c r="T29" s="828"/>
      <c r="U29" s="828"/>
      <c r="V29" s="828"/>
      <c r="W29" s="828"/>
      <c r="X29" s="828"/>
      <c r="Y29" s="828"/>
      <c r="Z29" s="828"/>
      <c r="AA29" s="816"/>
    </row>
    <row r="30" spans="3:27"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row>
    <row r="31" spans="3:27"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row>
    <row r="32" spans="3:27" ht="90" customHeight="1" x14ac:dyDescent="0.25">
      <c r="C32" s="833" t="s">
        <v>957</v>
      </c>
      <c r="D32" s="828"/>
      <c r="E32" s="828"/>
      <c r="F32" s="828"/>
      <c r="G32" s="828"/>
      <c r="H32" s="828"/>
      <c r="I32" s="828"/>
      <c r="J32" s="828"/>
      <c r="K32" s="828"/>
      <c r="L32" s="828"/>
      <c r="M32" s="828"/>
      <c r="N32" s="828"/>
      <c r="O32" s="828"/>
      <c r="P32" s="828"/>
      <c r="Q32" s="828"/>
      <c r="R32" s="828"/>
      <c r="S32" s="828"/>
      <c r="T32" s="828"/>
      <c r="U32" s="828"/>
      <c r="V32" s="828"/>
      <c r="W32" s="828"/>
      <c r="X32" s="828"/>
      <c r="Y32" s="828"/>
      <c r="Z32" s="828"/>
      <c r="AA32" s="816"/>
    </row>
    <row r="34" spans="3:27" ht="15.75" customHeight="1" x14ac:dyDescent="0.25">
      <c r="C34" s="832" t="s">
        <v>139</v>
      </c>
      <c r="D34" s="824"/>
      <c r="E34" s="306"/>
      <c r="F34" s="826" t="s">
        <v>22</v>
      </c>
      <c r="G34" s="816"/>
      <c r="H34" s="306"/>
      <c r="I34" s="293"/>
      <c r="J34" s="313" t="s">
        <v>140</v>
      </c>
      <c r="K34" s="826">
        <v>1.2</v>
      </c>
      <c r="L34" s="828"/>
      <c r="M34" s="828"/>
      <c r="N34" s="816"/>
      <c r="O34" s="306"/>
      <c r="P34" s="306"/>
      <c r="Q34" s="297" t="s">
        <v>141</v>
      </c>
      <c r="R34" s="293"/>
      <c r="S34" s="306"/>
      <c r="T34" s="306"/>
      <c r="U34" s="306"/>
      <c r="V34" s="306"/>
      <c r="W34" s="826" t="s">
        <v>20</v>
      </c>
      <c r="X34" s="828"/>
      <c r="Y34" s="828"/>
      <c r="Z34" s="828"/>
      <c r="AA34" s="816"/>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833" t="s">
        <v>958</v>
      </c>
      <c r="G36" s="828"/>
      <c r="H36" s="828"/>
      <c r="I36" s="828"/>
      <c r="J36" s="828"/>
      <c r="K36" s="828"/>
      <c r="L36" s="828"/>
      <c r="M36" s="816"/>
      <c r="N36" s="293"/>
      <c r="O36" s="313" t="s">
        <v>144</v>
      </c>
      <c r="P36" s="834">
        <v>0</v>
      </c>
      <c r="Q36" s="828"/>
      <c r="R36" s="828"/>
      <c r="S36" s="828"/>
      <c r="T36" s="828"/>
      <c r="U36" s="828"/>
      <c r="V36" s="828"/>
      <c r="W36" s="828"/>
      <c r="X36" s="828"/>
      <c r="Y36" s="828"/>
      <c r="Z36" s="828"/>
      <c r="AA36" s="816"/>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827" t="s">
        <v>146</v>
      </c>
      <c r="G38" s="816"/>
      <c r="H38" s="293"/>
      <c r="I38" s="293"/>
      <c r="J38" s="306" t="s">
        <v>147</v>
      </c>
      <c r="K38" s="293"/>
      <c r="L38" s="827" t="s">
        <v>148</v>
      </c>
      <c r="M38" s="828"/>
      <c r="N38" s="816"/>
      <c r="O38" s="306"/>
      <c r="P38" s="306"/>
      <c r="Q38" s="293"/>
      <c r="R38" s="306" t="s">
        <v>149</v>
      </c>
      <c r="S38" s="306"/>
      <c r="T38" s="306"/>
      <c r="U38" s="306"/>
      <c r="V38" s="306"/>
      <c r="W38" s="835"/>
      <c r="X38" s="828"/>
      <c r="Y38" s="828"/>
      <c r="Z38" s="828"/>
      <c r="AA38" s="816"/>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829">
        <v>2024</v>
      </c>
      <c r="E40" s="830"/>
      <c r="F40" s="831"/>
      <c r="G40" s="34"/>
      <c r="H40" s="297"/>
      <c r="I40" s="297"/>
      <c r="J40" s="297"/>
      <c r="K40" s="297"/>
      <c r="L40" s="297"/>
      <c r="M40" s="297"/>
      <c r="N40" s="297"/>
      <c r="O40" s="297"/>
      <c r="P40" s="297"/>
      <c r="Q40" s="823"/>
      <c r="R40" s="824"/>
      <c r="S40" s="824"/>
      <c r="T40" s="824"/>
      <c r="U40" s="824"/>
      <c r="V40" s="297"/>
      <c r="W40" s="297"/>
      <c r="X40" s="825"/>
      <c r="Y40" s="824"/>
      <c r="Z40" s="824"/>
      <c r="AA40" s="824"/>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834">
        <v>1</v>
      </c>
      <c r="E42" s="828"/>
      <c r="F42" s="816"/>
      <c r="G42" s="293"/>
      <c r="H42" s="297"/>
      <c r="I42" s="297"/>
      <c r="J42" s="297"/>
      <c r="K42" s="297"/>
      <c r="L42" s="297"/>
      <c r="M42" s="297"/>
      <c r="N42" s="297"/>
      <c r="O42" s="297"/>
      <c r="P42" s="297"/>
      <c r="Q42" s="823"/>
      <c r="R42" s="824"/>
      <c r="S42" s="824"/>
      <c r="T42" s="824"/>
      <c r="U42" s="824"/>
      <c r="V42" s="297"/>
      <c r="W42" s="297"/>
      <c r="X42" s="825"/>
      <c r="Y42" s="824"/>
      <c r="Z42" s="824"/>
      <c r="AA42" s="824"/>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826" t="s">
        <v>151</v>
      </c>
      <c r="E44" s="828"/>
      <c r="F44" s="828"/>
      <c r="G44" s="828"/>
      <c r="H44" s="828"/>
      <c r="I44" s="828"/>
      <c r="J44" s="828"/>
      <c r="K44" s="828"/>
      <c r="L44" s="828"/>
      <c r="M44" s="828"/>
      <c r="N44" s="828"/>
      <c r="O44" s="828"/>
      <c r="P44" s="828"/>
      <c r="Q44" s="828"/>
      <c r="R44" s="828"/>
      <c r="S44" s="828"/>
      <c r="T44" s="828"/>
      <c r="U44" s="828"/>
      <c r="V44" s="828"/>
      <c r="W44" s="828"/>
      <c r="X44" s="828"/>
      <c r="Y44" s="816"/>
      <c r="Z44" s="307"/>
      <c r="AA44" s="307"/>
    </row>
    <row r="45" spans="3:27" ht="15.75" customHeight="1" x14ac:dyDescent="0.25">
      <c r="C45" s="293"/>
      <c r="D45" s="865" t="s">
        <v>152</v>
      </c>
      <c r="E45" s="828"/>
      <c r="F45" s="828"/>
      <c r="G45" s="828"/>
      <c r="H45" s="816"/>
      <c r="I45" s="861" t="s">
        <v>153</v>
      </c>
      <c r="J45" s="828"/>
      <c r="K45" s="828"/>
      <c r="L45" s="828"/>
      <c r="M45" s="828"/>
      <c r="N45" s="828"/>
      <c r="O45" s="828"/>
      <c r="P45" s="816"/>
      <c r="Q45" s="862" t="s">
        <v>154</v>
      </c>
      <c r="R45" s="828"/>
      <c r="S45" s="828"/>
      <c r="T45" s="828"/>
      <c r="U45" s="828"/>
      <c r="V45" s="828"/>
      <c r="W45" s="828"/>
      <c r="X45" s="828"/>
      <c r="Y45" s="816"/>
      <c r="Z45" s="307"/>
      <c r="AA45" s="307"/>
    </row>
    <row r="46" spans="3:27" ht="15.75" customHeight="1" x14ac:dyDescent="0.25">
      <c r="C46" s="38"/>
      <c r="D46" s="866" t="s">
        <v>155</v>
      </c>
      <c r="E46" s="828"/>
      <c r="F46" s="828"/>
      <c r="G46" s="828"/>
      <c r="H46" s="816"/>
      <c r="I46" s="863" t="s">
        <v>156</v>
      </c>
      <c r="J46" s="828"/>
      <c r="K46" s="828"/>
      <c r="L46" s="828"/>
      <c r="M46" s="828"/>
      <c r="N46" s="828"/>
      <c r="O46" s="828"/>
      <c r="P46" s="816"/>
      <c r="Q46" s="864" t="s">
        <v>157</v>
      </c>
      <c r="R46" s="828"/>
      <c r="S46" s="828"/>
      <c r="T46" s="828"/>
      <c r="U46" s="828"/>
      <c r="V46" s="828"/>
      <c r="W46" s="828"/>
      <c r="X46" s="828"/>
      <c r="Y46" s="816"/>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54" t="s">
        <v>158</v>
      </c>
      <c r="D48" s="828"/>
      <c r="E48" s="828"/>
      <c r="F48" s="816"/>
      <c r="G48" s="859" t="s">
        <v>159</v>
      </c>
      <c r="H48" s="860" t="s">
        <v>160</v>
      </c>
      <c r="I48" s="842"/>
      <c r="J48" s="842"/>
      <c r="K48" s="842"/>
      <c r="L48" s="842"/>
      <c r="M48" s="842"/>
      <c r="N48" s="842"/>
      <c r="O48" s="842"/>
      <c r="P48" s="842"/>
      <c r="Q48" s="842"/>
      <c r="R48" s="842"/>
      <c r="S48" s="842"/>
      <c r="T48" s="842"/>
      <c r="U48" s="842"/>
      <c r="V48" s="842"/>
      <c r="W48" s="842"/>
      <c r="X48" s="842"/>
      <c r="Y48" s="842"/>
      <c r="Z48" s="842"/>
      <c r="AA48" s="843"/>
    </row>
    <row r="49" spans="2:28" ht="15.75" customHeight="1" x14ac:dyDescent="0.25">
      <c r="B49" s="39"/>
      <c r="C49" s="40" t="s">
        <v>161</v>
      </c>
      <c r="D49" s="41">
        <v>1.2</v>
      </c>
      <c r="E49" s="854" t="s">
        <v>162</v>
      </c>
      <c r="F49" s="816"/>
      <c r="G49" s="800"/>
      <c r="H49" s="845"/>
      <c r="I49" s="846"/>
      <c r="J49" s="846"/>
      <c r="K49" s="846"/>
      <c r="L49" s="846"/>
      <c r="M49" s="846"/>
      <c r="N49" s="846"/>
      <c r="O49" s="846"/>
      <c r="P49" s="846"/>
      <c r="Q49" s="846"/>
      <c r="R49" s="846"/>
      <c r="S49" s="846"/>
      <c r="T49" s="846"/>
      <c r="U49" s="846"/>
      <c r="V49" s="846"/>
      <c r="W49" s="846"/>
      <c r="X49" s="846"/>
      <c r="Y49" s="846"/>
      <c r="Z49" s="846"/>
      <c r="AA49" s="847"/>
      <c r="AB49" s="315"/>
    </row>
    <row r="50" spans="2:28" ht="15.75" customHeight="1" x14ac:dyDescent="0.25">
      <c r="B50" s="39"/>
      <c r="C50" s="42">
        <v>2024</v>
      </c>
      <c r="D50" s="43">
        <v>45474</v>
      </c>
      <c r="E50" s="853">
        <v>45656</v>
      </c>
      <c r="F50" s="816"/>
      <c r="G50" s="44">
        <v>1.2</v>
      </c>
      <c r="H50" s="858" t="s">
        <v>959</v>
      </c>
      <c r="I50" s="828"/>
      <c r="J50" s="828"/>
      <c r="K50" s="828"/>
      <c r="L50" s="828"/>
      <c r="M50" s="828"/>
      <c r="N50" s="828"/>
      <c r="O50" s="828"/>
      <c r="P50" s="828"/>
      <c r="Q50" s="828"/>
      <c r="R50" s="828"/>
      <c r="S50" s="828"/>
      <c r="T50" s="828"/>
      <c r="U50" s="828"/>
      <c r="V50" s="828"/>
      <c r="W50" s="828"/>
      <c r="X50" s="828"/>
      <c r="Y50" s="828"/>
      <c r="Z50" s="828"/>
      <c r="AA50" s="816"/>
      <c r="AB50" s="315"/>
    </row>
    <row r="51" spans="2:28" ht="15.75" customHeight="1" x14ac:dyDescent="0.25">
      <c r="B51" s="39"/>
      <c r="C51" s="42">
        <v>2025</v>
      </c>
      <c r="D51" s="43">
        <v>45658</v>
      </c>
      <c r="E51" s="853">
        <v>46021</v>
      </c>
      <c r="F51" s="816"/>
      <c r="G51" s="44">
        <v>1.7</v>
      </c>
      <c r="H51" s="858" t="s">
        <v>959</v>
      </c>
      <c r="I51" s="828"/>
      <c r="J51" s="828"/>
      <c r="K51" s="828"/>
      <c r="L51" s="828"/>
      <c r="M51" s="828"/>
      <c r="N51" s="828"/>
      <c r="O51" s="828"/>
      <c r="P51" s="828"/>
      <c r="Q51" s="828"/>
      <c r="R51" s="828"/>
      <c r="S51" s="828"/>
      <c r="T51" s="828"/>
      <c r="U51" s="828"/>
      <c r="V51" s="828"/>
      <c r="W51" s="828"/>
      <c r="X51" s="828"/>
      <c r="Y51" s="828"/>
      <c r="Z51" s="828"/>
      <c r="AA51" s="816"/>
      <c r="AB51" s="315"/>
    </row>
    <row r="52" spans="2:28" ht="15.75" customHeight="1" x14ac:dyDescent="0.25">
      <c r="B52" s="39"/>
      <c r="C52" s="42">
        <v>2026</v>
      </c>
      <c r="D52" s="43">
        <v>46023</v>
      </c>
      <c r="E52" s="853">
        <v>46386</v>
      </c>
      <c r="F52" s="816"/>
      <c r="G52" s="44">
        <v>1.1000000000000001</v>
      </c>
      <c r="H52" s="858" t="s">
        <v>959</v>
      </c>
      <c r="I52" s="828"/>
      <c r="J52" s="828"/>
      <c r="K52" s="828"/>
      <c r="L52" s="828"/>
      <c r="M52" s="828"/>
      <c r="N52" s="828"/>
      <c r="O52" s="828"/>
      <c r="P52" s="828"/>
      <c r="Q52" s="828"/>
      <c r="R52" s="828"/>
      <c r="S52" s="828"/>
      <c r="T52" s="828"/>
      <c r="U52" s="828"/>
      <c r="V52" s="828"/>
      <c r="W52" s="828"/>
      <c r="X52" s="828"/>
      <c r="Y52" s="828"/>
      <c r="Z52" s="828"/>
      <c r="AA52" s="816"/>
      <c r="AB52" s="315"/>
    </row>
    <row r="53" spans="2:28" ht="15.75" customHeight="1" x14ac:dyDescent="0.25">
      <c r="B53" s="39"/>
      <c r="C53" s="42">
        <v>2027</v>
      </c>
      <c r="D53" s="43">
        <v>46388</v>
      </c>
      <c r="E53" s="853">
        <v>46751</v>
      </c>
      <c r="F53" s="816"/>
      <c r="G53" s="44">
        <v>1</v>
      </c>
      <c r="H53" s="858" t="s">
        <v>959</v>
      </c>
      <c r="I53" s="828"/>
      <c r="J53" s="828"/>
      <c r="K53" s="828"/>
      <c r="L53" s="828"/>
      <c r="M53" s="828"/>
      <c r="N53" s="828"/>
      <c r="O53" s="828"/>
      <c r="P53" s="828"/>
      <c r="Q53" s="828"/>
      <c r="R53" s="828"/>
      <c r="S53" s="828"/>
      <c r="T53" s="828"/>
      <c r="U53" s="828"/>
      <c r="V53" s="828"/>
      <c r="W53" s="828"/>
      <c r="X53" s="828"/>
      <c r="Y53" s="828"/>
      <c r="Z53" s="828"/>
      <c r="AA53" s="816"/>
      <c r="AB53" s="315"/>
    </row>
    <row r="54" spans="2:28" ht="15.75" customHeight="1" x14ac:dyDescent="0.25">
      <c r="B54" s="39"/>
      <c r="C54" s="42"/>
      <c r="D54" s="42"/>
      <c r="E54" s="854"/>
      <c r="F54" s="816"/>
      <c r="G54" s="41"/>
      <c r="H54" s="854"/>
      <c r="I54" s="828"/>
      <c r="J54" s="828"/>
      <c r="K54" s="828"/>
      <c r="L54" s="828"/>
      <c r="M54" s="828"/>
      <c r="N54" s="828"/>
      <c r="O54" s="828"/>
      <c r="P54" s="828"/>
      <c r="Q54" s="828"/>
      <c r="R54" s="828"/>
      <c r="S54" s="828"/>
      <c r="T54" s="828"/>
      <c r="U54" s="828"/>
      <c r="V54" s="828"/>
      <c r="W54" s="828"/>
      <c r="X54" s="828"/>
      <c r="Y54" s="828"/>
      <c r="Z54" s="828"/>
      <c r="AA54" s="816"/>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832" t="s">
        <v>163</v>
      </c>
      <c r="D56" s="824"/>
      <c r="E56" s="306"/>
      <c r="F56" s="297" t="s">
        <v>164</v>
      </c>
      <c r="G56" s="45"/>
      <c r="H56" s="308"/>
      <c r="I56" s="297" t="s">
        <v>165</v>
      </c>
      <c r="J56" s="293"/>
      <c r="K56" s="827"/>
      <c r="L56" s="816"/>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52" t="s">
        <v>166</v>
      </c>
      <c r="C58" s="828"/>
      <c r="D58" s="828"/>
      <c r="E58" s="828"/>
      <c r="F58" s="828"/>
      <c r="G58" s="828"/>
      <c r="H58" s="828"/>
      <c r="I58" s="828"/>
      <c r="J58" s="828"/>
      <c r="K58" s="828"/>
      <c r="L58" s="828"/>
      <c r="M58" s="828"/>
      <c r="N58" s="828"/>
      <c r="O58" s="828"/>
      <c r="P58" s="828"/>
      <c r="Q58" s="828"/>
      <c r="R58" s="828"/>
      <c r="S58" s="828"/>
      <c r="T58" s="828"/>
      <c r="U58" s="828"/>
      <c r="V58" s="828"/>
      <c r="W58" s="828"/>
      <c r="X58" s="828"/>
      <c r="Y58" s="828"/>
      <c r="Z58" s="828"/>
      <c r="AA58" s="828"/>
      <c r="AB58" s="816"/>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54" t="s">
        <v>161</v>
      </c>
      <c r="C60" s="816"/>
      <c r="D60" s="41"/>
      <c r="E60" s="854" t="s">
        <v>167</v>
      </c>
      <c r="F60" s="816"/>
      <c r="G60" s="41"/>
      <c r="H60" s="826" t="s">
        <v>168</v>
      </c>
      <c r="I60" s="816"/>
      <c r="J60" s="854"/>
      <c r="K60" s="816"/>
      <c r="L60" s="857"/>
      <c r="M60" s="824"/>
      <c r="N60" s="41" t="s">
        <v>169</v>
      </c>
      <c r="O60" s="854"/>
      <c r="P60" s="828"/>
      <c r="Q60" s="816"/>
      <c r="R60" s="854" t="s">
        <v>170</v>
      </c>
      <c r="S60" s="828"/>
      <c r="T60" s="816"/>
      <c r="U60" s="854"/>
      <c r="V60" s="828"/>
      <c r="W60" s="816"/>
      <c r="X60" s="854" t="s">
        <v>171</v>
      </c>
      <c r="Y60" s="816"/>
      <c r="Z60" s="854"/>
      <c r="AA60" s="828"/>
      <c r="AB60" s="816"/>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52" t="s">
        <v>172</v>
      </c>
      <c r="C62" s="816"/>
      <c r="D62" s="855"/>
      <c r="E62" s="846"/>
      <c r="F62" s="846"/>
      <c r="G62" s="846"/>
      <c r="H62" s="846"/>
      <c r="I62" s="846"/>
      <c r="J62" s="846"/>
      <c r="K62" s="846"/>
      <c r="L62" s="846"/>
      <c r="M62" s="846"/>
      <c r="N62" s="846"/>
      <c r="O62" s="846"/>
      <c r="P62" s="846"/>
      <c r="Q62" s="846"/>
      <c r="R62" s="846"/>
      <c r="S62" s="846"/>
      <c r="T62" s="846"/>
      <c r="U62" s="846"/>
      <c r="V62" s="846"/>
      <c r="W62" s="846"/>
      <c r="X62" s="846"/>
      <c r="Y62" s="846"/>
      <c r="Z62" s="846"/>
      <c r="AA62" s="846"/>
      <c r="AB62" s="847"/>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52" t="s">
        <v>173</v>
      </c>
      <c r="C64" s="816"/>
      <c r="D64" s="856"/>
      <c r="E64" s="846"/>
      <c r="F64" s="846"/>
      <c r="G64" s="846"/>
      <c r="H64" s="846"/>
      <c r="I64" s="846"/>
      <c r="J64" s="846"/>
      <c r="K64" s="846"/>
      <c r="L64" s="846"/>
      <c r="M64" s="846"/>
      <c r="N64" s="846"/>
      <c r="O64" s="846"/>
      <c r="P64" s="846"/>
      <c r="Q64" s="846"/>
      <c r="R64" s="846"/>
      <c r="S64" s="846"/>
      <c r="T64" s="846"/>
      <c r="U64" s="846"/>
      <c r="V64" s="846"/>
      <c r="W64" s="846"/>
      <c r="X64" s="846"/>
      <c r="Y64" s="846"/>
      <c r="Z64" s="846"/>
      <c r="AA64" s="846"/>
      <c r="AB64" s="847"/>
    </row>
    <row r="66" spans="2:28" ht="15.75" customHeight="1" x14ac:dyDescent="0.25">
      <c r="B66" s="852" t="s">
        <v>174</v>
      </c>
      <c r="C66" s="816"/>
      <c r="D66" s="856"/>
      <c r="E66" s="846"/>
      <c r="F66" s="846"/>
      <c r="G66" s="846"/>
      <c r="H66" s="846"/>
      <c r="I66" s="846"/>
      <c r="J66" s="846"/>
      <c r="K66" s="846"/>
      <c r="L66" s="846"/>
      <c r="M66" s="846"/>
      <c r="N66" s="846"/>
      <c r="O66" s="846"/>
      <c r="P66" s="846"/>
      <c r="Q66" s="846"/>
      <c r="R66" s="846"/>
      <c r="S66" s="846"/>
      <c r="T66" s="846"/>
      <c r="U66" s="846"/>
      <c r="V66" s="846"/>
      <c r="W66" s="846"/>
      <c r="X66" s="846"/>
      <c r="Y66" s="846"/>
      <c r="Z66" s="846"/>
      <c r="AA66" s="846"/>
      <c r="AB66" s="847"/>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52" t="s">
        <v>175</v>
      </c>
      <c r="C68" s="816"/>
      <c r="D68" s="856"/>
      <c r="E68" s="846"/>
      <c r="F68" s="846"/>
      <c r="G68" s="846"/>
      <c r="H68" s="846"/>
      <c r="I68" s="846"/>
      <c r="J68" s="846"/>
      <c r="K68" s="846"/>
      <c r="L68" s="846"/>
      <c r="M68" s="846"/>
      <c r="N68" s="846"/>
      <c r="O68" s="846"/>
      <c r="P68" s="846"/>
      <c r="Q68" s="846"/>
      <c r="R68" s="846"/>
      <c r="S68" s="846"/>
      <c r="T68" s="846"/>
      <c r="U68" s="846"/>
      <c r="V68" s="846"/>
      <c r="W68" s="846"/>
      <c r="X68" s="846"/>
      <c r="Y68" s="846"/>
      <c r="Z68" s="846"/>
      <c r="AA68" s="846"/>
      <c r="AB68" s="847"/>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52" t="s">
        <v>176</v>
      </c>
      <c r="C70" s="816"/>
      <c r="D70" s="856"/>
      <c r="E70" s="846"/>
      <c r="F70" s="846"/>
      <c r="G70" s="846"/>
      <c r="H70" s="846"/>
      <c r="I70" s="846"/>
      <c r="J70" s="846"/>
      <c r="K70" s="846"/>
      <c r="L70" s="846"/>
      <c r="M70" s="846"/>
      <c r="N70" s="846"/>
      <c r="O70" s="846"/>
      <c r="P70" s="846"/>
      <c r="Q70" s="846"/>
      <c r="R70" s="846"/>
      <c r="S70" s="846"/>
      <c r="T70" s="846"/>
      <c r="U70" s="846"/>
      <c r="V70" s="846"/>
      <c r="W70" s="846"/>
      <c r="X70" s="846"/>
      <c r="Y70" s="846"/>
      <c r="Z70" s="846"/>
      <c r="AA70" s="846"/>
      <c r="AB70" s="847"/>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52" t="s">
        <v>177</v>
      </c>
      <c r="C72" s="828"/>
      <c r="D72" s="828"/>
      <c r="E72" s="828"/>
      <c r="F72" s="828"/>
      <c r="G72" s="828"/>
      <c r="H72" s="828"/>
      <c r="I72" s="828"/>
      <c r="J72" s="828"/>
      <c r="K72" s="828"/>
      <c r="L72" s="828"/>
      <c r="M72" s="828"/>
      <c r="N72" s="828"/>
      <c r="O72" s="828"/>
      <c r="P72" s="828"/>
      <c r="Q72" s="828"/>
      <c r="R72" s="828"/>
      <c r="S72" s="828"/>
      <c r="T72" s="828"/>
      <c r="U72" s="828"/>
      <c r="V72" s="828"/>
      <c r="W72" s="828"/>
      <c r="X72" s="828"/>
      <c r="Y72" s="828"/>
      <c r="Z72" s="828"/>
      <c r="AA72" s="828"/>
      <c r="AB72" s="816"/>
    </row>
    <row r="73" spans="2:28" ht="15.75" customHeight="1" x14ac:dyDescent="0.25">
      <c r="B73" s="826" t="s">
        <v>122</v>
      </c>
      <c r="C73" s="816"/>
      <c r="D73" s="50" t="s">
        <v>178</v>
      </c>
      <c r="E73" s="826" t="s">
        <v>179</v>
      </c>
      <c r="F73" s="816"/>
      <c r="G73" s="826" t="s">
        <v>177</v>
      </c>
      <c r="H73" s="828"/>
      <c r="I73" s="828"/>
      <c r="J73" s="828"/>
      <c r="K73" s="828"/>
      <c r="L73" s="828"/>
      <c r="M73" s="828"/>
      <c r="N73" s="828"/>
      <c r="O73" s="816"/>
      <c r="P73" s="826" t="s">
        <v>180</v>
      </c>
      <c r="Q73" s="828"/>
      <c r="R73" s="828"/>
      <c r="S73" s="828"/>
      <c r="T73" s="828"/>
      <c r="U73" s="828"/>
      <c r="V73" s="828"/>
      <c r="W73" s="828"/>
      <c r="X73" s="828"/>
      <c r="Y73" s="828"/>
      <c r="Z73" s="828"/>
      <c r="AA73" s="828"/>
      <c r="AB73" s="816"/>
    </row>
    <row r="74" spans="2:28" ht="15.75" customHeight="1" x14ac:dyDescent="0.25">
      <c r="B74" s="826"/>
      <c r="C74" s="816"/>
      <c r="D74" s="36"/>
      <c r="E74" s="826"/>
      <c r="F74" s="816"/>
      <c r="G74" s="851"/>
      <c r="H74" s="828"/>
      <c r="I74" s="828"/>
      <c r="J74" s="828"/>
      <c r="K74" s="828"/>
      <c r="L74" s="828"/>
      <c r="M74" s="828"/>
      <c r="N74" s="828"/>
      <c r="O74" s="816"/>
      <c r="P74" s="851"/>
      <c r="Q74" s="828"/>
      <c r="R74" s="828"/>
      <c r="S74" s="828"/>
      <c r="T74" s="828"/>
      <c r="U74" s="828"/>
      <c r="V74" s="828"/>
      <c r="W74" s="828"/>
      <c r="X74" s="828"/>
      <c r="Y74" s="828"/>
      <c r="Z74" s="828"/>
      <c r="AA74" s="828"/>
      <c r="AB74" s="816"/>
    </row>
    <row r="75" spans="2:28" ht="15.75" customHeight="1" x14ac:dyDescent="0.25">
      <c r="B75" s="826"/>
      <c r="C75" s="816"/>
      <c r="D75" s="36"/>
      <c r="E75" s="826"/>
      <c r="F75" s="816"/>
      <c r="G75" s="851"/>
      <c r="H75" s="828"/>
      <c r="I75" s="828"/>
      <c r="J75" s="828"/>
      <c r="K75" s="828"/>
      <c r="L75" s="828"/>
      <c r="M75" s="828"/>
      <c r="N75" s="828"/>
      <c r="O75" s="816"/>
      <c r="P75" s="851"/>
      <c r="Q75" s="828"/>
      <c r="R75" s="828"/>
      <c r="S75" s="828"/>
      <c r="T75" s="828"/>
      <c r="U75" s="828"/>
      <c r="V75" s="828"/>
      <c r="W75" s="828"/>
      <c r="X75" s="828"/>
      <c r="Y75" s="828"/>
      <c r="Z75" s="828"/>
      <c r="AA75" s="828"/>
      <c r="AB75" s="816"/>
    </row>
    <row r="76" spans="2:28" ht="26.25" customHeight="1" x14ac:dyDescent="0.25">
      <c r="B76" s="850" t="s">
        <v>181</v>
      </c>
      <c r="C76" s="828"/>
      <c r="D76" s="828"/>
      <c r="E76" s="828"/>
      <c r="F76" s="828"/>
      <c r="G76" s="828"/>
      <c r="H76" s="828"/>
      <c r="I76" s="828"/>
      <c r="J76" s="828"/>
      <c r="K76" s="828"/>
      <c r="L76" s="828"/>
      <c r="M76" s="828"/>
      <c r="N76" s="828"/>
      <c r="O76" s="828"/>
      <c r="P76" s="828"/>
      <c r="Q76" s="828"/>
      <c r="R76" s="828"/>
      <c r="S76" s="828"/>
      <c r="T76" s="828"/>
      <c r="U76" s="828"/>
      <c r="V76" s="828"/>
      <c r="W76" s="828"/>
      <c r="X76" s="828"/>
      <c r="Y76" s="828"/>
      <c r="Z76" s="828"/>
      <c r="AA76" s="828"/>
      <c r="AB76" s="816"/>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B2:AG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2" spans="2:33" ht="12.75" customHeight="1" x14ac:dyDescent="0.25">
      <c r="B2" s="841"/>
      <c r="C2" s="842"/>
      <c r="D2" s="843"/>
      <c r="E2" s="24"/>
      <c r="F2" s="848" t="s">
        <v>120</v>
      </c>
      <c r="G2" s="842"/>
      <c r="H2" s="842"/>
      <c r="I2" s="842"/>
      <c r="J2" s="842"/>
      <c r="K2" s="842"/>
      <c r="L2" s="842"/>
      <c r="M2" s="842"/>
      <c r="N2" s="842"/>
      <c r="O2" s="842"/>
      <c r="P2" s="842"/>
      <c r="Q2" s="842"/>
      <c r="R2" s="842"/>
      <c r="S2" s="842"/>
      <c r="T2" s="842"/>
      <c r="U2" s="842"/>
      <c r="V2" s="842"/>
      <c r="W2" s="842"/>
      <c r="X2" s="842"/>
      <c r="Y2" s="842"/>
      <c r="Z2" s="842"/>
      <c r="AA2" s="842"/>
      <c r="AB2" s="843"/>
      <c r="AC2" s="293"/>
      <c r="AD2" s="293"/>
      <c r="AE2" s="293"/>
      <c r="AF2" s="293"/>
      <c r="AG2" s="293"/>
    </row>
    <row r="3" spans="2:33" ht="12.75" customHeight="1" x14ac:dyDescent="0.25">
      <c r="B3" s="844"/>
      <c r="C3" s="798"/>
      <c r="D3" s="836"/>
      <c r="E3" s="25"/>
      <c r="F3" s="824"/>
      <c r="G3" s="798"/>
      <c r="H3" s="798"/>
      <c r="I3" s="798"/>
      <c r="J3" s="798"/>
      <c r="K3" s="798"/>
      <c r="L3" s="798"/>
      <c r="M3" s="798"/>
      <c r="N3" s="798"/>
      <c r="O3" s="798"/>
      <c r="P3" s="798"/>
      <c r="Q3" s="798"/>
      <c r="R3" s="798"/>
      <c r="S3" s="798"/>
      <c r="T3" s="798"/>
      <c r="U3" s="798"/>
      <c r="V3" s="798"/>
      <c r="W3" s="798"/>
      <c r="X3" s="798"/>
      <c r="Y3" s="798"/>
      <c r="Z3" s="798"/>
      <c r="AA3" s="798"/>
      <c r="AB3" s="836"/>
      <c r="AC3" s="293"/>
      <c r="AD3" s="293"/>
      <c r="AE3" s="293"/>
      <c r="AF3" s="293"/>
      <c r="AG3" s="293"/>
    </row>
    <row r="4" spans="2:33" ht="12.75" customHeight="1" x14ac:dyDescent="0.25">
      <c r="B4" s="844"/>
      <c r="C4" s="798"/>
      <c r="D4" s="836"/>
      <c r="E4" s="25"/>
      <c r="F4" s="824"/>
      <c r="G4" s="798"/>
      <c r="H4" s="798"/>
      <c r="I4" s="798"/>
      <c r="J4" s="798"/>
      <c r="K4" s="798"/>
      <c r="L4" s="798"/>
      <c r="M4" s="798"/>
      <c r="N4" s="798"/>
      <c r="O4" s="798"/>
      <c r="P4" s="798"/>
      <c r="Q4" s="798"/>
      <c r="R4" s="798"/>
      <c r="S4" s="798"/>
      <c r="T4" s="798"/>
      <c r="U4" s="798"/>
      <c r="V4" s="798"/>
      <c r="W4" s="798"/>
      <c r="X4" s="798"/>
      <c r="Y4" s="798"/>
      <c r="Z4" s="798"/>
      <c r="AA4" s="798"/>
      <c r="AB4" s="836"/>
      <c r="AC4" s="293"/>
      <c r="AD4" s="293"/>
      <c r="AE4" s="293"/>
      <c r="AF4" s="293"/>
      <c r="AG4" s="293"/>
    </row>
    <row r="5" spans="2:33" ht="12.75" customHeight="1" x14ac:dyDescent="0.25">
      <c r="B5" s="844"/>
      <c r="C5" s="798"/>
      <c r="D5" s="836"/>
      <c r="E5" s="25"/>
      <c r="F5" s="824"/>
      <c r="G5" s="798"/>
      <c r="H5" s="798"/>
      <c r="I5" s="798"/>
      <c r="J5" s="798"/>
      <c r="K5" s="798"/>
      <c r="L5" s="798"/>
      <c r="M5" s="798"/>
      <c r="N5" s="798"/>
      <c r="O5" s="798"/>
      <c r="P5" s="798"/>
      <c r="Q5" s="798"/>
      <c r="R5" s="798"/>
      <c r="S5" s="798"/>
      <c r="T5" s="798"/>
      <c r="U5" s="798"/>
      <c r="V5" s="798"/>
      <c r="W5" s="798"/>
      <c r="X5" s="798"/>
      <c r="Y5" s="798"/>
      <c r="Z5" s="798"/>
      <c r="AA5" s="798"/>
      <c r="AB5" s="836"/>
      <c r="AC5" s="293"/>
      <c r="AD5" s="293"/>
      <c r="AE5" s="293"/>
      <c r="AF5" s="293"/>
      <c r="AG5" s="293"/>
    </row>
    <row r="6" spans="2:33" ht="37.5" customHeight="1" x14ac:dyDescent="0.25">
      <c r="B6" s="845"/>
      <c r="C6" s="846"/>
      <c r="D6" s="847"/>
      <c r="E6" s="294"/>
      <c r="F6" s="846"/>
      <c r="G6" s="846"/>
      <c r="H6" s="846"/>
      <c r="I6" s="846"/>
      <c r="J6" s="846"/>
      <c r="K6" s="846"/>
      <c r="L6" s="846"/>
      <c r="M6" s="846"/>
      <c r="N6" s="846"/>
      <c r="O6" s="846"/>
      <c r="P6" s="846"/>
      <c r="Q6" s="846"/>
      <c r="R6" s="846"/>
      <c r="S6" s="846"/>
      <c r="T6" s="846"/>
      <c r="U6" s="846"/>
      <c r="V6" s="846"/>
      <c r="W6" s="846"/>
      <c r="X6" s="846"/>
      <c r="Y6" s="846"/>
      <c r="Z6" s="846"/>
      <c r="AA6" s="846"/>
      <c r="AB6" s="847"/>
      <c r="AC6" s="293"/>
      <c r="AD6" s="293"/>
      <c r="AE6" s="293"/>
      <c r="AF6" s="293"/>
      <c r="AG6" s="293"/>
    </row>
    <row r="7" spans="2:33" ht="15" customHeight="1" x14ac:dyDescent="0.25">
      <c r="B7" s="26"/>
      <c r="C7" s="849"/>
      <c r="D7" s="842"/>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row>
    <row r="8" spans="2:33"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1450" t="s">
        <v>960</v>
      </c>
      <c r="AG8" s="824"/>
    </row>
    <row r="9" spans="2:33" ht="15" customHeight="1" x14ac:dyDescent="0.25">
      <c r="B9" s="30"/>
      <c r="C9" s="825"/>
      <c r="D9" s="824"/>
      <c r="E9" s="824"/>
      <c r="F9" s="824"/>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row>
    <row r="10" spans="2:33" ht="30" customHeight="1" x14ac:dyDescent="0.25">
      <c r="B10" s="30"/>
      <c r="C10" s="825" t="s">
        <v>123</v>
      </c>
      <c r="D10" s="824"/>
      <c r="E10" s="826" t="s">
        <v>114</v>
      </c>
      <c r="F10" s="828"/>
      <c r="G10" s="828"/>
      <c r="H10" s="828"/>
      <c r="I10" s="828"/>
      <c r="J10" s="828"/>
      <c r="K10" s="828"/>
      <c r="L10" s="828"/>
      <c r="M10" s="828"/>
      <c r="N10" s="828"/>
      <c r="O10" s="828"/>
      <c r="P10" s="828"/>
      <c r="Q10" s="828"/>
      <c r="R10" s="828"/>
      <c r="S10" s="828"/>
      <c r="T10" s="828"/>
      <c r="U10" s="828"/>
      <c r="V10" s="828"/>
      <c r="W10" s="828"/>
      <c r="X10" s="828"/>
      <c r="Y10" s="828"/>
      <c r="Z10" s="828"/>
      <c r="AA10" s="816"/>
      <c r="AB10" s="302"/>
      <c r="AC10" s="293"/>
      <c r="AD10" s="293"/>
      <c r="AE10" s="293"/>
      <c r="AF10" s="293"/>
      <c r="AG10" s="293"/>
    </row>
    <row r="11" spans="2:33" ht="15" customHeight="1" x14ac:dyDescent="0.25">
      <c r="B11" s="30"/>
      <c r="C11" s="825"/>
      <c r="D11" s="824"/>
      <c r="E11" s="824"/>
      <c r="F11" s="824"/>
      <c r="G11" s="293"/>
      <c r="H11" s="293"/>
      <c r="I11" s="293"/>
      <c r="J11" s="293"/>
      <c r="K11" s="293"/>
      <c r="L11" s="293"/>
      <c r="M11" s="293"/>
      <c r="N11" s="293"/>
      <c r="O11" s="293"/>
      <c r="P11" s="293"/>
      <c r="Q11" s="293"/>
      <c r="R11" s="293"/>
      <c r="S11" s="293"/>
      <c r="T11" s="293"/>
      <c r="U11" s="293"/>
      <c r="V11" s="293"/>
      <c r="W11" s="293"/>
      <c r="X11" s="293"/>
      <c r="Y11" s="293"/>
      <c r="Z11" s="293"/>
      <c r="AA11" s="823"/>
      <c r="AB11" s="836"/>
      <c r="AC11" s="293"/>
      <c r="AD11" s="293"/>
      <c r="AE11" s="293"/>
      <c r="AF11" s="50" t="s">
        <v>961</v>
      </c>
      <c r="AG11" s="50" t="s">
        <v>962</v>
      </c>
    </row>
    <row r="12" spans="2:33" ht="29.25" customHeight="1" x14ac:dyDescent="0.25">
      <c r="B12" s="30"/>
      <c r="C12" s="839" t="s">
        <v>125</v>
      </c>
      <c r="D12" s="840"/>
      <c r="E12" s="837" t="s">
        <v>963</v>
      </c>
      <c r="F12" s="838"/>
      <c r="G12" s="838"/>
      <c r="H12" s="838"/>
      <c r="I12" s="838"/>
      <c r="J12" s="838"/>
      <c r="K12" s="838"/>
      <c r="L12" s="838"/>
      <c r="M12" s="838"/>
      <c r="N12" s="838"/>
      <c r="O12" s="838"/>
      <c r="P12" s="838"/>
      <c r="Q12" s="838"/>
      <c r="R12" s="838"/>
      <c r="S12" s="838"/>
      <c r="T12" s="838"/>
      <c r="U12" s="838"/>
      <c r="V12" s="838"/>
      <c r="W12" s="838"/>
      <c r="X12" s="838"/>
      <c r="Y12" s="838"/>
      <c r="Z12" s="838"/>
      <c r="AA12" s="838"/>
      <c r="AB12" s="35"/>
      <c r="AC12" s="293"/>
      <c r="AD12" s="293"/>
      <c r="AE12" s="293"/>
      <c r="AF12" s="36" t="s">
        <v>964</v>
      </c>
      <c r="AG12" s="36">
        <v>28</v>
      </c>
    </row>
    <row r="13" spans="2:33" ht="15" customHeight="1" x14ac:dyDescent="0.25">
      <c r="B13" s="30"/>
      <c r="C13" s="823"/>
      <c r="D13" s="824"/>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36" t="s">
        <v>965</v>
      </c>
      <c r="AG13" s="36">
        <v>100</v>
      </c>
    </row>
    <row r="14" spans="2:33" ht="15" customHeight="1" x14ac:dyDescent="0.25">
      <c r="B14" s="30"/>
      <c r="C14" s="825" t="s">
        <v>127</v>
      </c>
      <c r="D14" s="824"/>
      <c r="E14" s="304"/>
      <c r="F14" s="823"/>
      <c r="G14" s="824"/>
      <c r="H14" s="824"/>
      <c r="I14" s="824"/>
      <c r="J14" s="824"/>
      <c r="K14" s="824"/>
      <c r="L14" s="824"/>
      <c r="M14" s="824"/>
      <c r="N14" s="824"/>
      <c r="O14" s="824"/>
      <c r="P14" s="824"/>
      <c r="Q14" s="824"/>
      <c r="R14" s="824"/>
      <c r="S14" s="824"/>
      <c r="T14" s="824"/>
      <c r="U14" s="824"/>
      <c r="V14" s="824"/>
      <c r="W14" s="824"/>
      <c r="X14" s="824"/>
      <c r="Y14" s="824"/>
      <c r="Z14" s="824"/>
      <c r="AA14" s="824"/>
      <c r="AB14" s="836"/>
      <c r="AC14" s="293"/>
      <c r="AD14" s="293"/>
      <c r="AE14" s="293"/>
      <c r="AF14" s="36" t="s">
        <v>966</v>
      </c>
      <c r="AG14" s="36">
        <v>34</v>
      </c>
    </row>
    <row r="15" spans="2:33" ht="29.25" customHeight="1" x14ac:dyDescent="0.25">
      <c r="B15" s="30"/>
      <c r="C15" s="826" t="s">
        <v>967</v>
      </c>
      <c r="D15" s="828"/>
      <c r="E15" s="828"/>
      <c r="F15" s="828"/>
      <c r="G15" s="828"/>
      <c r="H15" s="828"/>
      <c r="I15" s="828"/>
      <c r="J15" s="828"/>
      <c r="K15" s="828"/>
      <c r="L15" s="828"/>
      <c r="M15" s="828"/>
      <c r="N15" s="828"/>
      <c r="O15" s="828"/>
      <c r="P15" s="828"/>
      <c r="Q15" s="828"/>
      <c r="R15" s="828"/>
      <c r="S15" s="828"/>
      <c r="T15" s="828"/>
      <c r="U15" s="828"/>
      <c r="V15" s="828"/>
      <c r="W15" s="828"/>
      <c r="X15" s="828"/>
      <c r="Y15" s="828"/>
      <c r="Z15" s="828"/>
      <c r="AA15" s="816"/>
      <c r="AB15" s="305"/>
      <c r="AC15" s="293"/>
      <c r="AD15" s="293"/>
      <c r="AE15" s="293"/>
      <c r="AF15" s="36" t="s">
        <v>968</v>
      </c>
      <c r="AG15" s="36">
        <v>100</v>
      </c>
    </row>
    <row r="16" spans="2:33" ht="15" customHeight="1" x14ac:dyDescent="0.25">
      <c r="B16" s="30"/>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36" t="s">
        <v>969</v>
      </c>
      <c r="AG16" s="36">
        <v>38</v>
      </c>
    </row>
    <row r="17" spans="3:33"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36" t="s">
        <v>970</v>
      </c>
      <c r="AG17" s="36">
        <v>100</v>
      </c>
    </row>
    <row r="18" spans="3:33" ht="15" customHeight="1" x14ac:dyDescent="0.25">
      <c r="C18" s="841"/>
      <c r="D18" s="842"/>
      <c r="E18" s="842"/>
      <c r="F18" s="842"/>
      <c r="G18" s="842"/>
      <c r="H18" s="842"/>
      <c r="I18" s="842"/>
      <c r="J18" s="842"/>
      <c r="K18" s="842"/>
      <c r="L18" s="842"/>
      <c r="M18" s="842"/>
      <c r="N18" s="842"/>
      <c r="O18" s="842"/>
      <c r="P18" s="843"/>
      <c r="Q18" s="293"/>
      <c r="R18" s="827"/>
      <c r="S18" s="828"/>
      <c r="T18" s="828"/>
      <c r="U18" s="828"/>
      <c r="V18" s="828"/>
      <c r="W18" s="828"/>
      <c r="X18" s="828"/>
      <c r="Y18" s="828"/>
      <c r="Z18" s="828"/>
      <c r="AA18" s="816"/>
      <c r="AB18" s="301"/>
      <c r="AC18" s="293"/>
      <c r="AD18" s="293"/>
      <c r="AE18" s="293"/>
      <c r="AF18" s="36" t="s">
        <v>971</v>
      </c>
      <c r="AG18" s="36">
        <v>25</v>
      </c>
    </row>
    <row r="19" spans="3:33" ht="15" customHeight="1" x14ac:dyDescent="0.25">
      <c r="C19" s="844"/>
      <c r="D19" s="798"/>
      <c r="E19" s="798"/>
      <c r="F19" s="798"/>
      <c r="G19" s="798"/>
      <c r="H19" s="798"/>
      <c r="I19" s="798"/>
      <c r="J19" s="798"/>
      <c r="K19" s="798"/>
      <c r="L19" s="798"/>
      <c r="M19" s="798"/>
      <c r="N19" s="798"/>
      <c r="O19" s="798"/>
      <c r="P19" s="836"/>
      <c r="Q19" s="293"/>
      <c r="R19" s="293"/>
      <c r="S19" s="293"/>
      <c r="T19" s="293"/>
      <c r="U19" s="293"/>
      <c r="V19" s="293"/>
      <c r="W19" s="293"/>
      <c r="X19" s="293"/>
      <c r="Y19" s="293"/>
      <c r="Z19" s="293"/>
      <c r="AA19" s="293"/>
      <c r="AB19" s="301"/>
      <c r="AC19" s="293"/>
      <c r="AD19" s="293"/>
      <c r="AE19" s="293"/>
      <c r="AF19" s="293"/>
      <c r="AG19" s="293"/>
    </row>
    <row r="20" spans="3:33" ht="15" customHeight="1" x14ac:dyDescent="0.25">
      <c r="C20" s="844"/>
      <c r="D20" s="798"/>
      <c r="E20" s="798"/>
      <c r="F20" s="798"/>
      <c r="G20" s="798"/>
      <c r="H20" s="798"/>
      <c r="I20" s="798"/>
      <c r="J20" s="798"/>
      <c r="K20" s="798"/>
      <c r="L20" s="798"/>
      <c r="M20" s="798"/>
      <c r="N20" s="798"/>
      <c r="O20" s="798"/>
      <c r="P20" s="836"/>
      <c r="Q20" s="303"/>
      <c r="R20" s="306" t="s">
        <v>130</v>
      </c>
      <c r="S20" s="306"/>
      <c r="T20" s="306"/>
      <c r="U20" s="306"/>
      <c r="V20" s="306"/>
      <c r="W20" s="303"/>
      <c r="X20" s="303"/>
      <c r="Y20" s="303"/>
      <c r="Z20" s="293"/>
      <c r="AA20" s="303"/>
      <c r="AB20" s="301"/>
      <c r="AC20" s="293"/>
      <c r="AD20" s="293"/>
      <c r="AE20" s="293"/>
      <c r="AF20" s="293"/>
      <c r="AG20" s="293"/>
    </row>
    <row r="21" spans="3:33" ht="15" customHeight="1" x14ac:dyDescent="0.25">
      <c r="C21" s="844"/>
      <c r="D21" s="798"/>
      <c r="E21" s="798"/>
      <c r="F21" s="798"/>
      <c r="G21" s="798"/>
      <c r="H21" s="798"/>
      <c r="I21" s="798"/>
      <c r="J21" s="798"/>
      <c r="K21" s="798"/>
      <c r="L21" s="798"/>
      <c r="M21" s="798"/>
      <c r="N21" s="798"/>
      <c r="O21" s="798"/>
      <c r="P21" s="836"/>
      <c r="Q21" s="293"/>
      <c r="R21" s="36"/>
      <c r="S21" s="293" t="s">
        <v>15</v>
      </c>
      <c r="T21" s="293"/>
      <c r="U21" s="36"/>
      <c r="V21" s="293" t="s">
        <v>27</v>
      </c>
      <c r="W21" s="293"/>
      <c r="X21" s="36"/>
      <c r="Y21" s="308" t="s">
        <v>46</v>
      </c>
      <c r="Z21" s="293"/>
      <c r="AA21" s="293"/>
      <c r="AB21" s="301"/>
      <c r="AC21" s="293"/>
      <c r="AD21" s="293"/>
      <c r="AE21" s="293"/>
      <c r="AF21" s="293"/>
      <c r="AG21" s="293"/>
    </row>
    <row r="22" spans="3:33" ht="15" customHeight="1" x14ac:dyDescent="0.25">
      <c r="C22" s="844"/>
      <c r="D22" s="798"/>
      <c r="E22" s="798"/>
      <c r="F22" s="798"/>
      <c r="G22" s="798"/>
      <c r="H22" s="798"/>
      <c r="I22" s="798"/>
      <c r="J22" s="798"/>
      <c r="K22" s="798"/>
      <c r="L22" s="798"/>
      <c r="M22" s="798"/>
      <c r="N22" s="798"/>
      <c r="O22" s="798"/>
      <c r="P22" s="836"/>
      <c r="Q22" s="293"/>
      <c r="R22" s="293"/>
      <c r="S22" s="293"/>
      <c r="T22" s="293"/>
      <c r="U22" s="293"/>
      <c r="V22" s="293"/>
      <c r="W22" s="293"/>
      <c r="X22" s="293"/>
      <c r="Y22" s="293"/>
      <c r="Z22" s="293"/>
      <c r="AA22" s="293"/>
      <c r="AB22" s="301"/>
      <c r="AC22" s="293"/>
      <c r="AD22" s="293"/>
      <c r="AE22" s="293"/>
      <c r="AF22" s="293"/>
      <c r="AG22" s="293"/>
    </row>
    <row r="23" spans="3:33" ht="15" customHeight="1" x14ac:dyDescent="0.25">
      <c r="C23" s="845"/>
      <c r="D23" s="846"/>
      <c r="E23" s="846"/>
      <c r="F23" s="846"/>
      <c r="G23" s="846"/>
      <c r="H23" s="846"/>
      <c r="I23" s="846"/>
      <c r="J23" s="846"/>
      <c r="K23" s="846"/>
      <c r="L23" s="846"/>
      <c r="M23" s="846"/>
      <c r="N23" s="846"/>
      <c r="O23" s="846"/>
      <c r="P23" s="847"/>
      <c r="Q23" s="293"/>
      <c r="R23" s="306" t="s">
        <v>131</v>
      </c>
      <c r="S23" s="293"/>
      <c r="T23" s="293"/>
      <c r="U23" s="293"/>
      <c r="V23" s="293"/>
      <c r="W23" s="834" t="s">
        <v>33</v>
      </c>
      <c r="X23" s="828"/>
      <c r="Y23" s="828"/>
      <c r="Z23" s="828"/>
      <c r="AA23" s="816"/>
      <c r="AB23" s="301"/>
      <c r="AC23" s="293"/>
      <c r="AD23" s="293"/>
      <c r="AE23" s="293"/>
      <c r="AF23" s="293"/>
      <c r="AG23" s="293"/>
    </row>
    <row r="24" spans="3:33"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row>
    <row r="25" spans="3:33"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row>
    <row r="26" spans="3:33" ht="39.75" customHeight="1" x14ac:dyDescent="0.25">
      <c r="C26" s="1449" t="s">
        <v>955</v>
      </c>
      <c r="D26" s="828"/>
      <c r="E26" s="828"/>
      <c r="F26" s="828"/>
      <c r="G26" s="828"/>
      <c r="H26" s="828"/>
      <c r="I26" s="828"/>
      <c r="J26" s="828"/>
      <c r="K26" s="828"/>
      <c r="L26" s="828"/>
      <c r="M26" s="828"/>
      <c r="N26" s="828"/>
      <c r="O26" s="828"/>
      <c r="P26" s="828"/>
      <c r="Q26" s="828"/>
      <c r="R26" s="828"/>
      <c r="S26" s="828"/>
      <c r="T26" s="828"/>
      <c r="U26" s="828"/>
      <c r="V26" s="828"/>
      <c r="W26" s="828"/>
      <c r="X26" s="828"/>
      <c r="Y26" s="828"/>
      <c r="Z26" s="828"/>
      <c r="AA26" s="816"/>
      <c r="AB26" s="301"/>
      <c r="AC26" s="293"/>
      <c r="AD26" s="293"/>
      <c r="AE26" s="293"/>
      <c r="AF26" s="325">
        <f>+(((((AG12/100)*AG13)+((AG14/100)*AG15)+((AG16/100)*AG17))*AG18)/100)</f>
        <v>25</v>
      </c>
      <c r="AG26" s="293"/>
    </row>
    <row r="27" spans="3:33"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row>
    <row r="28" spans="3:33"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row>
    <row r="29" spans="3:33" ht="29.25" customHeight="1" x14ac:dyDescent="0.25">
      <c r="C29" s="834" t="s">
        <v>956</v>
      </c>
      <c r="D29" s="828"/>
      <c r="E29" s="828"/>
      <c r="F29" s="828"/>
      <c r="G29" s="828"/>
      <c r="H29" s="828"/>
      <c r="I29" s="828"/>
      <c r="J29" s="828"/>
      <c r="K29" s="816"/>
      <c r="L29" s="303"/>
      <c r="M29" s="834"/>
      <c r="N29" s="828"/>
      <c r="O29" s="828"/>
      <c r="P29" s="828"/>
      <c r="Q29" s="828"/>
      <c r="R29" s="828"/>
      <c r="S29" s="828"/>
      <c r="T29" s="828"/>
      <c r="U29" s="828"/>
      <c r="V29" s="828"/>
      <c r="W29" s="828"/>
      <c r="X29" s="828"/>
      <c r="Y29" s="828"/>
      <c r="Z29" s="828"/>
      <c r="AA29" s="816"/>
      <c r="AB29" s="309"/>
      <c r="AC29" s="293"/>
      <c r="AD29" s="293"/>
      <c r="AE29" s="293"/>
      <c r="AF29" s="293"/>
      <c r="AG29" s="293"/>
    </row>
    <row r="30" spans="3:33"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row>
    <row r="31" spans="3:33"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row>
    <row r="32" spans="3:33" ht="90" customHeight="1" x14ac:dyDescent="0.25">
      <c r="C32" s="833" t="s">
        <v>957</v>
      </c>
      <c r="D32" s="828"/>
      <c r="E32" s="828"/>
      <c r="F32" s="828"/>
      <c r="G32" s="828"/>
      <c r="H32" s="828"/>
      <c r="I32" s="828"/>
      <c r="J32" s="828"/>
      <c r="K32" s="828"/>
      <c r="L32" s="828"/>
      <c r="M32" s="828"/>
      <c r="N32" s="828"/>
      <c r="O32" s="828"/>
      <c r="P32" s="828"/>
      <c r="Q32" s="828"/>
      <c r="R32" s="828"/>
      <c r="S32" s="828"/>
      <c r="T32" s="828"/>
      <c r="U32" s="828"/>
      <c r="V32" s="828"/>
      <c r="W32" s="828"/>
      <c r="X32" s="828"/>
      <c r="Y32" s="828"/>
      <c r="Z32" s="828"/>
      <c r="AA32" s="816"/>
      <c r="AB32" s="301"/>
      <c r="AC32" s="293"/>
      <c r="AD32" s="293"/>
      <c r="AE32" s="293"/>
      <c r="AF32" s="293"/>
      <c r="AG32" s="293"/>
    </row>
    <row r="34" spans="3:27" ht="15.75" customHeight="1" x14ac:dyDescent="0.25">
      <c r="C34" s="832" t="s">
        <v>139</v>
      </c>
      <c r="D34" s="824"/>
      <c r="E34" s="306"/>
      <c r="F34" s="826" t="s">
        <v>34</v>
      </c>
      <c r="G34" s="816"/>
      <c r="H34" s="306"/>
      <c r="I34" s="293"/>
      <c r="J34" s="313" t="s">
        <v>140</v>
      </c>
      <c r="K34" s="826">
        <v>25</v>
      </c>
      <c r="L34" s="828"/>
      <c r="M34" s="828"/>
      <c r="N34" s="816"/>
      <c r="O34" s="306"/>
      <c r="P34" s="306"/>
      <c r="Q34" s="297" t="s">
        <v>141</v>
      </c>
      <c r="R34" s="293"/>
      <c r="S34" s="306"/>
      <c r="T34" s="306"/>
      <c r="U34" s="306"/>
      <c r="V34" s="306"/>
      <c r="W34" s="826" t="s">
        <v>20</v>
      </c>
      <c r="X34" s="828"/>
      <c r="Y34" s="828"/>
      <c r="Z34" s="828"/>
      <c r="AA34" s="816"/>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833" t="s">
        <v>972</v>
      </c>
      <c r="G36" s="828"/>
      <c r="H36" s="828"/>
      <c r="I36" s="828"/>
      <c r="J36" s="828"/>
      <c r="K36" s="828"/>
      <c r="L36" s="828"/>
      <c r="M36" s="816"/>
      <c r="N36" s="293"/>
      <c r="O36" s="313" t="s">
        <v>144</v>
      </c>
      <c r="P36" s="834">
        <v>0</v>
      </c>
      <c r="Q36" s="828"/>
      <c r="R36" s="828"/>
      <c r="S36" s="828"/>
      <c r="T36" s="828"/>
      <c r="U36" s="828"/>
      <c r="V36" s="828"/>
      <c r="W36" s="828"/>
      <c r="X36" s="828"/>
      <c r="Y36" s="828"/>
      <c r="Z36" s="828"/>
      <c r="AA36" s="816"/>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827" t="s">
        <v>146</v>
      </c>
      <c r="G38" s="816"/>
      <c r="H38" s="293"/>
      <c r="I38" s="293"/>
      <c r="J38" s="306" t="s">
        <v>147</v>
      </c>
      <c r="K38" s="293"/>
      <c r="L38" s="827" t="s">
        <v>148</v>
      </c>
      <c r="M38" s="828"/>
      <c r="N38" s="816"/>
      <c r="O38" s="306"/>
      <c r="P38" s="306"/>
      <c r="Q38" s="293"/>
      <c r="R38" s="306" t="s">
        <v>149</v>
      </c>
      <c r="S38" s="306"/>
      <c r="T38" s="306"/>
      <c r="U38" s="306"/>
      <c r="V38" s="306"/>
      <c r="W38" s="835"/>
      <c r="X38" s="828"/>
      <c r="Y38" s="828"/>
      <c r="Z38" s="828"/>
      <c r="AA38" s="816"/>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829">
        <v>2024</v>
      </c>
      <c r="E40" s="830"/>
      <c r="F40" s="831"/>
      <c r="G40" s="34"/>
      <c r="H40" s="297"/>
      <c r="I40" s="297"/>
      <c r="J40" s="297"/>
      <c r="K40" s="297"/>
      <c r="L40" s="297"/>
      <c r="M40" s="297"/>
      <c r="N40" s="297"/>
      <c r="O40" s="297"/>
      <c r="P40" s="297"/>
      <c r="Q40" s="823"/>
      <c r="R40" s="824"/>
      <c r="S40" s="824"/>
      <c r="T40" s="824"/>
      <c r="U40" s="824"/>
      <c r="V40" s="297"/>
      <c r="W40" s="297"/>
      <c r="X40" s="825"/>
      <c r="Y40" s="824"/>
      <c r="Z40" s="824"/>
      <c r="AA40" s="824"/>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834">
        <v>25</v>
      </c>
      <c r="E42" s="828"/>
      <c r="F42" s="816"/>
      <c r="G42" s="293"/>
      <c r="H42" s="297"/>
      <c r="I42" s="297"/>
      <c r="J42" s="297"/>
      <c r="K42" s="297"/>
      <c r="L42" s="297"/>
      <c r="M42" s="297"/>
      <c r="N42" s="297"/>
      <c r="O42" s="297"/>
      <c r="P42" s="297"/>
      <c r="Q42" s="823"/>
      <c r="R42" s="824"/>
      <c r="S42" s="824"/>
      <c r="T42" s="824"/>
      <c r="U42" s="824"/>
      <c r="V42" s="297"/>
      <c r="W42" s="297"/>
      <c r="X42" s="825"/>
      <c r="Y42" s="824"/>
      <c r="Z42" s="824"/>
      <c r="AA42" s="824"/>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826" t="s">
        <v>151</v>
      </c>
      <c r="E44" s="828"/>
      <c r="F44" s="828"/>
      <c r="G44" s="828"/>
      <c r="H44" s="828"/>
      <c r="I44" s="828"/>
      <c r="J44" s="828"/>
      <c r="K44" s="828"/>
      <c r="L44" s="828"/>
      <c r="M44" s="828"/>
      <c r="N44" s="828"/>
      <c r="O44" s="828"/>
      <c r="P44" s="828"/>
      <c r="Q44" s="828"/>
      <c r="R44" s="828"/>
      <c r="S44" s="828"/>
      <c r="T44" s="828"/>
      <c r="U44" s="828"/>
      <c r="V44" s="828"/>
      <c r="W44" s="828"/>
      <c r="X44" s="828"/>
      <c r="Y44" s="816"/>
      <c r="Z44" s="307"/>
      <c r="AA44" s="307"/>
    </row>
    <row r="45" spans="3:27" ht="15.75" customHeight="1" x14ac:dyDescent="0.25">
      <c r="C45" s="293"/>
      <c r="D45" s="865" t="s">
        <v>152</v>
      </c>
      <c r="E45" s="828"/>
      <c r="F45" s="828"/>
      <c r="G45" s="828"/>
      <c r="H45" s="816"/>
      <c r="I45" s="861" t="s">
        <v>153</v>
      </c>
      <c r="J45" s="828"/>
      <c r="K45" s="828"/>
      <c r="L45" s="828"/>
      <c r="M45" s="828"/>
      <c r="N45" s="828"/>
      <c r="O45" s="828"/>
      <c r="P45" s="816"/>
      <c r="Q45" s="862" t="s">
        <v>154</v>
      </c>
      <c r="R45" s="828"/>
      <c r="S45" s="828"/>
      <c r="T45" s="828"/>
      <c r="U45" s="828"/>
      <c r="V45" s="828"/>
      <c r="W45" s="828"/>
      <c r="X45" s="828"/>
      <c r="Y45" s="816"/>
      <c r="Z45" s="307"/>
      <c r="AA45" s="307"/>
    </row>
    <row r="46" spans="3:27" ht="15.75" customHeight="1" x14ac:dyDescent="0.25">
      <c r="C46" s="38"/>
      <c r="D46" s="866" t="s">
        <v>155</v>
      </c>
      <c r="E46" s="828"/>
      <c r="F46" s="828"/>
      <c r="G46" s="828"/>
      <c r="H46" s="816"/>
      <c r="I46" s="863" t="s">
        <v>156</v>
      </c>
      <c r="J46" s="828"/>
      <c r="K46" s="828"/>
      <c r="L46" s="828"/>
      <c r="M46" s="828"/>
      <c r="N46" s="828"/>
      <c r="O46" s="828"/>
      <c r="P46" s="816"/>
      <c r="Q46" s="864" t="s">
        <v>157</v>
      </c>
      <c r="R46" s="828"/>
      <c r="S46" s="828"/>
      <c r="T46" s="828"/>
      <c r="U46" s="828"/>
      <c r="V46" s="828"/>
      <c r="W46" s="828"/>
      <c r="X46" s="828"/>
      <c r="Y46" s="816"/>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54" t="s">
        <v>158</v>
      </c>
      <c r="D48" s="828"/>
      <c r="E48" s="828"/>
      <c r="F48" s="816"/>
      <c r="G48" s="859" t="s">
        <v>159</v>
      </c>
      <c r="H48" s="860" t="s">
        <v>160</v>
      </c>
      <c r="I48" s="842"/>
      <c r="J48" s="842"/>
      <c r="K48" s="842"/>
      <c r="L48" s="842"/>
      <c r="M48" s="842"/>
      <c r="N48" s="842"/>
      <c r="O48" s="842"/>
      <c r="P48" s="842"/>
      <c r="Q48" s="842"/>
      <c r="R48" s="842"/>
      <c r="S48" s="842"/>
      <c r="T48" s="842"/>
      <c r="U48" s="842"/>
      <c r="V48" s="842"/>
      <c r="W48" s="842"/>
      <c r="X48" s="842"/>
      <c r="Y48" s="842"/>
      <c r="Z48" s="842"/>
      <c r="AA48" s="843"/>
    </row>
    <row r="49" spans="2:28" ht="15.75" customHeight="1" x14ac:dyDescent="0.25">
      <c r="B49" s="39"/>
      <c r="C49" s="40" t="s">
        <v>161</v>
      </c>
      <c r="D49" s="41">
        <v>1.2</v>
      </c>
      <c r="E49" s="854" t="s">
        <v>162</v>
      </c>
      <c r="F49" s="816"/>
      <c r="G49" s="800"/>
      <c r="H49" s="845"/>
      <c r="I49" s="846"/>
      <c r="J49" s="846"/>
      <c r="K49" s="846"/>
      <c r="L49" s="846"/>
      <c r="M49" s="846"/>
      <c r="N49" s="846"/>
      <c r="O49" s="846"/>
      <c r="P49" s="846"/>
      <c r="Q49" s="846"/>
      <c r="R49" s="846"/>
      <c r="S49" s="846"/>
      <c r="T49" s="846"/>
      <c r="U49" s="846"/>
      <c r="V49" s="846"/>
      <c r="W49" s="846"/>
      <c r="X49" s="846"/>
      <c r="Y49" s="846"/>
      <c r="Z49" s="846"/>
      <c r="AA49" s="847"/>
      <c r="AB49" s="315"/>
    </row>
    <row r="50" spans="2:28" ht="15.75" customHeight="1" x14ac:dyDescent="0.25">
      <c r="B50" s="39"/>
      <c r="C50" s="42">
        <v>2024</v>
      </c>
      <c r="D50" s="43">
        <v>45474</v>
      </c>
      <c r="E50" s="853">
        <v>45656</v>
      </c>
      <c r="F50" s="816"/>
      <c r="G50" s="44">
        <v>25</v>
      </c>
      <c r="H50" s="858" t="s">
        <v>973</v>
      </c>
      <c r="I50" s="828"/>
      <c r="J50" s="828"/>
      <c r="K50" s="828"/>
      <c r="L50" s="828"/>
      <c r="M50" s="828"/>
      <c r="N50" s="828"/>
      <c r="O50" s="828"/>
      <c r="P50" s="828"/>
      <c r="Q50" s="828"/>
      <c r="R50" s="828"/>
      <c r="S50" s="828"/>
      <c r="T50" s="828"/>
      <c r="U50" s="828"/>
      <c r="V50" s="828"/>
      <c r="W50" s="828"/>
      <c r="X50" s="828"/>
      <c r="Y50" s="828"/>
      <c r="Z50" s="828"/>
      <c r="AA50" s="816"/>
      <c r="AB50" s="315"/>
    </row>
    <row r="51" spans="2:28" ht="15.75" customHeight="1" x14ac:dyDescent="0.25">
      <c r="B51" s="39"/>
      <c r="C51" s="42">
        <v>2025</v>
      </c>
      <c r="D51" s="43">
        <v>45658</v>
      </c>
      <c r="E51" s="853">
        <v>46021</v>
      </c>
      <c r="F51" s="816"/>
      <c r="G51" s="44">
        <v>65</v>
      </c>
      <c r="H51" s="858" t="s">
        <v>973</v>
      </c>
      <c r="I51" s="828"/>
      <c r="J51" s="828"/>
      <c r="K51" s="828"/>
      <c r="L51" s="828"/>
      <c r="M51" s="828"/>
      <c r="N51" s="828"/>
      <c r="O51" s="828"/>
      <c r="P51" s="828"/>
      <c r="Q51" s="828"/>
      <c r="R51" s="828"/>
      <c r="S51" s="828"/>
      <c r="T51" s="828"/>
      <c r="U51" s="828"/>
      <c r="V51" s="828"/>
      <c r="W51" s="828"/>
      <c r="X51" s="828"/>
      <c r="Y51" s="828"/>
      <c r="Z51" s="828"/>
      <c r="AA51" s="816"/>
      <c r="AB51" s="315"/>
    </row>
    <row r="52" spans="2:28" ht="15.75" customHeight="1" x14ac:dyDescent="0.25">
      <c r="B52" s="39"/>
      <c r="C52" s="42">
        <v>2026</v>
      </c>
      <c r="D52" s="43">
        <v>46023</v>
      </c>
      <c r="E52" s="853">
        <v>46386</v>
      </c>
      <c r="F52" s="816"/>
      <c r="G52" s="44">
        <v>85</v>
      </c>
      <c r="H52" s="858" t="s">
        <v>973</v>
      </c>
      <c r="I52" s="828"/>
      <c r="J52" s="828"/>
      <c r="K52" s="828"/>
      <c r="L52" s="828"/>
      <c r="M52" s="828"/>
      <c r="N52" s="828"/>
      <c r="O52" s="828"/>
      <c r="P52" s="828"/>
      <c r="Q52" s="828"/>
      <c r="R52" s="828"/>
      <c r="S52" s="828"/>
      <c r="T52" s="828"/>
      <c r="U52" s="828"/>
      <c r="V52" s="828"/>
      <c r="W52" s="828"/>
      <c r="X52" s="828"/>
      <c r="Y52" s="828"/>
      <c r="Z52" s="828"/>
      <c r="AA52" s="816"/>
      <c r="AB52" s="315"/>
    </row>
    <row r="53" spans="2:28" ht="15.75" customHeight="1" x14ac:dyDescent="0.25">
      <c r="B53" s="39"/>
      <c r="C53" s="42">
        <v>2027</v>
      </c>
      <c r="D53" s="43">
        <v>46388</v>
      </c>
      <c r="E53" s="853">
        <v>46751</v>
      </c>
      <c r="F53" s="816"/>
      <c r="G53" s="44">
        <v>100</v>
      </c>
      <c r="H53" s="858" t="s">
        <v>973</v>
      </c>
      <c r="I53" s="828"/>
      <c r="J53" s="828"/>
      <c r="K53" s="828"/>
      <c r="L53" s="828"/>
      <c r="M53" s="828"/>
      <c r="N53" s="828"/>
      <c r="O53" s="828"/>
      <c r="P53" s="828"/>
      <c r="Q53" s="828"/>
      <c r="R53" s="828"/>
      <c r="S53" s="828"/>
      <c r="T53" s="828"/>
      <c r="U53" s="828"/>
      <c r="V53" s="828"/>
      <c r="W53" s="828"/>
      <c r="X53" s="828"/>
      <c r="Y53" s="828"/>
      <c r="Z53" s="828"/>
      <c r="AA53" s="816"/>
      <c r="AB53" s="315"/>
    </row>
    <row r="54" spans="2:28" ht="15.75" customHeight="1" x14ac:dyDescent="0.25">
      <c r="B54" s="39"/>
      <c r="C54" s="42"/>
      <c r="D54" s="42"/>
      <c r="E54" s="854"/>
      <c r="F54" s="816"/>
      <c r="G54" s="41"/>
      <c r="H54" s="854"/>
      <c r="I54" s="828"/>
      <c r="J54" s="828"/>
      <c r="K54" s="828"/>
      <c r="L54" s="828"/>
      <c r="M54" s="828"/>
      <c r="N54" s="828"/>
      <c r="O54" s="828"/>
      <c r="P54" s="828"/>
      <c r="Q54" s="828"/>
      <c r="R54" s="828"/>
      <c r="S54" s="828"/>
      <c r="T54" s="828"/>
      <c r="U54" s="828"/>
      <c r="V54" s="828"/>
      <c r="W54" s="828"/>
      <c r="X54" s="828"/>
      <c r="Y54" s="828"/>
      <c r="Z54" s="828"/>
      <c r="AA54" s="816"/>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832" t="s">
        <v>163</v>
      </c>
      <c r="D56" s="824"/>
      <c r="E56" s="306"/>
      <c r="F56" s="297" t="s">
        <v>164</v>
      </c>
      <c r="G56" s="45"/>
      <c r="H56" s="308"/>
      <c r="I56" s="297" t="s">
        <v>165</v>
      </c>
      <c r="J56" s="293"/>
      <c r="K56" s="827"/>
      <c r="L56" s="816"/>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52" t="s">
        <v>166</v>
      </c>
      <c r="C58" s="828"/>
      <c r="D58" s="828"/>
      <c r="E58" s="828"/>
      <c r="F58" s="828"/>
      <c r="G58" s="828"/>
      <c r="H58" s="828"/>
      <c r="I58" s="828"/>
      <c r="J58" s="828"/>
      <c r="K58" s="828"/>
      <c r="L58" s="828"/>
      <c r="M58" s="828"/>
      <c r="N58" s="828"/>
      <c r="O58" s="828"/>
      <c r="P58" s="828"/>
      <c r="Q58" s="828"/>
      <c r="R58" s="828"/>
      <c r="S58" s="828"/>
      <c r="T58" s="828"/>
      <c r="U58" s="828"/>
      <c r="V58" s="828"/>
      <c r="W58" s="828"/>
      <c r="X58" s="828"/>
      <c r="Y58" s="828"/>
      <c r="Z58" s="828"/>
      <c r="AA58" s="828"/>
      <c r="AB58" s="816"/>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54" t="s">
        <v>161</v>
      </c>
      <c r="C60" s="816"/>
      <c r="D60" s="41"/>
      <c r="E60" s="854" t="s">
        <v>167</v>
      </c>
      <c r="F60" s="816"/>
      <c r="G60" s="41"/>
      <c r="H60" s="826" t="s">
        <v>168</v>
      </c>
      <c r="I60" s="816"/>
      <c r="J60" s="854"/>
      <c r="K60" s="816"/>
      <c r="L60" s="857"/>
      <c r="M60" s="824"/>
      <c r="N60" s="41" t="s">
        <v>169</v>
      </c>
      <c r="O60" s="854"/>
      <c r="P60" s="828"/>
      <c r="Q60" s="816"/>
      <c r="R60" s="854" t="s">
        <v>170</v>
      </c>
      <c r="S60" s="828"/>
      <c r="T60" s="816"/>
      <c r="U60" s="854"/>
      <c r="V60" s="828"/>
      <c r="W60" s="816"/>
      <c r="X60" s="854" t="s">
        <v>171</v>
      </c>
      <c r="Y60" s="816"/>
      <c r="Z60" s="854"/>
      <c r="AA60" s="828"/>
      <c r="AB60" s="816"/>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52" t="s">
        <v>172</v>
      </c>
      <c r="C62" s="816"/>
      <c r="D62" s="855"/>
      <c r="E62" s="846"/>
      <c r="F62" s="846"/>
      <c r="G62" s="846"/>
      <c r="H62" s="846"/>
      <c r="I62" s="846"/>
      <c r="J62" s="846"/>
      <c r="K62" s="846"/>
      <c r="L62" s="846"/>
      <c r="M62" s="846"/>
      <c r="N62" s="846"/>
      <c r="O62" s="846"/>
      <c r="P62" s="846"/>
      <c r="Q62" s="846"/>
      <c r="R62" s="846"/>
      <c r="S62" s="846"/>
      <c r="T62" s="846"/>
      <c r="U62" s="846"/>
      <c r="V62" s="846"/>
      <c r="W62" s="846"/>
      <c r="X62" s="846"/>
      <c r="Y62" s="846"/>
      <c r="Z62" s="846"/>
      <c r="AA62" s="846"/>
      <c r="AB62" s="847"/>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52" t="s">
        <v>173</v>
      </c>
      <c r="C64" s="816"/>
      <c r="D64" s="856"/>
      <c r="E64" s="846"/>
      <c r="F64" s="846"/>
      <c r="G64" s="846"/>
      <c r="H64" s="846"/>
      <c r="I64" s="846"/>
      <c r="J64" s="846"/>
      <c r="K64" s="846"/>
      <c r="L64" s="846"/>
      <c r="M64" s="846"/>
      <c r="N64" s="846"/>
      <c r="O64" s="846"/>
      <c r="P64" s="846"/>
      <c r="Q64" s="846"/>
      <c r="R64" s="846"/>
      <c r="S64" s="846"/>
      <c r="T64" s="846"/>
      <c r="U64" s="846"/>
      <c r="V64" s="846"/>
      <c r="W64" s="846"/>
      <c r="X64" s="846"/>
      <c r="Y64" s="846"/>
      <c r="Z64" s="846"/>
      <c r="AA64" s="846"/>
      <c r="AB64" s="847"/>
    </row>
    <row r="66" spans="2:28" ht="15.75" customHeight="1" x14ac:dyDescent="0.25">
      <c r="B66" s="852" t="s">
        <v>174</v>
      </c>
      <c r="C66" s="816"/>
      <c r="D66" s="856"/>
      <c r="E66" s="846"/>
      <c r="F66" s="846"/>
      <c r="G66" s="846"/>
      <c r="H66" s="846"/>
      <c r="I66" s="846"/>
      <c r="J66" s="846"/>
      <c r="K66" s="846"/>
      <c r="L66" s="846"/>
      <c r="M66" s="846"/>
      <c r="N66" s="846"/>
      <c r="O66" s="846"/>
      <c r="P66" s="846"/>
      <c r="Q66" s="846"/>
      <c r="R66" s="846"/>
      <c r="S66" s="846"/>
      <c r="T66" s="846"/>
      <c r="U66" s="846"/>
      <c r="V66" s="846"/>
      <c r="W66" s="846"/>
      <c r="X66" s="846"/>
      <c r="Y66" s="846"/>
      <c r="Z66" s="846"/>
      <c r="AA66" s="846"/>
      <c r="AB66" s="847"/>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52" t="s">
        <v>175</v>
      </c>
      <c r="C68" s="816"/>
      <c r="D68" s="856"/>
      <c r="E68" s="846"/>
      <c r="F68" s="846"/>
      <c r="G68" s="846"/>
      <c r="H68" s="846"/>
      <c r="I68" s="846"/>
      <c r="J68" s="846"/>
      <c r="K68" s="846"/>
      <c r="L68" s="846"/>
      <c r="M68" s="846"/>
      <c r="N68" s="846"/>
      <c r="O68" s="846"/>
      <c r="P68" s="846"/>
      <c r="Q68" s="846"/>
      <c r="R68" s="846"/>
      <c r="S68" s="846"/>
      <c r="T68" s="846"/>
      <c r="U68" s="846"/>
      <c r="V68" s="846"/>
      <c r="W68" s="846"/>
      <c r="X68" s="846"/>
      <c r="Y68" s="846"/>
      <c r="Z68" s="846"/>
      <c r="AA68" s="846"/>
      <c r="AB68" s="847"/>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52" t="s">
        <v>176</v>
      </c>
      <c r="C70" s="816"/>
      <c r="D70" s="856"/>
      <c r="E70" s="846"/>
      <c r="F70" s="846"/>
      <c r="G70" s="846"/>
      <c r="H70" s="846"/>
      <c r="I70" s="846"/>
      <c r="J70" s="846"/>
      <c r="K70" s="846"/>
      <c r="L70" s="846"/>
      <c r="M70" s="846"/>
      <c r="N70" s="846"/>
      <c r="O70" s="846"/>
      <c r="P70" s="846"/>
      <c r="Q70" s="846"/>
      <c r="R70" s="846"/>
      <c r="S70" s="846"/>
      <c r="T70" s="846"/>
      <c r="U70" s="846"/>
      <c r="V70" s="846"/>
      <c r="W70" s="846"/>
      <c r="X70" s="846"/>
      <c r="Y70" s="846"/>
      <c r="Z70" s="846"/>
      <c r="AA70" s="846"/>
      <c r="AB70" s="847"/>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52" t="s">
        <v>177</v>
      </c>
      <c r="C72" s="828"/>
      <c r="D72" s="828"/>
      <c r="E72" s="828"/>
      <c r="F72" s="828"/>
      <c r="G72" s="828"/>
      <c r="H72" s="828"/>
      <c r="I72" s="828"/>
      <c r="J72" s="828"/>
      <c r="K72" s="828"/>
      <c r="L72" s="828"/>
      <c r="M72" s="828"/>
      <c r="N72" s="828"/>
      <c r="O72" s="828"/>
      <c r="P72" s="828"/>
      <c r="Q72" s="828"/>
      <c r="R72" s="828"/>
      <c r="S72" s="828"/>
      <c r="T72" s="828"/>
      <c r="U72" s="828"/>
      <c r="V72" s="828"/>
      <c r="W72" s="828"/>
      <c r="X72" s="828"/>
      <c r="Y72" s="828"/>
      <c r="Z72" s="828"/>
      <c r="AA72" s="828"/>
      <c r="AB72" s="816"/>
    </row>
    <row r="73" spans="2:28" ht="15.75" customHeight="1" x14ac:dyDescent="0.25">
      <c r="B73" s="826" t="s">
        <v>122</v>
      </c>
      <c r="C73" s="816"/>
      <c r="D73" s="50" t="s">
        <v>178</v>
      </c>
      <c r="E73" s="826" t="s">
        <v>179</v>
      </c>
      <c r="F73" s="816"/>
      <c r="G73" s="826" t="s">
        <v>177</v>
      </c>
      <c r="H73" s="828"/>
      <c r="I73" s="828"/>
      <c r="J73" s="828"/>
      <c r="K73" s="828"/>
      <c r="L73" s="828"/>
      <c r="M73" s="828"/>
      <c r="N73" s="828"/>
      <c r="O73" s="816"/>
      <c r="P73" s="826" t="s">
        <v>180</v>
      </c>
      <c r="Q73" s="828"/>
      <c r="R73" s="828"/>
      <c r="S73" s="828"/>
      <c r="T73" s="828"/>
      <c r="U73" s="828"/>
      <c r="V73" s="828"/>
      <c r="W73" s="828"/>
      <c r="X73" s="828"/>
      <c r="Y73" s="828"/>
      <c r="Z73" s="828"/>
      <c r="AA73" s="828"/>
      <c r="AB73" s="816"/>
    </row>
    <row r="74" spans="2:28" ht="15.75" customHeight="1" x14ac:dyDescent="0.25">
      <c r="B74" s="826"/>
      <c r="C74" s="816"/>
      <c r="D74" s="36"/>
      <c r="E74" s="826"/>
      <c r="F74" s="816"/>
      <c r="G74" s="851"/>
      <c r="H74" s="828"/>
      <c r="I74" s="828"/>
      <c r="J74" s="828"/>
      <c r="K74" s="828"/>
      <c r="L74" s="828"/>
      <c r="M74" s="828"/>
      <c r="N74" s="828"/>
      <c r="O74" s="816"/>
      <c r="P74" s="851"/>
      <c r="Q74" s="828"/>
      <c r="R74" s="828"/>
      <c r="S74" s="828"/>
      <c r="T74" s="828"/>
      <c r="U74" s="828"/>
      <c r="V74" s="828"/>
      <c r="W74" s="828"/>
      <c r="X74" s="828"/>
      <c r="Y74" s="828"/>
      <c r="Z74" s="828"/>
      <c r="AA74" s="828"/>
      <c r="AB74" s="816"/>
    </row>
    <row r="75" spans="2:28" ht="15.75" customHeight="1" x14ac:dyDescent="0.25">
      <c r="B75" s="826"/>
      <c r="C75" s="816"/>
      <c r="D75" s="36"/>
      <c r="E75" s="826"/>
      <c r="F75" s="816"/>
      <c r="G75" s="851"/>
      <c r="H75" s="828"/>
      <c r="I75" s="828"/>
      <c r="J75" s="828"/>
      <c r="K75" s="828"/>
      <c r="L75" s="828"/>
      <c r="M75" s="828"/>
      <c r="N75" s="828"/>
      <c r="O75" s="816"/>
      <c r="P75" s="851"/>
      <c r="Q75" s="828"/>
      <c r="R75" s="828"/>
      <c r="S75" s="828"/>
      <c r="T75" s="828"/>
      <c r="U75" s="828"/>
      <c r="V75" s="828"/>
      <c r="W75" s="828"/>
      <c r="X75" s="828"/>
      <c r="Y75" s="828"/>
      <c r="Z75" s="828"/>
      <c r="AA75" s="828"/>
      <c r="AB75" s="816"/>
    </row>
    <row r="76" spans="2:28" ht="26.25" customHeight="1" x14ac:dyDescent="0.25">
      <c r="B76" s="850" t="s">
        <v>181</v>
      </c>
      <c r="C76" s="828"/>
      <c r="D76" s="828"/>
      <c r="E76" s="828"/>
      <c r="F76" s="828"/>
      <c r="G76" s="828"/>
      <c r="H76" s="828"/>
      <c r="I76" s="828"/>
      <c r="J76" s="828"/>
      <c r="K76" s="828"/>
      <c r="L76" s="828"/>
      <c r="M76" s="828"/>
      <c r="N76" s="828"/>
      <c r="O76" s="828"/>
      <c r="P76" s="828"/>
      <c r="Q76" s="828"/>
      <c r="R76" s="828"/>
      <c r="S76" s="828"/>
      <c r="T76" s="828"/>
      <c r="U76" s="828"/>
      <c r="V76" s="828"/>
      <c r="W76" s="828"/>
      <c r="X76" s="828"/>
      <c r="Y76" s="828"/>
      <c r="Z76" s="828"/>
      <c r="AA76" s="828"/>
      <c r="AB76" s="816"/>
    </row>
  </sheetData>
  <mergeCells count="95">
    <mergeCell ref="B2:D6"/>
    <mergeCell ref="F2:AB6"/>
    <mergeCell ref="C7:D7"/>
    <mergeCell ref="AF8:AG8"/>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4.85546875" customWidth="1"/>
  </cols>
  <sheetData>
    <row r="2" spans="2:34" ht="12.75" customHeight="1" x14ac:dyDescent="0.25">
      <c r="B2" s="841"/>
      <c r="C2" s="842"/>
      <c r="D2" s="843"/>
      <c r="E2" s="24"/>
      <c r="F2" s="848" t="s">
        <v>120</v>
      </c>
      <c r="G2" s="842"/>
      <c r="H2" s="842"/>
      <c r="I2" s="842"/>
      <c r="J2" s="842"/>
      <c r="K2" s="842"/>
      <c r="L2" s="842"/>
      <c r="M2" s="842"/>
      <c r="N2" s="842"/>
      <c r="O2" s="842"/>
      <c r="P2" s="842"/>
      <c r="Q2" s="842"/>
      <c r="R2" s="842"/>
      <c r="S2" s="842"/>
      <c r="T2" s="842"/>
      <c r="U2" s="842"/>
      <c r="V2" s="842"/>
      <c r="W2" s="842"/>
      <c r="X2" s="842"/>
      <c r="Y2" s="842"/>
      <c r="Z2" s="842"/>
      <c r="AA2" s="842"/>
      <c r="AB2" s="843"/>
      <c r="AC2" s="293"/>
      <c r="AD2" s="293"/>
      <c r="AE2" s="293"/>
      <c r="AF2" s="293"/>
      <c r="AG2" s="293"/>
      <c r="AH2" s="293"/>
    </row>
    <row r="3" spans="2:34" ht="12.75" customHeight="1" x14ac:dyDescent="0.25">
      <c r="B3" s="844"/>
      <c r="C3" s="798"/>
      <c r="D3" s="836"/>
      <c r="E3" s="25"/>
      <c r="F3" s="824"/>
      <c r="G3" s="798"/>
      <c r="H3" s="798"/>
      <c r="I3" s="798"/>
      <c r="J3" s="798"/>
      <c r="K3" s="798"/>
      <c r="L3" s="798"/>
      <c r="M3" s="798"/>
      <c r="N3" s="798"/>
      <c r="O3" s="798"/>
      <c r="P3" s="798"/>
      <c r="Q3" s="798"/>
      <c r="R3" s="798"/>
      <c r="S3" s="798"/>
      <c r="T3" s="798"/>
      <c r="U3" s="798"/>
      <c r="V3" s="798"/>
      <c r="W3" s="798"/>
      <c r="X3" s="798"/>
      <c r="Y3" s="798"/>
      <c r="Z3" s="798"/>
      <c r="AA3" s="798"/>
      <c r="AB3" s="836"/>
      <c r="AC3" s="293"/>
      <c r="AD3" s="293"/>
      <c r="AE3" s="293"/>
      <c r="AF3" s="293"/>
      <c r="AG3" s="293"/>
      <c r="AH3" s="293"/>
    </row>
    <row r="4" spans="2:34" ht="12.75" customHeight="1" x14ac:dyDescent="0.25">
      <c r="B4" s="844"/>
      <c r="C4" s="798"/>
      <c r="D4" s="836"/>
      <c r="E4" s="25"/>
      <c r="F4" s="824"/>
      <c r="G4" s="798"/>
      <c r="H4" s="798"/>
      <c r="I4" s="798"/>
      <c r="J4" s="798"/>
      <c r="K4" s="798"/>
      <c r="L4" s="798"/>
      <c r="M4" s="798"/>
      <c r="N4" s="798"/>
      <c r="O4" s="798"/>
      <c r="P4" s="798"/>
      <c r="Q4" s="798"/>
      <c r="R4" s="798"/>
      <c r="S4" s="798"/>
      <c r="T4" s="798"/>
      <c r="U4" s="798"/>
      <c r="V4" s="798"/>
      <c r="W4" s="798"/>
      <c r="X4" s="798"/>
      <c r="Y4" s="798"/>
      <c r="Z4" s="798"/>
      <c r="AA4" s="798"/>
      <c r="AB4" s="836"/>
      <c r="AC4" s="293"/>
      <c r="AD4" s="293"/>
      <c r="AE4" s="293"/>
      <c r="AF4" s="293"/>
      <c r="AG4" s="293"/>
      <c r="AH4" s="293"/>
    </row>
    <row r="5" spans="2:34" ht="12.75" customHeight="1" x14ac:dyDescent="0.25">
      <c r="B5" s="844"/>
      <c r="C5" s="798"/>
      <c r="D5" s="836"/>
      <c r="E5" s="25"/>
      <c r="F5" s="824"/>
      <c r="G5" s="798"/>
      <c r="H5" s="798"/>
      <c r="I5" s="798"/>
      <c r="J5" s="798"/>
      <c r="K5" s="798"/>
      <c r="L5" s="798"/>
      <c r="M5" s="798"/>
      <c r="N5" s="798"/>
      <c r="O5" s="798"/>
      <c r="P5" s="798"/>
      <c r="Q5" s="798"/>
      <c r="R5" s="798"/>
      <c r="S5" s="798"/>
      <c r="T5" s="798"/>
      <c r="U5" s="798"/>
      <c r="V5" s="798"/>
      <c r="W5" s="798"/>
      <c r="X5" s="798"/>
      <c r="Y5" s="798"/>
      <c r="Z5" s="798"/>
      <c r="AA5" s="798"/>
      <c r="AB5" s="836"/>
      <c r="AC5" s="293"/>
      <c r="AD5" s="293"/>
      <c r="AE5" s="293"/>
      <c r="AF5" s="293"/>
      <c r="AG5" s="293"/>
      <c r="AH5" s="293"/>
    </row>
    <row r="6" spans="2:34" ht="37.5" customHeight="1" x14ac:dyDescent="0.25">
      <c r="B6" s="845"/>
      <c r="C6" s="846"/>
      <c r="D6" s="847"/>
      <c r="E6" s="294"/>
      <c r="F6" s="846"/>
      <c r="G6" s="846"/>
      <c r="H6" s="846"/>
      <c r="I6" s="846"/>
      <c r="J6" s="846"/>
      <c r="K6" s="846"/>
      <c r="L6" s="846"/>
      <c r="M6" s="846"/>
      <c r="N6" s="846"/>
      <c r="O6" s="846"/>
      <c r="P6" s="846"/>
      <c r="Q6" s="846"/>
      <c r="R6" s="846"/>
      <c r="S6" s="846"/>
      <c r="T6" s="846"/>
      <c r="U6" s="846"/>
      <c r="V6" s="846"/>
      <c r="W6" s="846"/>
      <c r="X6" s="846"/>
      <c r="Y6" s="846"/>
      <c r="Z6" s="846"/>
      <c r="AA6" s="846"/>
      <c r="AB6" s="847"/>
      <c r="AC6" s="293"/>
      <c r="AD6" s="293"/>
      <c r="AE6" s="293"/>
      <c r="AF6" s="293"/>
      <c r="AG6" s="293"/>
      <c r="AH6" s="293"/>
    </row>
    <row r="7" spans="2:34" ht="15" customHeight="1" x14ac:dyDescent="0.25">
      <c r="B7" s="26"/>
      <c r="C7" s="849"/>
      <c r="D7" s="842"/>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c r="AH7" s="293"/>
    </row>
    <row r="8" spans="2:34"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2:34" ht="15" customHeight="1" x14ac:dyDescent="0.25">
      <c r="B9" s="30"/>
      <c r="C9" s="825"/>
      <c r="D9" s="824"/>
      <c r="E9" s="824"/>
      <c r="F9" s="824"/>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1450" t="s">
        <v>960</v>
      </c>
      <c r="AH9" s="824"/>
    </row>
    <row r="10" spans="2:34" ht="30" customHeight="1" x14ac:dyDescent="0.25">
      <c r="B10" s="30"/>
      <c r="C10" s="825" t="s">
        <v>123</v>
      </c>
      <c r="D10" s="824"/>
      <c r="E10" s="826" t="s">
        <v>974</v>
      </c>
      <c r="F10" s="828"/>
      <c r="G10" s="828"/>
      <c r="H10" s="828"/>
      <c r="I10" s="828"/>
      <c r="J10" s="828"/>
      <c r="K10" s="828"/>
      <c r="L10" s="828"/>
      <c r="M10" s="828"/>
      <c r="N10" s="828"/>
      <c r="O10" s="828"/>
      <c r="P10" s="828"/>
      <c r="Q10" s="828"/>
      <c r="R10" s="828"/>
      <c r="S10" s="828"/>
      <c r="T10" s="828"/>
      <c r="U10" s="828"/>
      <c r="V10" s="828"/>
      <c r="W10" s="828"/>
      <c r="X10" s="828"/>
      <c r="Y10" s="828"/>
      <c r="Z10" s="828"/>
      <c r="AA10" s="816"/>
      <c r="AB10" s="302"/>
      <c r="AC10" s="293"/>
      <c r="AD10" s="293"/>
      <c r="AE10" s="293"/>
      <c r="AF10" s="293"/>
      <c r="AG10" s="293"/>
      <c r="AH10" s="293"/>
    </row>
    <row r="11" spans="2:34" ht="15" customHeight="1" x14ac:dyDescent="0.25">
      <c r="B11" s="30"/>
      <c r="C11" s="825"/>
      <c r="D11" s="824"/>
      <c r="E11" s="824"/>
      <c r="F11" s="824"/>
      <c r="G11" s="293"/>
      <c r="H11" s="293"/>
      <c r="I11" s="293"/>
      <c r="J11" s="293"/>
      <c r="K11" s="293"/>
      <c r="L11" s="293"/>
      <c r="M11" s="293"/>
      <c r="N11" s="293"/>
      <c r="O11" s="293"/>
      <c r="P11" s="293"/>
      <c r="Q11" s="293"/>
      <c r="R11" s="293"/>
      <c r="S11" s="293"/>
      <c r="T11" s="293"/>
      <c r="U11" s="293"/>
      <c r="V11" s="293"/>
      <c r="W11" s="293"/>
      <c r="X11" s="293"/>
      <c r="Y11" s="293"/>
      <c r="Z11" s="293"/>
      <c r="AA11" s="823"/>
      <c r="AB11" s="836"/>
      <c r="AC11" s="293"/>
      <c r="AD11" s="293"/>
      <c r="AE11" s="293"/>
      <c r="AF11" s="293"/>
      <c r="AG11" s="293"/>
      <c r="AH11" s="293"/>
    </row>
    <row r="12" spans="2:34" ht="29.25" customHeight="1" x14ac:dyDescent="0.25">
      <c r="B12" s="30"/>
      <c r="C12" s="839" t="s">
        <v>125</v>
      </c>
      <c r="D12" s="840"/>
      <c r="E12" s="837" t="s">
        <v>963</v>
      </c>
      <c r="F12" s="838"/>
      <c r="G12" s="838"/>
      <c r="H12" s="838"/>
      <c r="I12" s="838"/>
      <c r="J12" s="838"/>
      <c r="K12" s="838"/>
      <c r="L12" s="838"/>
      <c r="M12" s="838"/>
      <c r="N12" s="838"/>
      <c r="O12" s="838"/>
      <c r="P12" s="838"/>
      <c r="Q12" s="838"/>
      <c r="R12" s="838"/>
      <c r="S12" s="838"/>
      <c r="T12" s="838"/>
      <c r="U12" s="838"/>
      <c r="V12" s="838"/>
      <c r="W12" s="838"/>
      <c r="X12" s="838"/>
      <c r="Y12" s="838"/>
      <c r="Z12" s="838"/>
      <c r="AA12" s="838"/>
      <c r="AB12" s="35"/>
      <c r="AC12" s="293"/>
      <c r="AD12" s="293"/>
      <c r="AE12" s="293"/>
      <c r="AF12" s="293"/>
      <c r="AG12" s="50" t="s">
        <v>961</v>
      </c>
      <c r="AH12" s="50" t="s">
        <v>962</v>
      </c>
    </row>
    <row r="13" spans="2:34" ht="15" customHeight="1" x14ac:dyDescent="0.25">
      <c r="B13" s="30"/>
      <c r="C13" s="823"/>
      <c r="D13" s="824"/>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36" t="s">
        <v>964</v>
      </c>
      <c r="AH13" s="36">
        <v>28</v>
      </c>
    </row>
    <row r="14" spans="2:34" ht="15" customHeight="1" x14ac:dyDescent="0.25">
      <c r="B14" s="30"/>
      <c r="C14" s="825" t="s">
        <v>127</v>
      </c>
      <c r="D14" s="824"/>
      <c r="E14" s="304"/>
      <c r="F14" s="823"/>
      <c r="G14" s="824"/>
      <c r="H14" s="824"/>
      <c r="I14" s="824"/>
      <c r="J14" s="824"/>
      <c r="K14" s="824"/>
      <c r="L14" s="824"/>
      <c r="M14" s="824"/>
      <c r="N14" s="824"/>
      <c r="O14" s="824"/>
      <c r="P14" s="824"/>
      <c r="Q14" s="824"/>
      <c r="R14" s="824"/>
      <c r="S14" s="824"/>
      <c r="T14" s="824"/>
      <c r="U14" s="824"/>
      <c r="V14" s="824"/>
      <c r="W14" s="824"/>
      <c r="X14" s="824"/>
      <c r="Y14" s="824"/>
      <c r="Z14" s="824"/>
      <c r="AA14" s="824"/>
      <c r="AB14" s="836"/>
      <c r="AC14" s="293"/>
      <c r="AD14" s="293"/>
      <c r="AE14" s="293"/>
      <c r="AF14" s="293"/>
      <c r="AG14" s="36" t="s">
        <v>965</v>
      </c>
      <c r="AH14" s="36">
        <v>100</v>
      </c>
    </row>
    <row r="15" spans="2:34" ht="29.25" customHeight="1" x14ac:dyDescent="0.25">
      <c r="B15" s="30"/>
      <c r="C15" s="826" t="s">
        <v>975</v>
      </c>
      <c r="D15" s="828"/>
      <c r="E15" s="828"/>
      <c r="F15" s="828"/>
      <c r="G15" s="828"/>
      <c r="H15" s="828"/>
      <c r="I15" s="828"/>
      <c r="J15" s="828"/>
      <c r="K15" s="828"/>
      <c r="L15" s="828"/>
      <c r="M15" s="828"/>
      <c r="N15" s="828"/>
      <c r="O15" s="828"/>
      <c r="P15" s="828"/>
      <c r="Q15" s="828"/>
      <c r="R15" s="828"/>
      <c r="S15" s="828"/>
      <c r="T15" s="828"/>
      <c r="U15" s="828"/>
      <c r="V15" s="828"/>
      <c r="W15" s="828"/>
      <c r="X15" s="828"/>
      <c r="Y15" s="828"/>
      <c r="Z15" s="828"/>
      <c r="AA15" s="816"/>
      <c r="AB15" s="305"/>
      <c r="AC15" s="293"/>
      <c r="AD15" s="293"/>
      <c r="AE15" s="293"/>
      <c r="AF15" s="293"/>
      <c r="AG15" s="36" t="s">
        <v>966</v>
      </c>
      <c r="AH15" s="36">
        <v>34</v>
      </c>
    </row>
    <row r="16" spans="2:34" ht="15" customHeight="1" x14ac:dyDescent="0.25">
      <c r="B16" s="30"/>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293"/>
      <c r="AG16" s="36" t="s">
        <v>968</v>
      </c>
      <c r="AH16" s="36">
        <v>100</v>
      </c>
    </row>
    <row r="17" spans="3:34"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293"/>
      <c r="AG17" s="36" t="s">
        <v>969</v>
      </c>
      <c r="AH17" s="36">
        <v>38</v>
      </c>
    </row>
    <row r="18" spans="3:34" ht="15" customHeight="1" x14ac:dyDescent="0.25">
      <c r="C18" s="841"/>
      <c r="D18" s="842"/>
      <c r="E18" s="842"/>
      <c r="F18" s="842"/>
      <c r="G18" s="842"/>
      <c r="H18" s="842"/>
      <c r="I18" s="842"/>
      <c r="J18" s="842"/>
      <c r="K18" s="842"/>
      <c r="L18" s="842"/>
      <c r="M18" s="842"/>
      <c r="N18" s="842"/>
      <c r="O18" s="842"/>
      <c r="P18" s="843"/>
      <c r="Q18" s="293"/>
      <c r="R18" s="827"/>
      <c r="S18" s="828"/>
      <c r="T18" s="828"/>
      <c r="U18" s="828"/>
      <c r="V18" s="828"/>
      <c r="W18" s="828"/>
      <c r="X18" s="828"/>
      <c r="Y18" s="828"/>
      <c r="Z18" s="828"/>
      <c r="AA18" s="816"/>
      <c r="AB18" s="301"/>
      <c r="AC18" s="293"/>
      <c r="AD18" s="293"/>
      <c r="AE18" s="293"/>
      <c r="AF18" s="293"/>
      <c r="AG18" s="36" t="s">
        <v>970</v>
      </c>
      <c r="AH18" s="36">
        <v>100</v>
      </c>
    </row>
    <row r="19" spans="3:34" ht="15" customHeight="1" x14ac:dyDescent="0.25">
      <c r="C19" s="844"/>
      <c r="D19" s="798"/>
      <c r="E19" s="798"/>
      <c r="F19" s="798"/>
      <c r="G19" s="798"/>
      <c r="H19" s="798"/>
      <c r="I19" s="798"/>
      <c r="J19" s="798"/>
      <c r="K19" s="798"/>
      <c r="L19" s="798"/>
      <c r="M19" s="798"/>
      <c r="N19" s="798"/>
      <c r="O19" s="798"/>
      <c r="P19" s="836"/>
      <c r="Q19" s="293"/>
      <c r="R19" s="293"/>
      <c r="S19" s="293"/>
      <c r="T19" s="293"/>
      <c r="U19" s="293"/>
      <c r="V19" s="293"/>
      <c r="W19" s="293"/>
      <c r="X19" s="293"/>
      <c r="Y19" s="293"/>
      <c r="Z19" s="293"/>
      <c r="AA19" s="293"/>
      <c r="AB19" s="301"/>
      <c r="AC19" s="293"/>
      <c r="AD19" s="293"/>
      <c r="AE19" s="293"/>
      <c r="AF19" s="293"/>
      <c r="AG19" s="36" t="s">
        <v>971</v>
      </c>
      <c r="AH19" s="36">
        <v>25</v>
      </c>
    </row>
    <row r="20" spans="3:34" ht="15" customHeight="1" x14ac:dyDescent="0.25">
      <c r="C20" s="844"/>
      <c r="D20" s="798"/>
      <c r="E20" s="798"/>
      <c r="F20" s="798"/>
      <c r="G20" s="798"/>
      <c r="H20" s="798"/>
      <c r="I20" s="798"/>
      <c r="J20" s="798"/>
      <c r="K20" s="798"/>
      <c r="L20" s="798"/>
      <c r="M20" s="798"/>
      <c r="N20" s="798"/>
      <c r="O20" s="798"/>
      <c r="P20" s="836"/>
      <c r="Q20" s="303"/>
      <c r="R20" s="306" t="s">
        <v>130</v>
      </c>
      <c r="S20" s="306"/>
      <c r="T20" s="306"/>
      <c r="U20" s="306"/>
      <c r="V20" s="306"/>
      <c r="W20" s="303"/>
      <c r="X20" s="303"/>
      <c r="Y20" s="303"/>
      <c r="Z20" s="293"/>
      <c r="AA20" s="303"/>
      <c r="AB20" s="301"/>
      <c r="AC20" s="293"/>
      <c r="AD20" s="293"/>
      <c r="AE20" s="293"/>
      <c r="AF20" s="293"/>
      <c r="AG20" s="293"/>
      <c r="AH20" s="293"/>
    </row>
    <row r="21" spans="3:34" ht="15" customHeight="1" x14ac:dyDescent="0.25">
      <c r="C21" s="844"/>
      <c r="D21" s="798"/>
      <c r="E21" s="798"/>
      <c r="F21" s="798"/>
      <c r="G21" s="798"/>
      <c r="H21" s="798"/>
      <c r="I21" s="798"/>
      <c r="J21" s="798"/>
      <c r="K21" s="798"/>
      <c r="L21" s="798"/>
      <c r="M21" s="798"/>
      <c r="N21" s="798"/>
      <c r="O21" s="798"/>
      <c r="P21" s="836"/>
      <c r="Q21" s="293"/>
      <c r="R21" s="36"/>
      <c r="S21" s="293" t="s">
        <v>15</v>
      </c>
      <c r="T21" s="293"/>
      <c r="U21" s="36"/>
      <c r="V21" s="293" t="s">
        <v>27</v>
      </c>
      <c r="W21" s="293"/>
      <c r="X21" s="36"/>
      <c r="Y21" s="308" t="s">
        <v>46</v>
      </c>
      <c r="Z21" s="293"/>
      <c r="AA21" s="293"/>
      <c r="AB21" s="301"/>
      <c r="AC21" s="293"/>
      <c r="AD21" s="293"/>
      <c r="AE21" s="293"/>
      <c r="AF21" s="293"/>
      <c r="AG21" s="293"/>
      <c r="AH21" s="293"/>
    </row>
    <row r="22" spans="3:34" ht="15" customHeight="1" x14ac:dyDescent="0.25">
      <c r="C22" s="844"/>
      <c r="D22" s="798"/>
      <c r="E22" s="798"/>
      <c r="F22" s="798"/>
      <c r="G22" s="798"/>
      <c r="H22" s="798"/>
      <c r="I22" s="798"/>
      <c r="J22" s="798"/>
      <c r="K22" s="798"/>
      <c r="L22" s="798"/>
      <c r="M22" s="798"/>
      <c r="N22" s="798"/>
      <c r="O22" s="798"/>
      <c r="P22" s="836"/>
      <c r="Q22" s="293"/>
      <c r="R22" s="293"/>
      <c r="S22" s="293"/>
      <c r="T22" s="293"/>
      <c r="U22" s="293"/>
      <c r="V22" s="293"/>
      <c r="W22" s="293"/>
      <c r="X22" s="293"/>
      <c r="Y22" s="293"/>
      <c r="Z22" s="293"/>
      <c r="AA22" s="293"/>
      <c r="AB22" s="301"/>
      <c r="AC22" s="293"/>
      <c r="AD22" s="293"/>
      <c r="AE22" s="293"/>
      <c r="AF22" s="293"/>
      <c r="AG22" s="293"/>
      <c r="AH22" s="293"/>
    </row>
    <row r="23" spans="3:34" ht="15" customHeight="1" x14ac:dyDescent="0.25">
      <c r="C23" s="845"/>
      <c r="D23" s="846"/>
      <c r="E23" s="846"/>
      <c r="F23" s="846"/>
      <c r="G23" s="846"/>
      <c r="H23" s="846"/>
      <c r="I23" s="846"/>
      <c r="J23" s="846"/>
      <c r="K23" s="846"/>
      <c r="L23" s="846"/>
      <c r="M23" s="846"/>
      <c r="N23" s="846"/>
      <c r="O23" s="846"/>
      <c r="P23" s="847"/>
      <c r="Q23" s="293"/>
      <c r="R23" s="306" t="s">
        <v>131</v>
      </c>
      <c r="S23" s="293"/>
      <c r="T23" s="293"/>
      <c r="U23" s="293"/>
      <c r="V23" s="293"/>
      <c r="W23" s="834" t="s">
        <v>33</v>
      </c>
      <c r="X23" s="828"/>
      <c r="Y23" s="828"/>
      <c r="Z23" s="828"/>
      <c r="AA23" s="816"/>
      <c r="AB23" s="301"/>
      <c r="AC23" s="293"/>
      <c r="AD23" s="293"/>
      <c r="AE23" s="293"/>
      <c r="AF23" s="293"/>
      <c r="AG23" s="325">
        <f>+(((((AH13/100)*AH14)+((AH15/100)*AH16)+((AH17/100)*AH18))*AH19)/100)</f>
        <v>25</v>
      </c>
      <c r="AH23" s="293"/>
    </row>
    <row r="24" spans="3:34"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c r="AH24" s="293"/>
    </row>
    <row r="25" spans="3:34"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c r="AH25" s="293"/>
    </row>
    <row r="26" spans="3:34" ht="39.75" customHeight="1" x14ac:dyDescent="0.25">
      <c r="C26" s="1449" t="s">
        <v>955</v>
      </c>
      <c r="D26" s="828"/>
      <c r="E26" s="828"/>
      <c r="F26" s="828"/>
      <c r="G26" s="828"/>
      <c r="H26" s="828"/>
      <c r="I26" s="828"/>
      <c r="J26" s="828"/>
      <c r="K26" s="828"/>
      <c r="L26" s="828"/>
      <c r="M26" s="828"/>
      <c r="N26" s="828"/>
      <c r="O26" s="828"/>
      <c r="P26" s="828"/>
      <c r="Q26" s="828"/>
      <c r="R26" s="828"/>
      <c r="S26" s="828"/>
      <c r="T26" s="828"/>
      <c r="U26" s="828"/>
      <c r="V26" s="828"/>
      <c r="W26" s="828"/>
      <c r="X26" s="828"/>
      <c r="Y26" s="828"/>
      <c r="Z26" s="828"/>
      <c r="AA26" s="816"/>
      <c r="AB26" s="301"/>
      <c r="AC26" s="293"/>
      <c r="AD26" s="293"/>
      <c r="AE26" s="293"/>
      <c r="AF26" s="293"/>
      <c r="AG26" s="293"/>
      <c r="AH26" s="293"/>
    </row>
    <row r="27" spans="3:34"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c r="AH27" s="293"/>
    </row>
    <row r="28" spans="3:34"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c r="AH28" s="293"/>
    </row>
    <row r="29" spans="3:34" ht="29.25" customHeight="1" x14ac:dyDescent="0.25">
      <c r="C29" s="834" t="s">
        <v>956</v>
      </c>
      <c r="D29" s="828"/>
      <c r="E29" s="828"/>
      <c r="F29" s="828"/>
      <c r="G29" s="828"/>
      <c r="H29" s="828"/>
      <c r="I29" s="828"/>
      <c r="J29" s="828"/>
      <c r="K29" s="816"/>
      <c r="L29" s="303"/>
      <c r="M29" s="834"/>
      <c r="N29" s="828"/>
      <c r="O29" s="828"/>
      <c r="P29" s="828"/>
      <c r="Q29" s="828"/>
      <c r="R29" s="828"/>
      <c r="S29" s="828"/>
      <c r="T29" s="828"/>
      <c r="U29" s="828"/>
      <c r="V29" s="828"/>
      <c r="W29" s="828"/>
      <c r="X29" s="828"/>
      <c r="Y29" s="828"/>
      <c r="Z29" s="828"/>
      <c r="AA29" s="816"/>
      <c r="AB29" s="309"/>
      <c r="AC29" s="293"/>
      <c r="AD29" s="293"/>
      <c r="AE29" s="293"/>
      <c r="AF29" s="293"/>
      <c r="AG29" s="293"/>
      <c r="AH29" s="293"/>
    </row>
    <row r="30" spans="3:34"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c r="AH30" s="293"/>
    </row>
    <row r="31" spans="3:34"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c r="AH31" s="293"/>
    </row>
    <row r="32" spans="3:34" ht="90" customHeight="1" x14ac:dyDescent="0.25">
      <c r="C32" s="833" t="s">
        <v>957</v>
      </c>
      <c r="D32" s="828"/>
      <c r="E32" s="828"/>
      <c r="F32" s="828"/>
      <c r="G32" s="828"/>
      <c r="H32" s="828"/>
      <c r="I32" s="828"/>
      <c r="J32" s="828"/>
      <c r="K32" s="828"/>
      <c r="L32" s="828"/>
      <c r="M32" s="828"/>
      <c r="N32" s="828"/>
      <c r="O32" s="828"/>
      <c r="P32" s="828"/>
      <c r="Q32" s="828"/>
      <c r="R32" s="828"/>
      <c r="S32" s="828"/>
      <c r="T32" s="828"/>
      <c r="U32" s="828"/>
      <c r="V32" s="828"/>
      <c r="W32" s="828"/>
      <c r="X32" s="828"/>
      <c r="Y32" s="828"/>
      <c r="Z32" s="828"/>
      <c r="AA32" s="816"/>
      <c r="AB32" s="301"/>
      <c r="AC32" s="293"/>
      <c r="AD32" s="293"/>
      <c r="AE32" s="293"/>
      <c r="AF32" s="293"/>
      <c r="AG32" s="293"/>
      <c r="AH32" s="293"/>
    </row>
    <row r="34" spans="3:27" ht="15.75" customHeight="1" x14ac:dyDescent="0.25">
      <c r="C34" s="832" t="s">
        <v>139</v>
      </c>
      <c r="D34" s="824"/>
      <c r="E34" s="306"/>
      <c r="F34" s="826" t="s">
        <v>34</v>
      </c>
      <c r="G34" s="816"/>
      <c r="H34" s="306"/>
      <c r="I34" s="293"/>
      <c r="J34" s="313" t="s">
        <v>140</v>
      </c>
      <c r="K34" s="826">
        <v>25</v>
      </c>
      <c r="L34" s="828"/>
      <c r="M34" s="828"/>
      <c r="N34" s="816"/>
      <c r="O34" s="306"/>
      <c r="P34" s="306"/>
      <c r="Q34" s="297" t="s">
        <v>141</v>
      </c>
      <c r="R34" s="293"/>
      <c r="S34" s="306"/>
      <c r="T34" s="306"/>
      <c r="U34" s="306"/>
      <c r="V34" s="306"/>
      <c r="W34" s="826" t="s">
        <v>20</v>
      </c>
      <c r="X34" s="828"/>
      <c r="Y34" s="828"/>
      <c r="Z34" s="828"/>
      <c r="AA34" s="816"/>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833" t="s">
        <v>976</v>
      </c>
      <c r="G36" s="828"/>
      <c r="H36" s="828"/>
      <c r="I36" s="828"/>
      <c r="J36" s="828"/>
      <c r="K36" s="828"/>
      <c r="L36" s="828"/>
      <c r="M36" s="816"/>
      <c r="N36" s="293"/>
      <c r="O36" s="313" t="s">
        <v>144</v>
      </c>
      <c r="P36" s="834">
        <v>0</v>
      </c>
      <c r="Q36" s="828"/>
      <c r="R36" s="828"/>
      <c r="S36" s="828"/>
      <c r="T36" s="828"/>
      <c r="U36" s="828"/>
      <c r="V36" s="828"/>
      <c r="W36" s="828"/>
      <c r="X36" s="828"/>
      <c r="Y36" s="828"/>
      <c r="Z36" s="828"/>
      <c r="AA36" s="816"/>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827" t="s">
        <v>146</v>
      </c>
      <c r="G38" s="816"/>
      <c r="H38" s="293"/>
      <c r="I38" s="293"/>
      <c r="J38" s="306" t="s">
        <v>147</v>
      </c>
      <c r="K38" s="293"/>
      <c r="L38" s="827" t="s">
        <v>148</v>
      </c>
      <c r="M38" s="828"/>
      <c r="N38" s="816"/>
      <c r="O38" s="306"/>
      <c r="P38" s="306"/>
      <c r="Q38" s="293"/>
      <c r="R38" s="306" t="s">
        <v>149</v>
      </c>
      <c r="S38" s="306"/>
      <c r="T38" s="306"/>
      <c r="U38" s="306"/>
      <c r="V38" s="306"/>
      <c r="W38" s="835"/>
      <c r="X38" s="828"/>
      <c r="Y38" s="828"/>
      <c r="Z38" s="828"/>
      <c r="AA38" s="816"/>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829">
        <v>2024</v>
      </c>
      <c r="E40" s="830"/>
      <c r="F40" s="831"/>
      <c r="G40" s="34"/>
      <c r="H40" s="297"/>
      <c r="I40" s="297"/>
      <c r="J40" s="297"/>
      <c r="K40" s="297"/>
      <c r="L40" s="297"/>
      <c r="M40" s="297"/>
      <c r="N40" s="297"/>
      <c r="O40" s="297"/>
      <c r="P40" s="297"/>
      <c r="Q40" s="823"/>
      <c r="R40" s="824"/>
      <c r="S40" s="824"/>
      <c r="T40" s="824"/>
      <c r="U40" s="824"/>
      <c r="V40" s="297"/>
      <c r="W40" s="297"/>
      <c r="X40" s="825"/>
      <c r="Y40" s="824"/>
      <c r="Z40" s="824"/>
      <c r="AA40" s="824"/>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834">
        <v>1</v>
      </c>
      <c r="E42" s="828"/>
      <c r="F42" s="816"/>
      <c r="G42" s="293"/>
      <c r="H42" s="297"/>
      <c r="I42" s="297"/>
      <c r="J42" s="297"/>
      <c r="K42" s="297"/>
      <c r="L42" s="297"/>
      <c r="M42" s="297"/>
      <c r="N42" s="297"/>
      <c r="O42" s="297"/>
      <c r="P42" s="297"/>
      <c r="Q42" s="823"/>
      <c r="R42" s="824"/>
      <c r="S42" s="824"/>
      <c r="T42" s="824"/>
      <c r="U42" s="824"/>
      <c r="V42" s="297"/>
      <c r="W42" s="297"/>
      <c r="X42" s="825"/>
      <c r="Y42" s="824"/>
      <c r="Z42" s="824"/>
      <c r="AA42" s="824"/>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826" t="s">
        <v>151</v>
      </c>
      <c r="E44" s="828"/>
      <c r="F44" s="828"/>
      <c r="G44" s="828"/>
      <c r="H44" s="828"/>
      <c r="I44" s="828"/>
      <c r="J44" s="828"/>
      <c r="K44" s="828"/>
      <c r="L44" s="828"/>
      <c r="M44" s="828"/>
      <c r="N44" s="828"/>
      <c r="O44" s="828"/>
      <c r="P44" s="828"/>
      <c r="Q44" s="828"/>
      <c r="R44" s="828"/>
      <c r="S44" s="828"/>
      <c r="T44" s="828"/>
      <c r="U44" s="828"/>
      <c r="V44" s="828"/>
      <c r="W44" s="828"/>
      <c r="X44" s="828"/>
      <c r="Y44" s="816"/>
      <c r="Z44" s="307"/>
      <c r="AA44" s="307"/>
    </row>
    <row r="45" spans="3:27" ht="15.75" customHeight="1" x14ac:dyDescent="0.25">
      <c r="C45" s="293"/>
      <c r="D45" s="865" t="s">
        <v>152</v>
      </c>
      <c r="E45" s="828"/>
      <c r="F45" s="828"/>
      <c r="G45" s="828"/>
      <c r="H45" s="816"/>
      <c r="I45" s="861" t="s">
        <v>153</v>
      </c>
      <c r="J45" s="828"/>
      <c r="K45" s="828"/>
      <c r="L45" s="828"/>
      <c r="M45" s="828"/>
      <c r="N45" s="828"/>
      <c r="O45" s="828"/>
      <c r="P45" s="816"/>
      <c r="Q45" s="862" t="s">
        <v>154</v>
      </c>
      <c r="R45" s="828"/>
      <c r="S45" s="828"/>
      <c r="T45" s="828"/>
      <c r="U45" s="828"/>
      <c r="V45" s="828"/>
      <c r="W45" s="828"/>
      <c r="X45" s="828"/>
      <c r="Y45" s="816"/>
      <c r="Z45" s="307"/>
      <c r="AA45" s="307"/>
    </row>
    <row r="46" spans="3:27" ht="15.75" customHeight="1" x14ac:dyDescent="0.25">
      <c r="C46" s="38"/>
      <c r="D46" s="866" t="s">
        <v>155</v>
      </c>
      <c r="E46" s="828"/>
      <c r="F46" s="828"/>
      <c r="G46" s="828"/>
      <c r="H46" s="816"/>
      <c r="I46" s="863" t="s">
        <v>156</v>
      </c>
      <c r="J46" s="828"/>
      <c r="K46" s="828"/>
      <c r="L46" s="828"/>
      <c r="M46" s="828"/>
      <c r="N46" s="828"/>
      <c r="O46" s="828"/>
      <c r="P46" s="816"/>
      <c r="Q46" s="864" t="s">
        <v>157</v>
      </c>
      <c r="R46" s="828"/>
      <c r="S46" s="828"/>
      <c r="T46" s="828"/>
      <c r="U46" s="828"/>
      <c r="V46" s="828"/>
      <c r="W46" s="828"/>
      <c r="X46" s="828"/>
      <c r="Y46" s="816"/>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54" t="s">
        <v>158</v>
      </c>
      <c r="D48" s="828"/>
      <c r="E48" s="828"/>
      <c r="F48" s="816"/>
      <c r="G48" s="859" t="s">
        <v>159</v>
      </c>
      <c r="H48" s="860" t="s">
        <v>160</v>
      </c>
      <c r="I48" s="842"/>
      <c r="J48" s="842"/>
      <c r="K48" s="842"/>
      <c r="L48" s="842"/>
      <c r="M48" s="842"/>
      <c r="N48" s="842"/>
      <c r="O48" s="842"/>
      <c r="P48" s="842"/>
      <c r="Q48" s="842"/>
      <c r="R48" s="842"/>
      <c r="S48" s="842"/>
      <c r="T48" s="842"/>
      <c r="U48" s="842"/>
      <c r="V48" s="842"/>
      <c r="W48" s="842"/>
      <c r="X48" s="842"/>
      <c r="Y48" s="842"/>
      <c r="Z48" s="842"/>
      <c r="AA48" s="843"/>
    </row>
    <row r="49" spans="2:28" ht="15.75" customHeight="1" x14ac:dyDescent="0.25">
      <c r="B49" s="39"/>
      <c r="C49" s="40" t="s">
        <v>161</v>
      </c>
      <c r="D49" s="41">
        <v>1.2</v>
      </c>
      <c r="E49" s="854" t="s">
        <v>162</v>
      </c>
      <c r="F49" s="816"/>
      <c r="G49" s="800"/>
      <c r="H49" s="845"/>
      <c r="I49" s="846"/>
      <c r="J49" s="846"/>
      <c r="K49" s="846"/>
      <c r="L49" s="846"/>
      <c r="M49" s="846"/>
      <c r="N49" s="846"/>
      <c r="O49" s="846"/>
      <c r="P49" s="846"/>
      <c r="Q49" s="846"/>
      <c r="R49" s="846"/>
      <c r="S49" s="846"/>
      <c r="T49" s="846"/>
      <c r="U49" s="846"/>
      <c r="V49" s="846"/>
      <c r="W49" s="846"/>
      <c r="X49" s="846"/>
      <c r="Y49" s="846"/>
      <c r="Z49" s="846"/>
      <c r="AA49" s="847"/>
      <c r="AB49" s="315"/>
    </row>
    <row r="50" spans="2:28" ht="15.75" customHeight="1" x14ac:dyDescent="0.25">
      <c r="B50" s="39"/>
      <c r="C50" s="42">
        <v>2024</v>
      </c>
      <c r="D50" s="43">
        <v>45474</v>
      </c>
      <c r="E50" s="853">
        <v>45656</v>
      </c>
      <c r="F50" s="816"/>
      <c r="G50" s="44">
        <v>25</v>
      </c>
      <c r="H50" s="858" t="s">
        <v>977</v>
      </c>
      <c r="I50" s="828"/>
      <c r="J50" s="828"/>
      <c r="K50" s="828"/>
      <c r="L50" s="828"/>
      <c r="M50" s="828"/>
      <c r="N50" s="828"/>
      <c r="O50" s="828"/>
      <c r="P50" s="828"/>
      <c r="Q50" s="828"/>
      <c r="R50" s="828"/>
      <c r="S50" s="828"/>
      <c r="T50" s="828"/>
      <c r="U50" s="828"/>
      <c r="V50" s="828"/>
      <c r="W50" s="828"/>
      <c r="X50" s="828"/>
      <c r="Y50" s="828"/>
      <c r="Z50" s="828"/>
      <c r="AA50" s="816"/>
      <c r="AB50" s="315"/>
    </row>
    <row r="51" spans="2:28" ht="15.75" customHeight="1" x14ac:dyDescent="0.25">
      <c r="B51" s="39"/>
      <c r="C51" s="42">
        <v>2025</v>
      </c>
      <c r="D51" s="43">
        <v>45658</v>
      </c>
      <c r="E51" s="853">
        <v>46021</v>
      </c>
      <c r="F51" s="816"/>
      <c r="G51" s="44">
        <v>65</v>
      </c>
      <c r="H51" s="858" t="s">
        <v>977</v>
      </c>
      <c r="I51" s="828"/>
      <c r="J51" s="828"/>
      <c r="K51" s="828"/>
      <c r="L51" s="828"/>
      <c r="M51" s="828"/>
      <c r="N51" s="828"/>
      <c r="O51" s="828"/>
      <c r="P51" s="828"/>
      <c r="Q51" s="828"/>
      <c r="R51" s="828"/>
      <c r="S51" s="828"/>
      <c r="T51" s="828"/>
      <c r="U51" s="828"/>
      <c r="V51" s="828"/>
      <c r="W51" s="828"/>
      <c r="X51" s="828"/>
      <c r="Y51" s="828"/>
      <c r="Z51" s="828"/>
      <c r="AA51" s="816"/>
      <c r="AB51" s="315"/>
    </row>
    <row r="52" spans="2:28" ht="15.75" customHeight="1" x14ac:dyDescent="0.25">
      <c r="B52" s="39"/>
      <c r="C52" s="42">
        <v>2026</v>
      </c>
      <c r="D52" s="43">
        <v>46023</v>
      </c>
      <c r="E52" s="853">
        <v>46386</v>
      </c>
      <c r="F52" s="816"/>
      <c r="G52" s="44">
        <v>85</v>
      </c>
      <c r="H52" s="858" t="s">
        <v>977</v>
      </c>
      <c r="I52" s="828"/>
      <c r="J52" s="828"/>
      <c r="K52" s="828"/>
      <c r="L52" s="828"/>
      <c r="M52" s="828"/>
      <c r="N52" s="828"/>
      <c r="O52" s="828"/>
      <c r="P52" s="828"/>
      <c r="Q52" s="828"/>
      <c r="R52" s="828"/>
      <c r="S52" s="828"/>
      <c r="T52" s="828"/>
      <c r="U52" s="828"/>
      <c r="V52" s="828"/>
      <c r="W52" s="828"/>
      <c r="X52" s="828"/>
      <c r="Y52" s="828"/>
      <c r="Z52" s="828"/>
      <c r="AA52" s="816"/>
      <c r="AB52" s="315"/>
    </row>
    <row r="53" spans="2:28" ht="15.75" customHeight="1" x14ac:dyDescent="0.25">
      <c r="B53" s="39"/>
      <c r="C53" s="42">
        <v>2027</v>
      </c>
      <c r="D53" s="43">
        <v>46388</v>
      </c>
      <c r="E53" s="853">
        <v>46751</v>
      </c>
      <c r="F53" s="816"/>
      <c r="G53" s="44">
        <v>100</v>
      </c>
      <c r="H53" s="858" t="s">
        <v>977</v>
      </c>
      <c r="I53" s="828"/>
      <c r="J53" s="828"/>
      <c r="K53" s="828"/>
      <c r="L53" s="828"/>
      <c r="M53" s="828"/>
      <c r="N53" s="828"/>
      <c r="O53" s="828"/>
      <c r="P53" s="828"/>
      <c r="Q53" s="828"/>
      <c r="R53" s="828"/>
      <c r="S53" s="828"/>
      <c r="T53" s="828"/>
      <c r="U53" s="828"/>
      <c r="V53" s="828"/>
      <c r="W53" s="828"/>
      <c r="X53" s="828"/>
      <c r="Y53" s="828"/>
      <c r="Z53" s="828"/>
      <c r="AA53" s="816"/>
      <c r="AB53" s="315"/>
    </row>
    <row r="54" spans="2:28" ht="15.75" customHeight="1" x14ac:dyDescent="0.25">
      <c r="B54" s="39"/>
      <c r="C54" s="42"/>
      <c r="D54" s="42"/>
      <c r="E54" s="854"/>
      <c r="F54" s="816"/>
      <c r="G54" s="41"/>
      <c r="H54" s="854"/>
      <c r="I54" s="828"/>
      <c r="J54" s="828"/>
      <c r="K54" s="828"/>
      <c r="L54" s="828"/>
      <c r="M54" s="828"/>
      <c r="N54" s="828"/>
      <c r="O54" s="828"/>
      <c r="P54" s="828"/>
      <c r="Q54" s="828"/>
      <c r="R54" s="828"/>
      <c r="S54" s="828"/>
      <c r="T54" s="828"/>
      <c r="U54" s="828"/>
      <c r="V54" s="828"/>
      <c r="W54" s="828"/>
      <c r="X54" s="828"/>
      <c r="Y54" s="828"/>
      <c r="Z54" s="828"/>
      <c r="AA54" s="816"/>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832" t="s">
        <v>163</v>
      </c>
      <c r="D56" s="824"/>
      <c r="E56" s="306"/>
      <c r="F56" s="297" t="s">
        <v>164</v>
      </c>
      <c r="G56" s="45"/>
      <c r="H56" s="308"/>
      <c r="I56" s="297" t="s">
        <v>165</v>
      </c>
      <c r="J56" s="293"/>
      <c r="K56" s="827"/>
      <c r="L56" s="816"/>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52" t="s">
        <v>166</v>
      </c>
      <c r="C58" s="828"/>
      <c r="D58" s="828"/>
      <c r="E58" s="828"/>
      <c r="F58" s="828"/>
      <c r="G58" s="828"/>
      <c r="H58" s="828"/>
      <c r="I58" s="828"/>
      <c r="J58" s="828"/>
      <c r="K58" s="828"/>
      <c r="L58" s="828"/>
      <c r="M58" s="828"/>
      <c r="N58" s="828"/>
      <c r="O58" s="828"/>
      <c r="P58" s="828"/>
      <c r="Q58" s="828"/>
      <c r="R58" s="828"/>
      <c r="S58" s="828"/>
      <c r="T58" s="828"/>
      <c r="U58" s="828"/>
      <c r="V58" s="828"/>
      <c r="W58" s="828"/>
      <c r="X58" s="828"/>
      <c r="Y58" s="828"/>
      <c r="Z58" s="828"/>
      <c r="AA58" s="828"/>
      <c r="AB58" s="816"/>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54" t="s">
        <v>161</v>
      </c>
      <c r="C60" s="816"/>
      <c r="D60" s="41"/>
      <c r="E60" s="854" t="s">
        <v>167</v>
      </c>
      <c r="F60" s="816"/>
      <c r="G60" s="41"/>
      <c r="H60" s="826" t="s">
        <v>168</v>
      </c>
      <c r="I60" s="816"/>
      <c r="J60" s="854"/>
      <c r="K60" s="816"/>
      <c r="L60" s="857"/>
      <c r="M60" s="824"/>
      <c r="N60" s="41" t="s">
        <v>169</v>
      </c>
      <c r="O60" s="854"/>
      <c r="P60" s="828"/>
      <c r="Q60" s="816"/>
      <c r="R60" s="854" t="s">
        <v>170</v>
      </c>
      <c r="S60" s="828"/>
      <c r="T60" s="816"/>
      <c r="U60" s="854"/>
      <c r="V60" s="828"/>
      <c r="W60" s="816"/>
      <c r="X60" s="854" t="s">
        <v>171</v>
      </c>
      <c r="Y60" s="816"/>
      <c r="Z60" s="854"/>
      <c r="AA60" s="828"/>
      <c r="AB60" s="816"/>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52" t="s">
        <v>172</v>
      </c>
      <c r="C62" s="816"/>
      <c r="D62" s="855"/>
      <c r="E62" s="846"/>
      <c r="F62" s="846"/>
      <c r="G62" s="846"/>
      <c r="H62" s="846"/>
      <c r="I62" s="846"/>
      <c r="J62" s="846"/>
      <c r="K62" s="846"/>
      <c r="L62" s="846"/>
      <c r="M62" s="846"/>
      <c r="N62" s="846"/>
      <c r="O62" s="846"/>
      <c r="P62" s="846"/>
      <c r="Q62" s="846"/>
      <c r="R62" s="846"/>
      <c r="S62" s="846"/>
      <c r="T62" s="846"/>
      <c r="U62" s="846"/>
      <c r="V62" s="846"/>
      <c r="W62" s="846"/>
      <c r="X62" s="846"/>
      <c r="Y62" s="846"/>
      <c r="Z62" s="846"/>
      <c r="AA62" s="846"/>
      <c r="AB62" s="847"/>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52" t="s">
        <v>173</v>
      </c>
      <c r="C64" s="816"/>
      <c r="D64" s="856"/>
      <c r="E64" s="846"/>
      <c r="F64" s="846"/>
      <c r="G64" s="846"/>
      <c r="H64" s="846"/>
      <c r="I64" s="846"/>
      <c r="J64" s="846"/>
      <c r="K64" s="846"/>
      <c r="L64" s="846"/>
      <c r="M64" s="846"/>
      <c r="N64" s="846"/>
      <c r="O64" s="846"/>
      <c r="P64" s="846"/>
      <c r="Q64" s="846"/>
      <c r="R64" s="846"/>
      <c r="S64" s="846"/>
      <c r="T64" s="846"/>
      <c r="U64" s="846"/>
      <c r="V64" s="846"/>
      <c r="W64" s="846"/>
      <c r="X64" s="846"/>
      <c r="Y64" s="846"/>
      <c r="Z64" s="846"/>
      <c r="AA64" s="846"/>
      <c r="AB64" s="847"/>
    </row>
    <row r="66" spans="2:28" ht="15.75" customHeight="1" x14ac:dyDescent="0.25">
      <c r="B66" s="852" t="s">
        <v>174</v>
      </c>
      <c r="C66" s="816"/>
      <c r="D66" s="856"/>
      <c r="E66" s="846"/>
      <c r="F66" s="846"/>
      <c r="G66" s="846"/>
      <c r="H66" s="846"/>
      <c r="I66" s="846"/>
      <c r="J66" s="846"/>
      <c r="K66" s="846"/>
      <c r="L66" s="846"/>
      <c r="M66" s="846"/>
      <c r="N66" s="846"/>
      <c r="O66" s="846"/>
      <c r="P66" s="846"/>
      <c r="Q66" s="846"/>
      <c r="R66" s="846"/>
      <c r="S66" s="846"/>
      <c r="T66" s="846"/>
      <c r="U66" s="846"/>
      <c r="V66" s="846"/>
      <c r="W66" s="846"/>
      <c r="X66" s="846"/>
      <c r="Y66" s="846"/>
      <c r="Z66" s="846"/>
      <c r="AA66" s="846"/>
      <c r="AB66" s="847"/>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52" t="s">
        <v>175</v>
      </c>
      <c r="C68" s="816"/>
      <c r="D68" s="856"/>
      <c r="E68" s="846"/>
      <c r="F68" s="846"/>
      <c r="G68" s="846"/>
      <c r="H68" s="846"/>
      <c r="I68" s="846"/>
      <c r="J68" s="846"/>
      <c r="K68" s="846"/>
      <c r="L68" s="846"/>
      <c r="M68" s="846"/>
      <c r="N68" s="846"/>
      <c r="O68" s="846"/>
      <c r="P68" s="846"/>
      <c r="Q68" s="846"/>
      <c r="R68" s="846"/>
      <c r="S68" s="846"/>
      <c r="T68" s="846"/>
      <c r="U68" s="846"/>
      <c r="V68" s="846"/>
      <c r="W68" s="846"/>
      <c r="X68" s="846"/>
      <c r="Y68" s="846"/>
      <c r="Z68" s="846"/>
      <c r="AA68" s="846"/>
      <c r="AB68" s="847"/>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52" t="s">
        <v>176</v>
      </c>
      <c r="C70" s="816"/>
      <c r="D70" s="856"/>
      <c r="E70" s="846"/>
      <c r="F70" s="846"/>
      <c r="G70" s="846"/>
      <c r="H70" s="846"/>
      <c r="I70" s="846"/>
      <c r="J70" s="846"/>
      <c r="K70" s="846"/>
      <c r="L70" s="846"/>
      <c r="M70" s="846"/>
      <c r="N70" s="846"/>
      <c r="O70" s="846"/>
      <c r="P70" s="846"/>
      <c r="Q70" s="846"/>
      <c r="R70" s="846"/>
      <c r="S70" s="846"/>
      <c r="T70" s="846"/>
      <c r="U70" s="846"/>
      <c r="V70" s="846"/>
      <c r="W70" s="846"/>
      <c r="X70" s="846"/>
      <c r="Y70" s="846"/>
      <c r="Z70" s="846"/>
      <c r="AA70" s="846"/>
      <c r="AB70" s="847"/>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52" t="s">
        <v>177</v>
      </c>
      <c r="C72" s="828"/>
      <c r="D72" s="828"/>
      <c r="E72" s="828"/>
      <c r="F72" s="828"/>
      <c r="G72" s="828"/>
      <c r="H72" s="828"/>
      <c r="I72" s="828"/>
      <c r="J72" s="828"/>
      <c r="K72" s="828"/>
      <c r="L72" s="828"/>
      <c r="M72" s="828"/>
      <c r="N72" s="828"/>
      <c r="O72" s="828"/>
      <c r="P72" s="828"/>
      <c r="Q72" s="828"/>
      <c r="R72" s="828"/>
      <c r="S72" s="828"/>
      <c r="T72" s="828"/>
      <c r="U72" s="828"/>
      <c r="V72" s="828"/>
      <c r="W72" s="828"/>
      <c r="X72" s="828"/>
      <c r="Y72" s="828"/>
      <c r="Z72" s="828"/>
      <c r="AA72" s="828"/>
      <c r="AB72" s="816"/>
    </row>
    <row r="73" spans="2:28" ht="15.75" customHeight="1" x14ac:dyDescent="0.25">
      <c r="B73" s="826" t="s">
        <v>122</v>
      </c>
      <c r="C73" s="816"/>
      <c r="D73" s="50" t="s">
        <v>178</v>
      </c>
      <c r="E73" s="826" t="s">
        <v>179</v>
      </c>
      <c r="F73" s="816"/>
      <c r="G73" s="826" t="s">
        <v>177</v>
      </c>
      <c r="H73" s="828"/>
      <c r="I73" s="828"/>
      <c r="J73" s="828"/>
      <c r="K73" s="828"/>
      <c r="L73" s="828"/>
      <c r="M73" s="828"/>
      <c r="N73" s="828"/>
      <c r="O73" s="816"/>
      <c r="P73" s="826" t="s">
        <v>180</v>
      </c>
      <c r="Q73" s="828"/>
      <c r="R73" s="828"/>
      <c r="S73" s="828"/>
      <c r="T73" s="828"/>
      <c r="U73" s="828"/>
      <c r="V73" s="828"/>
      <c r="W73" s="828"/>
      <c r="X73" s="828"/>
      <c r="Y73" s="828"/>
      <c r="Z73" s="828"/>
      <c r="AA73" s="828"/>
      <c r="AB73" s="816"/>
    </row>
    <row r="74" spans="2:28" ht="15.75" customHeight="1" x14ac:dyDescent="0.25">
      <c r="B74" s="826"/>
      <c r="C74" s="816"/>
      <c r="D74" s="36"/>
      <c r="E74" s="826"/>
      <c r="F74" s="816"/>
      <c r="G74" s="851"/>
      <c r="H74" s="828"/>
      <c r="I74" s="828"/>
      <c r="J74" s="828"/>
      <c r="K74" s="828"/>
      <c r="L74" s="828"/>
      <c r="M74" s="828"/>
      <c r="N74" s="828"/>
      <c r="O74" s="816"/>
      <c r="P74" s="851"/>
      <c r="Q74" s="828"/>
      <c r="R74" s="828"/>
      <c r="S74" s="828"/>
      <c r="T74" s="828"/>
      <c r="U74" s="828"/>
      <c r="V74" s="828"/>
      <c r="W74" s="828"/>
      <c r="X74" s="828"/>
      <c r="Y74" s="828"/>
      <c r="Z74" s="828"/>
      <c r="AA74" s="828"/>
      <c r="AB74" s="816"/>
    </row>
    <row r="75" spans="2:28" ht="15.75" customHeight="1" x14ac:dyDescent="0.25">
      <c r="B75" s="826"/>
      <c r="C75" s="816"/>
      <c r="D75" s="36"/>
      <c r="E75" s="826"/>
      <c r="F75" s="816"/>
      <c r="G75" s="851"/>
      <c r="H75" s="828"/>
      <c r="I75" s="828"/>
      <c r="J75" s="828"/>
      <c r="K75" s="828"/>
      <c r="L75" s="828"/>
      <c r="M75" s="828"/>
      <c r="N75" s="828"/>
      <c r="O75" s="816"/>
      <c r="P75" s="851"/>
      <c r="Q75" s="828"/>
      <c r="R75" s="828"/>
      <c r="S75" s="828"/>
      <c r="T75" s="828"/>
      <c r="U75" s="828"/>
      <c r="V75" s="828"/>
      <c r="W75" s="828"/>
      <c r="X75" s="828"/>
      <c r="Y75" s="828"/>
      <c r="Z75" s="828"/>
      <c r="AA75" s="828"/>
      <c r="AB75" s="816"/>
    </row>
    <row r="76" spans="2:28" ht="26.25" customHeight="1" x14ac:dyDescent="0.25">
      <c r="B76" s="850" t="s">
        <v>181</v>
      </c>
      <c r="C76" s="828"/>
      <c r="D76" s="828"/>
      <c r="E76" s="828"/>
      <c r="F76" s="828"/>
      <c r="G76" s="828"/>
      <c r="H76" s="828"/>
      <c r="I76" s="828"/>
      <c r="J76" s="828"/>
      <c r="K76" s="828"/>
      <c r="L76" s="828"/>
      <c r="M76" s="828"/>
      <c r="N76" s="828"/>
      <c r="O76" s="828"/>
      <c r="P76" s="828"/>
      <c r="Q76" s="828"/>
      <c r="R76" s="828"/>
      <c r="S76" s="828"/>
      <c r="T76" s="828"/>
      <c r="U76" s="828"/>
      <c r="V76" s="828"/>
      <c r="W76" s="828"/>
      <c r="X76" s="828"/>
      <c r="Y76" s="828"/>
      <c r="Z76" s="828"/>
      <c r="AA76" s="828"/>
      <c r="AB76" s="816"/>
    </row>
  </sheetData>
  <mergeCells count="95">
    <mergeCell ref="B2:D6"/>
    <mergeCell ref="F2:AB6"/>
    <mergeCell ref="C7:D7"/>
    <mergeCell ref="C9:F9"/>
    <mergeCell ref="AG9:AH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B2:AH76"/>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1.42578125" customWidth="1"/>
  </cols>
  <sheetData>
    <row r="2" spans="2:34" ht="12.75" customHeight="1" x14ac:dyDescent="0.25">
      <c r="B2" s="841"/>
      <c r="C2" s="842"/>
      <c r="D2" s="843"/>
      <c r="E2" s="24"/>
      <c r="F2" s="848" t="s">
        <v>120</v>
      </c>
      <c r="G2" s="842"/>
      <c r="H2" s="842"/>
      <c r="I2" s="842"/>
      <c r="J2" s="842"/>
      <c r="K2" s="842"/>
      <c r="L2" s="842"/>
      <c r="M2" s="842"/>
      <c r="N2" s="842"/>
      <c r="O2" s="842"/>
      <c r="P2" s="842"/>
      <c r="Q2" s="842"/>
      <c r="R2" s="842"/>
      <c r="S2" s="842"/>
      <c r="T2" s="842"/>
      <c r="U2" s="842"/>
      <c r="V2" s="842"/>
      <c r="W2" s="842"/>
      <c r="X2" s="842"/>
      <c r="Y2" s="842"/>
      <c r="Z2" s="842"/>
      <c r="AA2" s="842"/>
      <c r="AB2" s="843"/>
      <c r="AC2" s="293"/>
      <c r="AD2" s="293"/>
      <c r="AE2" s="293"/>
      <c r="AF2" s="293"/>
      <c r="AG2" s="293"/>
      <c r="AH2" s="293"/>
    </row>
    <row r="3" spans="2:34" ht="12.75" customHeight="1" x14ac:dyDescent="0.25">
      <c r="B3" s="844"/>
      <c r="C3" s="798"/>
      <c r="D3" s="836"/>
      <c r="E3" s="25"/>
      <c r="F3" s="824"/>
      <c r="G3" s="798"/>
      <c r="H3" s="798"/>
      <c r="I3" s="798"/>
      <c r="J3" s="798"/>
      <c r="K3" s="798"/>
      <c r="L3" s="798"/>
      <c r="M3" s="798"/>
      <c r="N3" s="798"/>
      <c r="O3" s="798"/>
      <c r="P3" s="798"/>
      <c r="Q3" s="798"/>
      <c r="R3" s="798"/>
      <c r="S3" s="798"/>
      <c r="T3" s="798"/>
      <c r="U3" s="798"/>
      <c r="V3" s="798"/>
      <c r="W3" s="798"/>
      <c r="X3" s="798"/>
      <c r="Y3" s="798"/>
      <c r="Z3" s="798"/>
      <c r="AA3" s="798"/>
      <c r="AB3" s="836"/>
      <c r="AC3" s="293"/>
      <c r="AD3" s="293"/>
      <c r="AE3" s="293"/>
      <c r="AF3" s="293"/>
      <c r="AG3" s="293"/>
      <c r="AH3" s="293"/>
    </row>
    <row r="4" spans="2:34" ht="12.75" customHeight="1" x14ac:dyDescent="0.25">
      <c r="B4" s="844"/>
      <c r="C4" s="798"/>
      <c r="D4" s="836"/>
      <c r="E4" s="25"/>
      <c r="F4" s="824"/>
      <c r="G4" s="798"/>
      <c r="H4" s="798"/>
      <c r="I4" s="798"/>
      <c r="J4" s="798"/>
      <c r="K4" s="798"/>
      <c r="L4" s="798"/>
      <c r="M4" s="798"/>
      <c r="N4" s="798"/>
      <c r="O4" s="798"/>
      <c r="P4" s="798"/>
      <c r="Q4" s="798"/>
      <c r="R4" s="798"/>
      <c r="S4" s="798"/>
      <c r="T4" s="798"/>
      <c r="U4" s="798"/>
      <c r="V4" s="798"/>
      <c r="W4" s="798"/>
      <c r="X4" s="798"/>
      <c r="Y4" s="798"/>
      <c r="Z4" s="798"/>
      <c r="AA4" s="798"/>
      <c r="AB4" s="836"/>
      <c r="AC4" s="293"/>
      <c r="AD4" s="293"/>
      <c r="AE4" s="293"/>
      <c r="AF4" s="293"/>
      <c r="AG4" s="293"/>
      <c r="AH4" s="293"/>
    </row>
    <row r="5" spans="2:34" ht="12.75" customHeight="1" x14ac:dyDescent="0.25">
      <c r="B5" s="844"/>
      <c r="C5" s="798"/>
      <c r="D5" s="836"/>
      <c r="E5" s="25"/>
      <c r="F5" s="824"/>
      <c r="G5" s="798"/>
      <c r="H5" s="798"/>
      <c r="I5" s="798"/>
      <c r="J5" s="798"/>
      <c r="K5" s="798"/>
      <c r="L5" s="798"/>
      <c r="M5" s="798"/>
      <c r="N5" s="798"/>
      <c r="O5" s="798"/>
      <c r="P5" s="798"/>
      <c r="Q5" s="798"/>
      <c r="R5" s="798"/>
      <c r="S5" s="798"/>
      <c r="T5" s="798"/>
      <c r="U5" s="798"/>
      <c r="V5" s="798"/>
      <c r="W5" s="798"/>
      <c r="X5" s="798"/>
      <c r="Y5" s="798"/>
      <c r="Z5" s="798"/>
      <c r="AA5" s="798"/>
      <c r="AB5" s="836"/>
      <c r="AC5" s="293"/>
      <c r="AD5" s="293"/>
      <c r="AE5" s="293"/>
      <c r="AF5" s="293"/>
      <c r="AG5" s="293"/>
      <c r="AH5" s="293"/>
    </row>
    <row r="6" spans="2:34" ht="37.5" customHeight="1" x14ac:dyDescent="0.25">
      <c r="B6" s="845"/>
      <c r="C6" s="846"/>
      <c r="D6" s="847"/>
      <c r="E6" s="294"/>
      <c r="F6" s="846"/>
      <c r="G6" s="846"/>
      <c r="H6" s="846"/>
      <c r="I6" s="846"/>
      <c r="J6" s="846"/>
      <c r="K6" s="846"/>
      <c r="L6" s="846"/>
      <c r="M6" s="846"/>
      <c r="N6" s="846"/>
      <c r="O6" s="846"/>
      <c r="P6" s="846"/>
      <c r="Q6" s="846"/>
      <c r="R6" s="846"/>
      <c r="S6" s="846"/>
      <c r="T6" s="846"/>
      <c r="U6" s="846"/>
      <c r="V6" s="846"/>
      <c r="W6" s="846"/>
      <c r="X6" s="846"/>
      <c r="Y6" s="846"/>
      <c r="Z6" s="846"/>
      <c r="AA6" s="846"/>
      <c r="AB6" s="847"/>
      <c r="AC6" s="293"/>
      <c r="AD6" s="293"/>
      <c r="AE6" s="293"/>
      <c r="AF6" s="293"/>
      <c r="AG6" s="1450" t="s">
        <v>960</v>
      </c>
      <c r="AH6" s="824"/>
    </row>
    <row r="7" spans="2:34" ht="15" customHeight="1" x14ac:dyDescent="0.25">
      <c r="B7" s="26"/>
      <c r="C7" s="849"/>
      <c r="D7" s="842"/>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c r="AH7" s="293"/>
    </row>
    <row r="8" spans="2:34"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2:34" ht="15" customHeight="1" x14ac:dyDescent="0.25">
      <c r="B9" s="30"/>
      <c r="C9" s="825"/>
      <c r="D9" s="824"/>
      <c r="E9" s="824"/>
      <c r="F9" s="824"/>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50" t="s">
        <v>961</v>
      </c>
      <c r="AH9" s="50" t="s">
        <v>962</v>
      </c>
    </row>
    <row r="10" spans="2:34" ht="30" customHeight="1" x14ac:dyDescent="0.25">
      <c r="B10" s="30"/>
      <c r="C10" s="825" t="s">
        <v>123</v>
      </c>
      <c r="D10" s="824"/>
      <c r="E10" s="826" t="s">
        <v>118</v>
      </c>
      <c r="F10" s="828"/>
      <c r="G10" s="828"/>
      <c r="H10" s="828"/>
      <c r="I10" s="828"/>
      <c r="J10" s="828"/>
      <c r="K10" s="828"/>
      <c r="L10" s="828"/>
      <c r="M10" s="828"/>
      <c r="N10" s="828"/>
      <c r="O10" s="828"/>
      <c r="P10" s="828"/>
      <c r="Q10" s="828"/>
      <c r="R10" s="828"/>
      <c r="S10" s="828"/>
      <c r="T10" s="828"/>
      <c r="U10" s="828"/>
      <c r="V10" s="828"/>
      <c r="W10" s="828"/>
      <c r="X10" s="828"/>
      <c r="Y10" s="828"/>
      <c r="Z10" s="828"/>
      <c r="AA10" s="816"/>
      <c r="AB10" s="302"/>
      <c r="AC10" s="293"/>
      <c r="AD10" s="293"/>
      <c r="AE10" s="293"/>
      <c r="AF10" s="293"/>
      <c r="AG10" s="36" t="s">
        <v>964</v>
      </c>
      <c r="AH10" s="36">
        <v>28</v>
      </c>
    </row>
    <row r="11" spans="2:34" ht="15" customHeight="1" x14ac:dyDescent="0.25">
      <c r="B11" s="30"/>
      <c r="C11" s="825"/>
      <c r="D11" s="824"/>
      <c r="E11" s="824"/>
      <c r="F11" s="824"/>
      <c r="G11" s="293"/>
      <c r="H11" s="293"/>
      <c r="I11" s="293"/>
      <c r="J11" s="293"/>
      <c r="K11" s="293"/>
      <c r="L11" s="293"/>
      <c r="M11" s="293"/>
      <c r="N11" s="293"/>
      <c r="O11" s="293"/>
      <c r="P11" s="293"/>
      <c r="Q11" s="293"/>
      <c r="R11" s="293"/>
      <c r="S11" s="293"/>
      <c r="T11" s="293"/>
      <c r="U11" s="293"/>
      <c r="V11" s="293"/>
      <c r="W11" s="293"/>
      <c r="X11" s="293"/>
      <c r="Y11" s="293"/>
      <c r="Z11" s="293"/>
      <c r="AA11" s="823"/>
      <c r="AB11" s="836"/>
      <c r="AC11" s="293"/>
      <c r="AD11" s="293"/>
      <c r="AE11" s="293"/>
      <c r="AF11" s="293"/>
      <c r="AG11" s="36" t="s">
        <v>965</v>
      </c>
      <c r="AH11" s="36">
        <v>100</v>
      </c>
    </row>
    <row r="12" spans="2:34" ht="29.25" customHeight="1" x14ac:dyDescent="0.25">
      <c r="B12" s="30"/>
      <c r="C12" s="839" t="s">
        <v>125</v>
      </c>
      <c r="D12" s="840"/>
      <c r="E12" s="837" t="s">
        <v>978</v>
      </c>
      <c r="F12" s="838"/>
      <c r="G12" s="838"/>
      <c r="H12" s="838"/>
      <c r="I12" s="838"/>
      <c r="J12" s="838"/>
      <c r="K12" s="838"/>
      <c r="L12" s="838"/>
      <c r="M12" s="838"/>
      <c r="N12" s="838"/>
      <c r="O12" s="838"/>
      <c r="P12" s="838"/>
      <c r="Q12" s="838"/>
      <c r="R12" s="838"/>
      <c r="S12" s="838"/>
      <c r="T12" s="838"/>
      <c r="U12" s="838"/>
      <c r="V12" s="838"/>
      <c r="W12" s="838"/>
      <c r="X12" s="838"/>
      <c r="Y12" s="838"/>
      <c r="Z12" s="838"/>
      <c r="AA12" s="838"/>
      <c r="AB12" s="35"/>
      <c r="AC12" s="293"/>
      <c r="AD12" s="293"/>
      <c r="AE12" s="293"/>
      <c r="AF12" s="293"/>
      <c r="AG12" s="36" t="s">
        <v>966</v>
      </c>
      <c r="AH12" s="36">
        <v>34</v>
      </c>
    </row>
    <row r="13" spans="2:34" ht="15" customHeight="1" x14ac:dyDescent="0.25">
      <c r="B13" s="30"/>
      <c r="C13" s="823"/>
      <c r="D13" s="824"/>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36" t="s">
        <v>968</v>
      </c>
      <c r="AH13" s="36">
        <v>100</v>
      </c>
    </row>
    <row r="14" spans="2:34" ht="15" customHeight="1" x14ac:dyDescent="0.25">
      <c r="B14" s="30"/>
      <c r="C14" s="825" t="s">
        <v>127</v>
      </c>
      <c r="D14" s="824"/>
      <c r="E14" s="304"/>
      <c r="F14" s="823"/>
      <c r="G14" s="824"/>
      <c r="H14" s="824"/>
      <c r="I14" s="824"/>
      <c r="J14" s="824"/>
      <c r="K14" s="824"/>
      <c r="L14" s="824"/>
      <c r="M14" s="824"/>
      <c r="N14" s="824"/>
      <c r="O14" s="824"/>
      <c r="P14" s="824"/>
      <c r="Q14" s="824"/>
      <c r="R14" s="824"/>
      <c r="S14" s="824"/>
      <c r="T14" s="824"/>
      <c r="U14" s="824"/>
      <c r="V14" s="824"/>
      <c r="W14" s="824"/>
      <c r="X14" s="824"/>
      <c r="Y14" s="824"/>
      <c r="Z14" s="824"/>
      <c r="AA14" s="824"/>
      <c r="AB14" s="836"/>
      <c r="AC14" s="293"/>
      <c r="AD14" s="293"/>
      <c r="AE14" s="293"/>
      <c r="AF14" s="293"/>
      <c r="AG14" s="36" t="s">
        <v>969</v>
      </c>
      <c r="AH14" s="36">
        <v>38</v>
      </c>
    </row>
    <row r="15" spans="2:34" ht="29.25" customHeight="1" x14ac:dyDescent="0.25">
      <c r="B15" s="30"/>
      <c r="C15" s="826" t="s">
        <v>979</v>
      </c>
      <c r="D15" s="828"/>
      <c r="E15" s="828"/>
      <c r="F15" s="828"/>
      <c r="G15" s="828"/>
      <c r="H15" s="828"/>
      <c r="I15" s="828"/>
      <c r="J15" s="828"/>
      <c r="K15" s="828"/>
      <c r="L15" s="828"/>
      <c r="M15" s="828"/>
      <c r="N15" s="828"/>
      <c r="O15" s="828"/>
      <c r="P15" s="828"/>
      <c r="Q15" s="828"/>
      <c r="R15" s="828"/>
      <c r="S15" s="828"/>
      <c r="T15" s="828"/>
      <c r="U15" s="828"/>
      <c r="V15" s="828"/>
      <c r="W15" s="828"/>
      <c r="X15" s="828"/>
      <c r="Y15" s="828"/>
      <c r="Z15" s="828"/>
      <c r="AA15" s="816"/>
      <c r="AB15" s="305"/>
      <c r="AC15" s="293"/>
      <c r="AD15" s="293"/>
      <c r="AE15" s="293"/>
      <c r="AF15" s="293"/>
      <c r="AG15" s="36" t="s">
        <v>970</v>
      </c>
      <c r="AH15" s="36">
        <v>100</v>
      </c>
    </row>
    <row r="16" spans="2:34" ht="15" customHeight="1" x14ac:dyDescent="0.25">
      <c r="B16" s="30"/>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5"/>
      <c r="AC16" s="293"/>
      <c r="AD16" s="293"/>
      <c r="AE16" s="293"/>
      <c r="AF16" s="293"/>
      <c r="AG16" s="36" t="s">
        <v>971</v>
      </c>
      <c r="AH16" s="36">
        <v>15</v>
      </c>
    </row>
    <row r="17" spans="3:33" ht="15" customHeight="1" x14ac:dyDescent="0.25">
      <c r="C17" s="307" t="s">
        <v>128</v>
      </c>
      <c r="D17" s="307"/>
      <c r="E17" s="293"/>
      <c r="F17" s="293"/>
      <c r="G17" s="293"/>
      <c r="H17" s="293"/>
      <c r="I17" s="293"/>
      <c r="J17" s="306"/>
      <c r="K17" s="306"/>
      <c r="L17" s="306"/>
      <c r="M17" s="306"/>
      <c r="N17" s="306"/>
      <c r="O17" s="306"/>
      <c r="P17" s="306"/>
      <c r="Q17" s="306"/>
      <c r="R17" s="306" t="s">
        <v>129</v>
      </c>
      <c r="S17" s="306"/>
      <c r="T17" s="306"/>
      <c r="U17" s="306"/>
      <c r="V17" s="306"/>
      <c r="W17" s="306"/>
      <c r="X17" s="306"/>
      <c r="Y17" s="306"/>
      <c r="Z17" s="306"/>
      <c r="AA17" s="306"/>
      <c r="AB17" s="305"/>
      <c r="AC17" s="293"/>
      <c r="AD17" s="293"/>
      <c r="AE17" s="293"/>
      <c r="AF17" s="293"/>
      <c r="AG17" s="293"/>
    </row>
    <row r="18" spans="3:33" ht="15" customHeight="1" x14ac:dyDescent="0.25">
      <c r="C18" s="841"/>
      <c r="D18" s="842"/>
      <c r="E18" s="842"/>
      <c r="F18" s="842"/>
      <c r="G18" s="842"/>
      <c r="H18" s="842"/>
      <c r="I18" s="842"/>
      <c r="J18" s="842"/>
      <c r="K18" s="842"/>
      <c r="L18" s="842"/>
      <c r="M18" s="842"/>
      <c r="N18" s="842"/>
      <c r="O18" s="842"/>
      <c r="P18" s="843"/>
      <c r="Q18" s="293"/>
      <c r="R18" s="827"/>
      <c r="S18" s="828"/>
      <c r="T18" s="828"/>
      <c r="U18" s="828"/>
      <c r="V18" s="828"/>
      <c r="W18" s="828"/>
      <c r="X18" s="828"/>
      <c r="Y18" s="828"/>
      <c r="Z18" s="828"/>
      <c r="AA18" s="816"/>
      <c r="AB18" s="301"/>
      <c r="AC18" s="293"/>
      <c r="AD18" s="293"/>
      <c r="AE18" s="293"/>
      <c r="AF18" s="293"/>
      <c r="AG18" s="293"/>
    </row>
    <row r="19" spans="3:33" ht="15" customHeight="1" x14ac:dyDescent="0.25">
      <c r="C19" s="844"/>
      <c r="D19" s="798"/>
      <c r="E19" s="798"/>
      <c r="F19" s="798"/>
      <c r="G19" s="798"/>
      <c r="H19" s="798"/>
      <c r="I19" s="798"/>
      <c r="J19" s="798"/>
      <c r="K19" s="798"/>
      <c r="L19" s="798"/>
      <c r="M19" s="798"/>
      <c r="N19" s="798"/>
      <c r="O19" s="798"/>
      <c r="P19" s="836"/>
      <c r="Q19" s="293"/>
      <c r="R19" s="293"/>
      <c r="S19" s="293"/>
      <c r="T19" s="293"/>
      <c r="U19" s="293"/>
      <c r="V19" s="293"/>
      <c r="W19" s="293"/>
      <c r="X19" s="293"/>
      <c r="Y19" s="293"/>
      <c r="Z19" s="293"/>
      <c r="AA19" s="293"/>
      <c r="AB19" s="301"/>
      <c r="AC19" s="293"/>
      <c r="AD19" s="293"/>
      <c r="AE19" s="293"/>
      <c r="AF19" s="293"/>
      <c r="AG19" s="293"/>
    </row>
    <row r="20" spans="3:33" ht="15" customHeight="1" x14ac:dyDescent="0.25">
      <c r="C20" s="844"/>
      <c r="D20" s="798"/>
      <c r="E20" s="798"/>
      <c r="F20" s="798"/>
      <c r="G20" s="798"/>
      <c r="H20" s="798"/>
      <c r="I20" s="798"/>
      <c r="J20" s="798"/>
      <c r="K20" s="798"/>
      <c r="L20" s="798"/>
      <c r="M20" s="798"/>
      <c r="N20" s="798"/>
      <c r="O20" s="798"/>
      <c r="P20" s="836"/>
      <c r="Q20" s="303"/>
      <c r="R20" s="306" t="s">
        <v>130</v>
      </c>
      <c r="S20" s="306"/>
      <c r="T20" s="306"/>
      <c r="U20" s="306"/>
      <c r="V20" s="306"/>
      <c r="W20" s="303"/>
      <c r="X20" s="303"/>
      <c r="Y20" s="303"/>
      <c r="Z20" s="293"/>
      <c r="AA20" s="303"/>
      <c r="AB20" s="301"/>
      <c r="AC20" s="293"/>
      <c r="AD20" s="293"/>
      <c r="AE20" s="293"/>
      <c r="AF20" s="293"/>
      <c r="AG20" s="325">
        <f>+(((((AH10/100)*AH11)+((AH12/100)*AH13)+((AH14/100)*AH15))*AH16)/100)</f>
        <v>15</v>
      </c>
    </row>
    <row r="21" spans="3:33" ht="15" customHeight="1" x14ac:dyDescent="0.25">
      <c r="C21" s="844"/>
      <c r="D21" s="798"/>
      <c r="E21" s="798"/>
      <c r="F21" s="798"/>
      <c r="G21" s="798"/>
      <c r="H21" s="798"/>
      <c r="I21" s="798"/>
      <c r="J21" s="798"/>
      <c r="K21" s="798"/>
      <c r="L21" s="798"/>
      <c r="M21" s="798"/>
      <c r="N21" s="798"/>
      <c r="O21" s="798"/>
      <c r="P21" s="836"/>
      <c r="Q21" s="293"/>
      <c r="R21" s="36"/>
      <c r="S21" s="293" t="s">
        <v>15</v>
      </c>
      <c r="T21" s="293"/>
      <c r="U21" s="36"/>
      <c r="V21" s="293" t="s">
        <v>27</v>
      </c>
      <c r="W21" s="293"/>
      <c r="X21" s="36"/>
      <c r="Y21" s="308" t="s">
        <v>46</v>
      </c>
      <c r="Z21" s="293"/>
      <c r="AA21" s="293"/>
      <c r="AB21" s="301"/>
      <c r="AC21" s="293"/>
      <c r="AD21" s="293"/>
      <c r="AE21" s="293"/>
      <c r="AF21" s="293"/>
      <c r="AG21" s="293"/>
    </row>
    <row r="22" spans="3:33" ht="15" customHeight="1" x14ac:dyDescent="0.25">
      <c r="C22" s="844"/>
      <c r="D22" s="798"/>
      <c r="E22" s="798"/>
      <c r="F22" s="798"/>
      <c r="G22" s="798"/>
      <c r="H22" s="798"/>
      <c r="I22" s="798"/>
      <c r="J22" s="798"/>
      <c r="K22" s="798"/>
      <c r="L22" s="798"/>
      <c r="M22" s="798"/>
      <c r="N22" s="798"/>
      <c r="O22" s="798"/>
      <c r="P22" s="836"/>
      <c r="Q22" s="293"/>
      <c r="R22" s="293"/>
      <c r="S22" s="293"/>
      <c r="T22" s="293"/>
      <c r="U22" s="293"/>
      <c r="V22" s="293"/>
      <c r="W22" s="293"/>
      <c r="X22" s="293"/>
      <c r="Y22" s="293"/>
      <c r="Z22" s="293"/>
      <c r="AA22" s="293"/>
      <c r="AB22" s="301"/>
      <c r="AC22" s="293"/>
      <c r="AD22" s="293"/>
      <c r="AE22" s="293"/>
      <c r="AF22" s="293"/>
      <c r="AG22" s="293"/>
    </row>
    <row r="23" spans="3:33" ht="15" customHeight="1" x14ac:dyDescent="0.25">
      <c r="C23" s="845"/>
      <c r="D23" s="846"/>
      <c r="E23" s="846"/>
      <c r="F23" s="846"/>
      <c r="G23" s="846"/>
      <c r="H23" s="846"/>
      <c r="I23" s="846"/>
      <c r="J23" s="846"/>
      <c r="K23" s="846"/>
      <c r="L23" s="846"/>
      <c r="M23" s="846"/>
      <c r="N23" s="846"/>
      <c r="O23" s="846"/>
      <c r="P23" s="847"/>
      <c r="Q23" s="293"/>
      <c r="R23" s="306" t="s">
        <v>131</v>
      </c>
      <c r="S23" s="293"/>
      <c r="T23" s="293"/>
      <c r="U23" s="293"/>
      <c r="V23" s="293"/>
      <c r="W23" s="834" t="s">
        <v>33</v>
      </c>
      <c r="X23" s="828"/>
      <c r="Y23" s="828"/>
      <c r="Z23" s="828"/>
      <c r="AA23" s="816"/>
      <c r="AB23" s="301"/>
      <c r="AC23" s="293"/>
      <c r="AD23" s="293"/>
      <c r="AE23" s="293"/>
      <c r="AF23" s="293"/>
      <c r="AG23" s="293"/>
    </row>
    <row r="24" spans="3:33" ht="15" customHeight="1" x14ac:dyDescent="0.25">
      <c r="C24" s="303"/>
      <c r="D24" s="303"/>
      <c r="E24" s="303"/>
      <c r="F24" s="303"/>
      <c r="G24" s="303"/>
      <c r="H24" s="293"/>
      <c r="I24" s="293"/>
      <c r="J24" s="293"/>
      <c r="K24" s="293"/>
      <c r="L24" s="293"/>
      <c r="M24" s="293"/>
      <c r="N24" s="293"/>
      <c r="O24" s="293"/>
      <c r="P24" s="293"/>
      <c r="Q24" s="293"/>
      <c r="R24" s="306"/>
      <c r="S24" s="293"/>
      <c r="T24" s="293"/>
      <c r="U24" s="293"/>
      <c r="V24" s="293"/>
      <c r="W24" s="293"/>
      <c r="X24" s="293"/>
      <c r="Y24" s="293"/>
      <c r="Z24" s="293"/>
      <c r="AA24" s="293"/>
      <c r="AB24" s="301"/>
      <c r="AC24" s="293"/>
      <c r="AD24" s="293"/>
      <c r="AE24" s="293"/>
      <c r="AF24" s="293"/>
      <c r="AG24" s="293"/>
    </row>
    <row r="25" spans="3:33" ht="15" customHeight="1" x14ac:dyDescent="0.25">
      <c r="C25" s="306" t="s">
        <v>132</v>
      </c>
      <c r="D25" s="303"/>
      <c r="E25" s="303"/>
      <c r="F25" s="303"/>
      <c r="G25" s="303"/>
      <c r="H25" s="303"/>
      <c r="I25" s="293"/>
      <c r="J25" s="293"/>
      <c r="K25" s="293"/>
      <c r="L25" s="293"/>
      <c r="M25" s="293"/>
      <c r="N25" s="293"/>
      <c r="O25" s="293"/>
      <c r="P25" s="293"/>
      <c r="Q25" s="293"/>
      <c r="R25" s="293"/>
      <c r="S25" s="293"/>
      <c r="T25" s="293"/>
      <c r="U25" s="293"/>
      <c r="V25" s="293"/>
      <c r="W25" s="293"/>
      <c r="X25" s="293"/>
      <c r="Y25" s="293"/>
      <c r="Z25" s="293"/>
      <c r="AA25" s="293"/>
      <c r="AB25" s="301"/>
      <c r="AC25" s="293"/>
      <c r="AD25" s="293"/>
      <c r="AE25" s="293"/>
      <c r="AF25" s="293"/>
      <c r="AG25" s="293"/>
    </row>
    <row r="26" spans="3:33" ht="39.75" customHeight="1" x14ac:dyDescent="0.25">
      <c r="C26" s="1449" t="s">
        <v>980</v>
      </c>
      <c r="D26" s="828"/>
      <c r="E26" s="828"/>
      <c r="F26" s="828"/>
      <c r="G26" s="828"/>
      <c r="H26" s="828"/>
      <c r="I26" s="828"/>
      <c r="J26" s="828"/>
      <c r="K26" s="828"/>
      <c r="L26" s="828"/>
      <c r="M26" s="828"/>
      <c r="N26" s="828"/>
      <c r="O26" s="828"/>
      <c r="P26" s="828"/>
      <c r="Q26" s="828"/>
      <c r="R26" s="828"/>
      <c r="S26" s="828"/>
      <c r="T26" s="828"/>
      <c r="U26" s="828"/>
      <c r="V26" s="828"/>
      <c r="W26" s="828"/>
      <c r="X26" s="828"/>
      <c r="Y26" s="828"/>
      <c r="Z26" s="828"/>
      <c r="AA26" s="816"/>
      <c r="AB26" s="301"/>
      <c r="AC26" s="293"/>
      <c r="AD26" s="293"/>
      <c r="AE26" s="293"/>
      <c r="AF26" s="293"/>
      <c r="AG26" s="293"/>
    </row>
    <row r="27" spans="3:33" ht="15" customHeight="1" x14ac:dyDescent="0.25">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9"/>
      <c r="AC27" s="293"/>
      <c r="AD27" s="293"/>
      <c r="AE27" s="293"/>
      <c r="AF27" s="293"/>
      <c r="AG27" s="293"/>
    </row>
    <row r="28" spans="3:33" ht="15" customHeight="1" x14ac:dyDescent="0.25">
      <c r="C28" s="297" t="s">
        <v>134</v>
      </c>
      <c r="D28" s="303"/>
      <c r="E28" s="303"/>
      <c r="F28" s="303"/>
      <c r="G28" s="303"/>
      <c r="H28" s="303"/>
      <c r="I28" s="303"/>
      <c r="J28" s="303"/>
      <c r="K28" s="303"/>
      <c r="L28" s="303"/>
      <c r="M28" s="297" t="s">
        <v>134</v>
      </c>
      <c r="N28" s="303"/>
      <c r="O28" s="303"/>
      <c r="P28" s="303"/>
      <c r="Q28" s="303"/>
      <c r="R28" s="303"/>
      <c r="S28" s="303"/>
      <c r="T28" s="303"/>
      <c r="U28" s="303"/>
      <c r="V28" s="303"/>
      <c r="W28" s="303"/>
      <c r="X28" s="303"/>
      <c r="Y28" s="303"/>
      <c r="Z28" s="303"/>
      <c r="AA28" s="303"/>
      <c r="AB28" s="309"/>
      <c r="AC28" s="293"/>
      <c r="AD28" s="293"/>
      <c r="AE28" s="293"/>
      <c r="AF28" s="293"/>
      <c r="AG28" s="293"/>
    </row>
    <row r="29" spans="3:33" ht="29.25" customHeight="1" x14ac:dyDescent="0.25">
      <c r="C29" s="834" t="s">
        <v>956</v>
      </c>
      <c r="D29" s="828"/>
      <c r="E29" s="828"/>
      <c r="F29" s="828"/>
      <c r="G29" s="828"/>
      <c r="H29" s="828"/>
      <c r="I29" s="828"/>
      <c r="J29" s="828"/>
      <c r="K29" s="816"/>
      <c r="L29" s="303"/>
      <c r="M29" s="834"/>
      <c r="N29" s="828"/>
      <c r="O29" s="828"/>
      <c r="P29" s="828"/>
      <c r="Q29" s="828"/>
      <c r="R29" s="828"/>
      <c r="S29" s="828"/>
      <c r="T29" s="828"/>
      <c r="U29" s="828"/>
      <c r="V29" s="828"/>
      <c r="W29" s="828"/>
      <c r="X29" s="828"/>
      <c r="Y29" s="828"/>
      <c r="Z29" s="828"/>
      <c r="AA29" s="816"/>
      <c r="AB29" s="309"/>
      <c r="AC29" s="293"/>
      <c r="AD29" s="293"/>
      <c r="AE29" s="293"/>
      <c r="AF29" s="293"/>
      <c r="AG29" s="293"/>
    </row>
    <row r="30" spans="3:33" ht="15" customHeight="1" x14ac:dyDescent="0.25">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301"/>
      <c r="AC30" s="293"/>
      <c r="AD30" s="293"/>
      <c r="AE30" s="293"/>
      <c r="AF30" s="293"/>
      <c r="AG30" s="293"/>
    </row>
    <row r="31" spans="3:33" ht="15" customHeight="1" x14ac:dyDescent="0.25">
      <c r="C31" s="310" t="s">
        <v>137</v>
      </c>
      <c r="D31" s="310"/>
      <c r="E31" s="310"/>
      <c r="F31" s="310"/>
      <c r="G31" s="311"/>
      <c r="H31" s="312"/>
      <c r="I31" s="312"/>
      <c r="J31" s="312"/>
      <c r="K31" s="312"/>
      <c r="L31" s="312"/>
      <c r="M31" s="312"/>
      <c r="N31" s="312"/>
      <c r="O31" s="312"/>
      <c r="P31" s="312"/>
      <c r="Q31" s="312"/>
      <c r="R31" s="312"/>
      <c r="S31" s="312"/>
      <c r="T31" s="312"/>
      <c r="U31" s="312"/>
      <c r="V31" s="312"/>
      <c r="W31" s="312"/>
      <c r="X31" s="312"/>
      <c r="Y31" s="312"/>
      <c r="Z31" s="312"/>
      <c r="AA31" s="312"/>
      <c r="AB31" s="301"/>
      <c r="AC31" s="293"/>
      <c r="AD31" s="293"/>
      <c r="AE31" s="293"/>
      <c r="AF31" s="293"/>
      <c r="AG31" s="293"/>
    </row>
    <row r="32" spans="3:33" ht="90" customHeight="1" x14ac:dyDescent="0.25">
      <c r="C32" s="833" t="s">
        <v>957</v>
      </c>
      <c r="D32" s="828"/>
      <c r="E32" s="828"/>
      <c r="F32" s="828"/>
      <c r="G32" s="828"/>
      <c r="H32" s="828"/>
      <c r="I32" s="828"/>
      <c r="J32" s="828"/>
      <c r="K32" s="828"/>
      <c r="L32" s="828"/>
      <c r="M32" s="828"/>
      <c r="N32" s="828"/>
      <c r="O32" s="828"/>
      <c r="P32" s="828"/>
      <c r="Q32" s="828"/>
      <c r="R32" s="828"/>
      <c r="S32" s="828"/>
      <c r="T32" s="828"/>
      <c r="U32" s="828"/>
      <c r="V32" s="828"/>
      <c r="W32" s="828"/>
      <c r="X32" s="828"/>
      <c r="Y32" s="828"/>
      <c r="Z32" s="828"/>
      <c r="AA32" s="816"/>
      <c r="AB32" s="301"/>
      <c r="AC32" s="293"/>
      <c r="AD32" s="293"/>
      <c r="AE32" s="293"/>
      <c r="AF32" s="293"/>
      <c r="AG32" s="293"/>
    </row>
    <row r="34" spans="3:27" ht="15.75" customHeight="1" x14ac:dyDescent="0.25">
      <c r="C34" s="832" t="s">
        <v>139</v>
      </c>
      <c r="D34" s="824"/>
      <c r="E34" s="306"/>
      <c r="F34" s="826" t="s">
        <v>34</v>
      </c>
      <c r="G34" s="816"/>
      <c r="H34" s="306"/>
      <c r="I34" s="293"/>
      <c r="J34" s="313" t="s">
        <v>140</v>
      </c>
      <c r="K34" s="826">
        <v>15</v>
      </c>
      <c r="L34" s="828"/>
      <c r="M34" s="828"/>
      <c r="N34" s="816"/>
      <c r="O34" s="306"/>
      <c r="P34" s="306"/>
      <c r="Q34" s="297" t="s">
        <v>141</v>
      </c>
      <c r="R34" s="293"/>
      <c r="S34" s="306"/>
      <c r="T34" s="306"/>
      <c r="U34" s="306"/>
      <c r="V34" s="306"/>
      <c r="W34" s="826" t="s">
        <v>20</v>
      </c>
      <c r="X34" s="828"/>
      <c r="Y34" s="828"/>
      <c r="Z34" s="828"/>
      <c r="AA34" s="816"/>
    </row>
    <row r="35" spans="3:27" ht="15.75" customHeight="1" x14ac:dyDescent="0.25">
      <c r="C35" s="293"/>
      <c r="D35" s="293"/>
      <c r="E35" s="293"/>
      <c r="F35" s="308"/>
      <c r="G35" s="308"/>
      <c r="H35" s="308"/>
      <c r="I35" s="308"/>
      <c r="J35" s="308"/>
      <c r="K35" s="308"/>
      <c r="L35" s="308"/>
      <c r="M35" s="293"/>
      <c r="N35" s="293"/>
      <c r="O35" s="293"/>
      <c r="P35" s="293"/>
      <c r="Q35" s="293"/>
      <c r="R35" s="293"/>
      <c r="S35" s="293"/>
      <c r="T35" s="293"/>
      <c r="U35" s="293"/>
      <c r="V35" s="293"/>
      <c r="W35" s="293"/>
      <c r="X35" s="293"/>
      <c r="Y35" s="293"/>
      <c r="Z35" s="293"/>
      <c r="AA35" s="293"/>
    </row>
    <row r="36" spans="3:27" ht="32.25" customHeight="1" x14ac:dyDescent="0.25">
      <c r="C36" s="293"/>
      <c r="D36" s="313" t="s">
        <v>142</v>
      </c>
      <c r="E36" s="306"/>
      <c r="F36" s="833" t="s">
        <v>981</v>
      </c>
      <c r="G36" s="828"/>
      <c r="H36" s="828"/>
      <c r="I36" s="828"/>
      <c r="J36" s="828"/>
      <c r="K36" s="828"/>
      <c r="L36" s="828"/>
      <c r="M36" s="816"/>
      <c r="N36" s="293"/>
      <c r="O36" s="313" t="s">
        <v>144</v>
      </c>
      <c r="P36" s="834">
        <v>0</v>
      </c>
      <c r="Q36" s="828"/>
      <c r="R36" s="828"/>
      <c r="S36" s="828"/>
      <c r="T36" s="828"/>
      <c r="U36" s="828"/>
      <c r="V36" s="828"/>
      <c r="W36" s="828"/>
      <c r="X36" s="828"/>
      <c r="Y36" s="828"/>
      <c r="Z36" s="828"/>
      <c r="AA36" s="816"/>
    </row>
    <row r="37" spans="3:27" ht="15.75" customHeight="1" x14ac:dyDescent="0.25">
      <c r="C37" s="306"/>
      <c r="D37" s="306"/>
      <c r="E37" s="306"/>
      <c r="F37" s="308"/>
      <c r="G37" s="308"/>
      <c r="H37" s="308"/>
      <c r="I37" s="308"/>
      <c r="J37" s="308"/>
      <c r="K37" s="308"/>
      <c r="L37" s="308"/>
      <c r="M37" s="306"/>
      <c r="N37" s="306"/>
      <c r="O37" s="306"/>
      <c r="P37" s="306"/>
      <c r="Q37" s="306"/>
      <c r="R37" s="306"/>
      <c r="S37" s="306"/>
      <c r="T37" s="306"/>
      <c r="U37" s="306"/>
      <c r="V37" s="306"/>
      <c r="W37" s="306"/>
      <c r="X37" s="306"/>
      <c r="Y37" s="306"/>
      <c r="Z37" s="306"/>
      <c r="AA37" s="306"/>
    </row>
    <row r="38" spans="3:27" ht="15.75" customHeight="1" x14ac:dyDescent="0.25">
      <c r="C38" s="293"/>
      <c r="D38" s="313" t="s">
        <v>145</v>
      </c>
      <c r="E38" s="293"/>
      <c r="F38" s="827" t="s">
        <v>146</v>
      </c>
      <c r="G38" s="816"/>
      <c r="H38" s="293"/>
      <c r="I38" s="293"/>
      <c r="J38" s="306" t="s">
        <v>147</v>
      </c>
      <c r="K38" s="293"/>
      <c r="L38" s="827" t="s">
        <v>148</v>
      </c>
      <c r="M38" s="828"/>
      <c r="N38" s="816"/>
      <c r="O38" s="306"/>
      <c r="P38" s="306"/>
      <c r="Q38" s="293"/>
      <c r="R38" s="306" t="s">
        <v>149</v>
      </c>
      <c r="S38" s="306"/>
      <c r="T38" s="306"/>
      <c r="U38" s="306"/>
      <c r="V38" s="306"/>
      <c r="W38" s="835"/>
      <c r="X38" s="828"/>
      <c r="Y38" s="828"/>
      <c r="Z38" s="828"/>
      <c r="AA38" s="816"/>
    </row>
    <row r="39" spans="3:27" ht="15.75" customHeight="1" x14ac:dyDescent="0.25">
      <c r="C39" s="293"/>
      <c r="D39" s="293"/>
      <c r="E39" s="293"/>
      <c r="F39" s="28"/>
      <c r="G39" s="293"/>
      <c r="H39" s="293"/>
      <c r="I39" s="297"/>
      <c r="J39" s="297"/>
      <c r="K39" s="297"/>
      <c r="L39" s="297"/>
      <c r="M39" s="297"/>
      <c r="N39" s="297"/>
      <c r="O39" s="297"/>
      <c r="P39" s="297"/>
      <c r="Q39" s="297"/>
      <c r="R39" s="297"/>
      <c r="S39" s="297"/>
      <c r="T39" s="297"/>
      <c r="U39" s="297"/>
      <c r="V39" s="297"/>
      <c r="W39" s="297"/>
      <c r="X39" s="297"/>
      <c r="Y39" s="297"/>
      <c r="Z39" s="297"/>
      <c r="AA39" s="297"/>
    </row>
    <row r="40" spans="3:27" ht="15.75" customHeight="1" x14ac:dyDescent="0.25">
      <c r="C40" s="314" t="s">
        <v>150</v>
      </c>
      <c r="D40" s="829">
        <v>2024</v>
      </c>
      <c r="E40" s="830"/>
      <c r="F40" s="831"/>
      <c r="G40" s="34"/>
      <c r="H40" s="297"/>
      <c r="I40" s="297"/>
      <c r="J40" s="297"/>
      <c r="K40" s="297"/>
      <c r="L40" s="297"/>
      <c r="M40" s="297"/>
      <c r="N40" s="297"/>
      <c r="O40" s="297"/>
      <c r="P40" s="297"/>
      <c r="Q40" s="823"/>
      <c r="R40" s="824"/>
      <c r="S40" s="824"/>
      <c r="T40" s="824"/>
      <c r="U40" s="824"/>
      <c r="V40" s="297"/>
      <c r="W40" s="297"/>
      <c r="X40" s="825"/>
      <c r="Y40" s="824"/>
      <c r="Z40" s="824"/>
      <c r="AA40" s="824"/>
    </row>
    <row r="41" spans="3:27" ht="5.25" customHeight="1" x14ac:dyDescent="0.25">
      <c r="C41" s="306"/>
      <c r="D41" s="37"/>
      <c r="E41" s="37"/>
      <c r="F41" s="37"/>
      <c r="G41" s="293"/>
      <c r="H41" s="297"/>
      <c r="I41" s="297"/>
      <c r="J41" s="297"/>
      <c r="K41" s="297"/>
      <c r="L41" s="297"/>
      <c r="M41" s="297"/>
      <c r="N41" s="297"/>
      <c r="O41" s="297"/>
      <c r="P41" s="297"/>
      <c r="Q41" s="303"/>
      <c r="R41" s="303"/>
      <c r="S41" s="303"/>
      <c r="T41" s="303"/>
      <c r="U41" s="303"/>
      <c r="V41" s="297"/>
      <c r="W41" s="297"/>
      <c r="X41" s="299"/>
      <c r="Y41" s="299"/>
      <c r="Z41" s="299"/>
      <c r="AA41" s="299"/>
    </row>
    <row r="42" spans="3:27" ht="15.75" customHeight="1" x14ac:dyDescent="0.25">
      <c r="C42" s="306" t="s">
        <v>140</v>
      </c>
      <c r="D42" s="834">
        <v>15</v>
      </c>
      <c r="E42" s="828"/>
      <c r="F42" s="816"/>
      <c r="G42" s="293"/>
      <c r="H42" s="297"/>
      <c r="I42" s="297"/>
      <c r="J42" s="297"/>
      <c r="K42" s="297"/>
      <c r="L42" s="297"/>
      <c r="M42" s="297"/>
      <c r="N42" s="297"/>
      <c r="O42" s="297"/>
      <c r="P42" s="297"/>
      <c r="Q42" s="823"/>
      <c r="R42" s="824"/>
      <c r="S42" s="824"/>
      <c r="T42" s="824"/>
      <c r="U42" s="824"/>
      <c r="V42" s="297"/>
      <c r="W42" s="297"/>
      <c r="X42" s="825"/>
      <c r="Y42" s="824"/>
      <c r="Z42" s="824"/>
      <c r="AA42" s="824"/>
    </row>
    <row r="43" spans="3:27" ht="15.75" customHeight="1" x14ac:dyDescent="0.25">
      <c r="C43" s="293"/>
      <c r="D43" s="293"/>
      <c r="E43" s="293"/>
      <c r="F43" s="293"/>
      <c r="G43" s="293"/>
      <c r="H43" s="293"/>
      <c r="I43" s="297"/>
      <c r="J43" s="297"/>
      <c r="K43" s="306"/>
      <c r="L43" s="306"/>
      <c r="M43" s="306"/>
      <c r="N43" s="306"/>
      <c r="O43" s="306"/>
      <c r="P43" s="306"/>
      <c r="Q43" s="306"/>
      <c r="R43" s="306"/>
      <c r="S43" s="306"/>
      <c r="T43" s="306"/>
      <c r="U43" s="306"/>
      <c r="V43" s="306"/>
      <c r="W43" s="306"/>
      <c r="X43" s="306"/>
      <c r="Y43" s="306"/>
      <c r="Z43" s="306"/>
      <c r="AA43" s="306"/>
    </row>
    <row r="44" spans="3:27" ht="15.75" customHeight="1" x14ac:dyDescent="0.25">
      <c r="C44" s="306"/>
      <c r="D44" s="826" t="s">
        <v>151</v>
      </c>
      <c r="E44" s="828"/>
      <c r="F44" s="828"/>
      <c r="G44" s="828"/>
      <c r="H44" s="828"/>
      <c r="I44" s="828"/>
      <c r="J44" s="828"/>
      <c r="K44" s="828"/>
      <c r="L44" s="828"/>
      <c r="M44" s="828"/>
      <c r="N44" s="828"/>
      <c r="O44" s="828"/>
      <c r="P44" s="828"/>
      <c r="Q44" s="828"/>
      <c r="R44" s="828"/>
      <c r="S44" s="828"/>
      <c r="T44" s="828"/>
      <c r="U44" s="828"/>
      <c r="V44" s="828"/>
      <c r="W44" s="828"/>
      <c r="X44" s="828"/>
      <c r="Y44" s="816"/>
      <c r="Z44" s="307"/>
      <c r="AA44" s="307"/>
    </row>
    <row r="45" spans="3:27" ht="15.75" customHeight="1" x14ac:dyDescent="0.25">
      <c r="C45" s="293"/>
      <c r="D45" s="865" t="s">
        <v>152</v>
      </c>
      <c r="E45" s="828"/>
      <c r="F45" s="828"/>
      <c r="G45" s="828"/>
      <c r="H45" s="816"/>
      <c r="I45" s="861" t="s">
        <v>153</v>
      </c>
      <c r="J45" s="828"/>
      <c r="K45" s="828"/>
      <c r="L45" s="828"/>
      <c r="M45" s="828"/>
      <c r="N45" s="828"/>
      <c r="O45" s="828"/>
      <c r="P45" s="816"/>
      <c r="Q45" s="862" t="s">
        <v>154</v>
      </c>
      <c r="R45" s="828"/>
      <c r="S45" s="828"/>
      <c r="T45" s="828"/>
      <c r="U45" s="828"/>
      <c r="V45" s="828"/>
      <c r="W45" s="828"/>
      <c r="X45" s="828"/>
      <c r="Y45" s="816"/>
      <c r="Z45" s="307"/>
      <c r="AA45" s="307"/>
    </row>
    <row r="46" spans="3:27" ht="15.75" customHeight="1" x14ac:dyDescent="0.25">
      <c r="C46" s="38"/>
      <c r="D46" s="866" t="s">
        <v>155</v>
      </c>
      <c r="E46" s="828"/>
      <c r="F46" s="828"/>
      <c r="G46" s="828"/>
      <c r="H46" s="816"/>
      <c r="I46" s="863" t="s">
        <v>156</v>
      </c>
      <c r="J46" s="828"/>
      <c r="K46" s="828"/>
      <c r="L46" s="828"/>
      <c r="M46" s="828"/>
      <c r="N46" s="828"/>
      <c r="O46" s="828"/>
      <c r="P46" s="816"/>
      <c r="Q46" s="864" t="s">
        <v>157</v>
      </c>
      <c r="R46" s="828"/>
      <c r="S46" s="828"/>
      <c r="T46" s="828"/>
      <c r="U46" s="828"/>
      <c r="V46" s="828"/>
      <c r="W46" s="828"/>
      <c r="X46" s="828"/>
      <c r="Y46" s="816"/>
      <c r="Z46" s="316"/>
      <c r="AA46" s="316"/>
    </row>
    <row r="47" spans="3:27" ht="15.75" customHeight="1" x14ac:dyDescent="0.25">
      <c r="C47" s="317"/>
      <c r="D47" s="317"/>
      <c r="E47" s="317"/>
      <c r="F47" s="317"/>
      <c r="G47" s="318"/>
      <c r="H47" s="318"/>
      <c r="I47" s="318"/>
      <c r="J47" s="318"/>
      <c r="K47" s="318"/>
      <c r="L47" s="318"/>
      <c r="M47" s="318"/>
      <c r="N47" s="318"/>
      <c r="O47" s="318"/>
      <c r="P47" s="318"/>
      <c r="Q47" s="318"/>
      <c r="R47" s="318"/>
      <c r="S47" s="318"/>
      <c r="T47" s="318"/>
      <c r="U47" s="318"/>
      <c r="V47" s="318"/>
      <c r="W47" s="318"/>
      <c r="X47" s="318"/>
      <c r="Y47" s="318"/>
      <c r="Z47" s="317"/>
      <c r="AA47" s="317"/>
    </row>
    <row r="48" spans="3:27" ht="15.75" customHeight="1" x14ac:dyDescent="0.25">
      <c r="C48" s="854" t="s">
        <v>158</v>
      </c>
      <c r="D48" s="828"/>
      <c r="E48" s="828"/>
      <c r="F48" s="816"/>
      <c r="G48" s="859" t="s">
        <v>159</v>
      </c>
      <c r="H48" s="860" t="s">
        <v>160</v>
      </c>
      <c r="I48" s="842"/>
      <c r="J48" s="842"/>
      <c r="K48" s="842"/>
      <c r="L48" s="842"/>
      <c r="M48" s="842"/>
      <c r="N48" s="842"/>
      <c r="O48" s="842"/>
      <c r="P48" s="842"/>
      <c r="Q48" s="842"/>
      <c r="R48" s="842"/>
      <c r="S48" s="842"/>
      <c r="T48" s="842"/>
      <c r="U48" s="842"/>
      <c r="V48" s="842"/>
      <c r="W48" s="842"/>
      <c r="X48" s="842"/>
      <c r="Y48" s="842"/>
      <c r="Z48" s="842"/>
      <c r="AA48" s="843"/>
    </row>
    <row r="49" spans="2:28" ht="15.75" customHeight="1" x14ac:dyDescent="0.25">
      <c r="B49" s="39"/>
      <c r="C49" s="40" t="s">
        <v>161</v>
      </c>
      <c r="D49" s="41">
        <v>1.2</v>
      </c>
      <c r="E49" s="854" t="s">
        <v>162</v>
      </c>
      <c r="F49" s="816"/>
      <c r="G49" s="800"/>
      <c r="H49" s="845"/>
      <c r="I49" s="846"/>
      <c r="J49" s="846"/>
      <c r="K49" s="846"/>
      <c r="L49" s="846"/>
      <c r="M49" s="846"/>
      <c r="N49" s="846"/>
      <c r="O49" s="846"/>
      <c r="P49" s="846"/>
      <c r="Q49" s="846"/>
      <c r="R49" s="846"/>
      <c r="S49" s="846"/>
      <c r="T49" s="846"/>
      <c r="U49" s="846"/>
      <c r="V49" s="846"/>
      <c r="W49" s="846"/>
      <c r="X49" s="846"/>
      <c r="Y49" s="846"/>
      <c r="Z49" s="846"/>
      <c r="AA49" s="847"/>
      <c r="AB49" s="315"/>
    </row>
    <row r="50" spans="2:28" ht="15.75" customHeight="1" x14ac:dyDescent="0.25">
      <c r="B50" s="39"/>
      <c r="C50" s="42">
        <v>2024</v>
      </c>
      <c r="D50" s="43">
        <v>45474</v>
      </c>
      <c r="E50" s="853">
        <v>45656</v>
      </c>
      <c r="F50" s="816"/>
      <c r="G50" s="44">
        <v>15</v>
      </c>
      <c r="H50" s="858" t="s">
        <v>973</v>
      </c>
      <c r="I50" s="828"/>
      <c r="J50" s="828"/>
      <c r="K50" s="828"/>
      <c r="L50" s="828"/>
      <c r="M50" s="828"/>
      <c r="N50" s="828"/>
      <c r="O50" s="828"/>
      <c r="P50" s="828"/>
      <c r="Q50" s="828"/>
      <c r="R50" s="828"/>
      <c r="S50" s="828"/>
      <c r="T50" s="828"/>
      <c r="U50" s="828"/>
      <c r="V50" s="828"/>
      <c r="W50" s="828"/>
      <c r="X50" s="828"/>
      <c r="Y50" s="828"/>
      <c r="Z50" s="828"/>
      <c r="AA50" s="816"/>
      <c r="AB50" s="315"/>
    </row>
    <row r="51" spans="2:28" ht="15.75" customHeight="1" x14ac:dyDescent="0.25">
      <c r="B51" s="39"/>
      <c r="C51" s="42">
        <v>2025</v>
      </c>
      <c r="D51" s="43">
        <v>45658</v>
      </c>
      <c r="E51" s="853">
        <v>46021</v>
      </c>
      <c r="F51" s="816"/>
      <c r="G51" s="44">
        <v>30</v>
      </c>
      <c r="H51" s="858" t="s">
        <v>973</v>
      </c>
      <c r="I51" s="828"/>
      <c r="J51" s="828"/>
      <c r="K51" s="828"/>
      <c r="L51" s="828"/>
      <c r="M51" s="828"/>
      <c r="N51" s="828"/>
      <c r="O51" s="828"/>
      <c r="P51" s="828"/>
      <c r="Q51" s="828"/>
      <c r="R51" s="828"/>
      <c r="S51" s="828"/>
      <c r="T51" s="828"/>
      <c r="U51" s="828"/>
      <c r="V51" s="828"/>
      <c r="W51" s="828"/>
      <c r="X51" s="828"/>
      <c r="Y51" s="828"/>
      <c r="Z51" s="828"/>
      <c r="AA51" s="816"/>
      <c r="AB51" s="315"/>
    </row>
    <row r="52" spans="2:28" ht="15.75" customHeight="1" x14ac:dyDescent="0.25">
      <c r="B52" s="39"/>
      <c r="C52" s="42">
        <v>2026</v>
      </c>
      <c r="D52" s="43">
        <v>46023</v>
      </c>
      <c r="E52" s="853">
        <v>46386</v>
      </c>
      <c r="F52" s="816"/>
      <c r="G52" s="44">
        <v>45</v>
      </c>
      <c r="H52" s="858" t="s">
        <v>973</v>
      </c>
      <c r="I52" s="828"/>
      <c r="J52" s="828"/>
      <c r="K52" s="828"/>
      <c r="L52" s="828"/>
      <c r="M52" s="828"/>
      <c r="N52" s="828"/>
      <c r="O52" s="828"/>
      <c r="P52" s="828"/>
      <c r="Q52" s="828"/>
      <c r="R52" s="828"/>
      <c r="S52" s="828"/>
      <c r="T52" s="828"/>
      <c r="U52" s="828"/>
      <c r="V52" s="828"/>
      <c r="W52" s="828"/>
      <c r="X52" s="828"/>
      <c r="Y52" s="828"/>
      <c r="Z52" s="828"/>
      <c r="AA52" s="816"/>
      <c r="AB52" s="315"/>
    </row>
    <row r="53" spans="2:28" ht="15.75" customHeight="1" x14ac:dyDescent="0.25">
      <c r="B53" s="39"/>
      <c r="C53" s="42">
        <v>2027</v>
      </c>
      <c r="D53" s="43">
        <v>46388</v>
      </c>
      <c r="E53" s="853">
        <v>46751</v>
      </c>
      <c r="F53" s="816"/>
      <c r="G53" s="44">
        <v>60</v>
      </c>
      <c r="H53" s="858" t="s">
        <v>973</v>
      </c>
      <c r="I53" s="828"/>
      <c r="J53" s="828"/>
      <c r="K53" s="828"/>
      <c r="L53" s="828"/>
      <c r="M53" s="828"/>
      <c r="N53" s="828"/>
      <c r="O53" s="828"/>
      <c r="P53" s="828"/>
      <c r="Q53" s="828"/>
      <c r="R53" s="828"/>
      <c r="S53" s="828"/>
      <c r="T53" s="828"/>
      <c r="U53" s="828"/>
      <c r="V53" s="828"/>
      <c r="W53" s="828"/>
      <c r="X53" s="828"/>
      <c r="Y53" s="828"/>
      <c r="Z53" s="828"/>
      <c r="AA53" s="816"/>
      <c r="AB53" s="315"/>
    </row>
    <row r="54" spans="2:28" ht="15.75" customHeight="1" x14ac:dyDescent="0.25">
      <c r="B54" s="39"/>
      <c r="C54" s="42"/>
      <c r="D54" s="42"/>
      <c r="E54" s="854"/>
      <c r="F54" s="816"/>
      <c r="G54" s="41"/>
      <c r="H54" s="854"/>
      <c r="I54" s="828"/>
      <c r="J54" s="828"/>
      <c r="K54" s="828"/>
      <c r="L54" s="828"/>
      <c r="M54" s="828"/>
      <c r="N54" s="828"/>
      <c r="O54" s="828"/>
      <c r="P54" s="828"/>
      <c r="Q54" s="828"/>
      <c r="R54" s="828"/>
      <c r="S54" s="828"/>
      <c r="T54" s="828"/>
      <c r="U54" s="828"/>
      <c r="V54" s="828"/>
      <c r="W54" s="828"/>
      <c r="X54" s="828"/>
      <c r="Y54" s="828"/>
      <c r="Z54" s="828"/>
      <c r="AA54" s="816"/>
      <c r="AB54" s="315"/>
    </row>
    <row r="55" spans="2:28" ht="15.75" customHeight="1" x14ac:dyDescent="0.25">
      <c r="B55" s="30"/>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301"/>
    </row>
    <row r="56" spans="2:28" ht="15.75" customHeight="1" x14ac:dyDescent="0.25">
      <c r="B56" s="30"/>
      <c r="C56" s="832" t="s">
        <v>163</v>
      </c>
      <c r="D56" s="824"/>
      <c r="E56" s="306"/>
      <c r="F56" s="297" t="s">
        <v>164</v>
      </c>
      <c r="G56" s="45"/>
      <c r="H56" s="308"/>
      <c r="I56" s="297" t="s">
        <v>165</v>
      </c>
      <c r="J56" s="293"/>
      <c r="K56" s="827"/>
      <c r="L56" s="816"/>
      <c r="M56" s="306"/>
      <c r="N56" s="293"/>
      <c r="O56" s="293"/>
      <c r="P56" s="293"/>
      <c r="Q56" s="293"/>
      <c r="R56" s="293"/>
      <c r="S56" s="293"/>
      <c r="T56" s="293"/>
      <c r="U56" s="293"/>
      <c r="V56" s="293"/>
      <c r="W56" s="293"/>
      <c r="X56" s="293"/>
      <c r="Y56" s="293"/>
      <c r="Z56" s="293"/>
      <c r="AA56" s="293"/>
      <c r="AB56" s="301"/>
    </row>
    <row r="57" spans="2:28" ht="15.75" customHeight="1" x14ac:dyDescent="0.25">
      <c r="B57" s="319"/>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c r="AA57" s="312"/>
      <c r="AB57" s="320"/>
    </row>
    <row r="58" spans="2:28" ht="15.75" customHeight="1" x14ac:dyDescent="0.25">
      <c r="B58" s="852" t="s">
        <v>166</v>
      </c>
      <c r="C58" s="828"/>
      <c r="D58" s="828"/>
      <c r="E58" s="828"/>
      <c r="F58" s="828"/>
      <c r="G58" s="828"/>
      <c r="H58" s="828"/>
      <c r="I58" s="828"/>
      <c r="J58" s="828"/>
      <c r="K58" s="828"/>
      <c r="L58" s="828"/>
      <c r="M58" s="828"/>
      <c r="N58" s="828"/>
      <c r="O58" s="828"/>
      <c r="P58" s="828"/>
      <c r="Q58" s="828"/>
      <c r="R58" s="828"/>
      <c r="S58" s="828"/>
      <c r="T58" s="828"/>
      <c r="U58" s="828"/>
      <c r="V58" s="828"/>
      <c r="W58" s="828"/>
      <c r="X58" s="828"/>
      <c r="Y58" s="828"/>
      <c r="Z58" s="828"/>
      <c r="AA58" s="828"/>
      <c r="AB58" s="816"/>
    </row>
    <row r="59" spans="2:28" ht="15.75" customHeight="1" x14ac:dyDescent="0.25">
      <c r="B59" s="46"/>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47"/>
    </row>
    <row r="60" spans="2:28" ht="29.25" customHeight="1" x14ac:dyDescent="0.25">
      <c r="B60" s="854" t="s">
        <v>161</v>
      </c>
      <c r="C60" s="816"/>
      <c r="D60" s="41"/>
      <c r="E60" s="854" t="s">
        <v>167</v>
      </c>
      <c r="F60" s="816"/>
      <c r="G60" s="41"/>
      <c r="H60" s="826" t="s">
        <v>168</v>
      </c>
      <c r="I60" s="816"/>
      <c r="J60" s="854"/>
      <c r="K60" s="816"/>
      <c r="L60" s="857"/>
      <c r="M60" s="824"/>
      <c r="N60" s="41" t="s">
        <v>169</v>
      </c>
      <c r="O60" s="854"/>
      <c r="P60" s="828"/>
      <c r="Q60" s="816"/>
      <c r="R60" s="854" t="s">
        <v>170</v>
      </c>
      <c r="S60" s="828"/>
      <c r="T60" s="816"/>
      <c r="U60" s="854"/>
      <c r="V60" s="828"/>
      <c r="W60" s="816"/>
      <c r="X60" s="854" t="s">
        <v>171</v>
      </c>
      <c r="Y60" s="816"/>
      <c r="Z60" s="854"/>
      <c r="AA60" s="828"/>
      <c r="AB60" s="816"/>
    </row>
    <row r="61" spans="2:28" ht="15.75" customHeight="1" x14ac:dyDescent="0.25">
      <c r="B61" s="46"/>
      <c r="C61" s="321"/>
      <c r="D61" s="321"/>
      <c r="E61" s="321"/>
      <c r="F61" s="316"/>
      <c r="G61" s="322"/>
      <c r="H61" s="323"/>
      <c r="I61" s="323"/>
      <c r="J61" s="316"/>
      <c r="K61" s="316"/>
      <c r="L61" s="316"/>
      <c r="M61" s="316"/>
      <c r="N61" s="323"/>
      <c r="O61" s="316"/>
      <c r="P61" s="316"/>
      <c r="Q61" s="316"/>
      <c r="R61" s="316"/>
      <c r="S61" s="323"/>
      <c r="T61" s="303"/>
      <c r="U61" s="303"/>
      <c r="V61" s="293"/>
      <c r="W61" s="323"/>
      <c r="X61" s="313"/>
      <c r="Y61" s="313"/>
      <c r="Z61" s="48"/>
      <c r="AA61" s="27"/>
      <c r="AB61" s="49"/>
    </row>
    <row r="62" spans="2:28" ht="15.75" customHeight="1" x14ac:dyDescent="0.25">
      <c r="B62" s="852" t="s">
        <v>172</v>
      </c>
      <c r="C62" s="816"/>
      <c r="D62" s="855"/>
      <c r="E62" s="846"/>
      <c r="F62" s="846"/>
      <c r="G62" s="846"/>
      <c r="H62" s="846"/>
      <c r="I62" s="846"/>
      <c r="J62" s="846"/>
      <c r="K62" s="846"/>
      <c r="L62" s="846"/>
      <c r="M62" s="846"/>
      <c r="N62" s="846"/>
      <c r="O62" s="846"/>
      <c r="P62" s="846"/>
      <c r="Q62" s="846"/>
      <c r="R62" s="846"/>
      <c r="S62" s="846"/>
      <c r="T62" s="846"/>
      <c r="U62" s="846"/>
      <c r="V62" s="846"/>
      <c r="W62" s="846"/>
      <c r="X62" s="846"/>
      <c r="Y62" s="846"/>
      <c r="Z62" s="846"/>
      <c r="AA62" s="846"/>
      <c r="AB62" s="847"/>
    </row>
    <row r="63" spans="2:28" ht="15.75" customHeight="1" x14ac:dyDescent="0.25">
      <c r="B63" s="46"/>
      <c r="C63" s="321"/>
      <c r="D63" s="321"/>
      <c r="E63" s="321"/>
      <c r="F63" s="316"/>
      <c r="G63" s="322"/>
      <c r="H63" s="323"/>
      <c r="I63" s="323"/>
      <c r="J63" s="316"/>
      <c r="K63" s="316"/>
      <c r="L63" s="316"/>
      <c r="M63" s="316"/>
      <c r="N63" s="323"/>
      <c r="O63" s="316"/>
      <c r="P63" s="316"/>
      <c r="Q63" s="316"/>
      <c r="R63" s="316"/>
      <c r="S63" s="323"/>
      <c r="T63" s="303"/>
      <c r="U63" s="303"/>
      <c r="V63" s="293"/>
      <c r="W63" s="323"/>
      <c r="X63" s="313"/>
      <c r="Y63" s="313"/>
      <c r="Z63" s="48"/>
      <c r="AA63" s="27"/>
      <c r="AB63" s="49"/>
    </row>
    <row r="64" spans="2:28" ht="15.75" customHeight="1" x14ac:dyDescent="0.25">
      <c r="B64" s="852" t="s">
        <v>173</v>
      </c>
      <c r="C64" s="816"/>
      <c r="D64" s="856"/>
      <c r="E64" s="846"/>
      <c r="F64" s="846"/>
      <c r="G64" s="846"/>
      <c r="H64" s="846"/>
      <c r="I64" s="846"/>
      <c r="J64" s="846"/>
      <c r="K64" s="846"/>
      <c r="L64" s="846"/>
      <c r="M64" s="846"/>
      <c r="N64" s="846"/>
      <c r="O64" s="846"/>
      <c r="P64" s="846"/>
      <c r="Q64" s="846"/>
      <c r="R64" s="846"/>
      <c r="S64" s="846"/>
      <c r="T64" s="846"/>
      <c r="U64" s="846"/>
      <c r="V64" s="846"/>
      <c r="W64" s="846"/>
      <c r="X64" s="846"/>
      <c r="Y64" s="846"/>
      <c r="Z64" s="846"/>
      <c r="AA64" s="846"/>
      <c r="AB64" s="847"/>
    </row>
    <row r="66" spans="2:28" ht="15.75" customHeight="1" x14ac:dyDescent="0.25">
      <c r="B66" s="852" t="s">
        <v>174</v>
      </c>
      <c r="C66" s="816"/>
      <c r="D66" s="856"/>
      <c r="E66" s="846"/>
      <c r="F66" s="846"/>
      <c r="G66" s="846"/>
      <c r="H66" s="846"/>
      <c r="I66" s="846"/>
      <c r="J66" s="846"/>
      <c r="K66" s="846"/>
      <c r="L66" s="846"/>
      <c r="M66" s="846"/>
      <c r="N66" s="846"/>
      <c r="O66" s="846"/>
      <c r="P66" s="846"/>
      <c r="Q66" s="846"/>
      <c r="R66" s="846"/>
      <c r="S66" s="846"/>
      <c r="T66" s="846"/>
      <c r="U66" s="846"/>
      <c r="V66" s="846"/>
      <c r="W66" s="846"/>
      <c r="X66" s="846"/>
      <c r="Y66" s="846"/>
      <c r="Z66" s="846"/>
      <c r="AA66" s="846"/>
      <c r="AB66" s="847"/>
    </row>
    <row r="67" spans="2:28" ht="15.75" customHeight="1" x14ac:dyDescent="0.25">
      <c r="B67" s="46"/>
      <c r="C67" s="321"/>
      <c r="D67" s="321"/>
      <c r="E67" s="321"/>
      <c r="F67" s="316"/>
      <c r="G67" s="322"/>
      <c r="H67" s="323"/>
      <c r="I67" s="323"/>
      <c r="J67" s="316"/>
      <c r="K67" s="316"/>
      <c r="L67" s="316"/>
      <c r="M67" s="316"/>
      <c r="N67" s="323"/>
      <c r="O67" s="316"/>
      <c r="P67" s="316"/>
      <c r="Q67" s="316"/>
      <c r="R67" s="316"/>
      <c r="S67" s="323"/>
      <c r="T67" s="303"/>
      <c r="U67" s="303"/>
      <c r="V67" s="293"/>
      <c r="W67" s="323"/>
      <c r="X67" s="313"/>
      <c r="Y67" s="313"/>
      <c r="Z67" s="48"/>
      <c r="AA67" s="27"/>
      <c r="AB67" s="49"/>
    </row>
    <row r="68" spans="2:28" ht="15.75" customHeight="1" x14ac:dyDescent="0.25">
      <c r="B68" s="852" t="s">
        <v>175</v>
      </c>
      <c r="C68" s="816"/>
      <c r="D68" s="856"/>
      <c r="E68" s="846"/>
      <c r="F68" s="846"/>
      <c r="G68" s="846"/>
      <c r="H68" s="846"/>
      <c r="I68" s="846"/>
      <c r="J68" s="846"/>
      <c r="K68" s="846"/>
      <c r="L68" s="846"/>
      <c r="M68" s="846"/>
      <c r="N68" s="846"/>
      <c r="O68" s="846"/>
      <c r="P68" s="846"/>
      <c r="Q68" s="846"/>
      <c r="R68" s="846"/>
      <c r="S68" s="846"/>
      <c r="T68" s="846"/>
      <c r="U68" s="846"/>
      <c r="V68" s="846"/>
      <c r="W68" s="846"/>
      <c r="X68" s="846"/>
      <c r="Y68" s="846"/>
      <c r="Z68" s="846"/>
      <c r="AA68" s="846"/>
      <c r="AB68" s="847"/>
    </row>
    <row r="69" spans="2:28" ht="15.75" customHeight="1" x14ac:dyDescent="0.25">
      <c r="B69" s="46"/>
      <c r="C69" s="321"/>
      <c r="D69" s="321"/>
      <c r="E69" s="321"/>
      <c r="F69" s="316"/>
      <c r="G69" s="322"/>
      <c r="H69" s="323"/>
      <c r="I69" s="323"/>
      <c r="J69" s="316"/>
      <c r="K69" s="316"/>
      <c r="L69" s="316"/>
      <c r="M69" s="316"/>
      <c r="N69" s="323"/>
      <c r="O69" s="316"/>
      <c r="P69" s="316"/>
      <c r="Q69" s="316"/>
      <c r="R69" s="316"/>
      <c r="S69" s="323"/>
      <c r="T69" s="303"/>
      <c r="U69" s="303"/>
      <c r="V69" s="293"/>
      <c r="W69" s="323"/>
      <c r="X69" s="313"/>
      <c r="Y69" s="313"/>
      <c r="Z69" s="48"/>
      <c r="AA69" s="27"/>
      <c r="AB69" s="49"/>
    </row>
    <row r="70" spans="2:28" ht="15.75" customHeight="1" x14ac:dyDescent="0.25">
      <c r="B70" s="852" t="s">
        <v>176</v>
      </c>
      <c r="C70" s="816"/>
      <c r="D70" s="856"/>
      <c r="E70" s="846"/>
      <c r="F70" s="846"/>
      <c r="G70" s="846"/>
      <c r="H70" s="846"/>
      <c r="I70" s="846"/>
      <c r="J70" s="846"/>
      <c r="K70" s="846"/>
      <c r="L70" s="846"/>
      <c r="M70" s="846"/>
      <c r="N70" s="846"/>
      <c r="O70" s="846"/>
      <c r="P70" s="846"/>
      <c r="Q70" s="846"/>
      <c r="R70" s="846"/>
      <c r="S70" s="846"/>
      <c r="T70" s="846"/>
      <c r="U70" s="846"/>
      <c r="V70" s="846"/>
      <c r="W70" s="846"/>
      <c r="X70" s="846"/>
      <c r="Y70" s="846"/>
      <c r="Z70" s="846"/>
      <c r="AA70" s="846"/>
      <c r="AB70" s="847"/>
    </row>
    <row r="71" spans="2:28" ht="15.75" customHeight="1" x14ac:dyDescent="0.25">
      <c r="B71" s="46"/>
      <c r="C71" s="321"/>
      <c r="D71" s="321"/>
      <c r="E71" s="321"/>
      <c r="F71" s="316"/>
      <c r="G71" s="322"/>
      <c r="H71" s="323"/>
      <c r="I71" s="323"/>
      <c r="J71" s="316"/>
      <c r="K71" s="316"/>
      <c r="L71" s="316"/>
      <c r="M71" s="316"/>
      <c r="N71" s="323"/>
      <c r="O71" s="316"/>
      <c r="P71" s="316"/>
      <c r="Q71" s="316"/>
      <c r="R71" s="316"/>
      <c r="S71" s="323"/>
      <c r="T71" s="303"/>
      <c r="U71" s="303"/>
      <c r="V71" s="293"/>
      <c r="W71" s="323"/>
      <c r="X71" s="313"/>
      <c r="Y71" s="313"/>
      <c r="Z71" s="48"/>
      <c r="AA71" s="27"/>
      <c r="AB71" s="49"/>
    </row>
    <row r="72" spans="2:28" ht="15.75" customHeight="1" x14ac:dyDescent="0.25">
      <c r="B72" s="852" t="s">
        <v>177</v>
      </c>
      <c r="C72" s="828"/>
      <c r="D72" s="828"/>
      <c r="E72" s="828"/>
      <c r="F72" s="828"/>
      <c r="G72" s="828"/>
      <c r="H72" s="828"/>
      <c r="I72" s="828"/>
      <c r="J72" s="828"/>
      <c r="K72" s="828"/>
      <c r="L72" s="828"/>
      <c r="M72" s="828"/>
      <c r="N72" s="828"/>
      <c r="O72" s="828"/>
      <c r="P72" s="828"/>
      <c r="Q72" s="828"/>
      <c r="R72" s="828"/>
      <c r="S72" s="828"/>
      <c r="T72" s="828"/>
      <c r="U72" s="828"/>
      <c r="V72" s="828"/>
      <c r="W72" s="828"/>
      <c r="X72" s="828"/>
      <c r="Y72" s="828"/>
      <c r="Z72" s="828"/>
      <c r="AA72" s="828"/>
      <c r="AB72" s="816"/>
    </row>
    <row r="73" spans="2:28" ht="15.75" customHeight="1" x14ac:dyDescent="0.25">
      <c r="B73" s="826" t="s">
        <v>122</v>
      </c>
      <c r="C73" s="816"/>
      <c r="D73" s="50" t="s">
        <v>178</v>
      </c>
      <c r="E73" s="826" t="s">
        <v>179</v>
      </c>
      <c r="F73" s="816"/>
      <c r="G73" s="826" t="s">
        <v>177</v>
      </c>
      <c r="H73" s="828"/>
      <c r="I73" s="828"/>
      <c r="J73" s="828"/>
      <c r="K73" s="828"/>
      <c r="L73" s="828"/>
      <c r="M73" s="828"/>
      <c r="N73" s="828"/>
      <c r="O73" s="816"/>
      <c r="P73" s="826" t="s">
        <v>180</v>
      </c>
      <c r="Q73" s="828"/>
      <c r="R73" s="828"/>
      <c r="S73" s="828"/>
      <c r="T73" s="828"/>
      <c r="U73" s="828"/>
      <c r="V73" s="828"/>
      <c r="W73" s="828"/>
      <c r="X73" s="828"/>
      <c r="Y73" s="828"/>
      <c r="Z73" s="828"/>
      <c r="AA73" s="828"/>
      <c r="AB73" s="816"/>
    </row>
    <row r="74" spans="2:28" ht="15.75" customHeight="1" x14ac:dyDescent="0.25">
      <c r="B74" s="826"/>
      <c r="C74" s="816"/>
      <c r="D74" s="36"/>
      <c r="E74" s="826"/>
      <c r="F74" s="816"/>
      <c r="G74" s="851"/>
      <c r="H74" s="828"/>
      <c r="I74" s="828"/>
      <c r="J74" s="828"/>
      <c r="K74" s="828"/>
      <c r="L74" s="828"/>
      <c r="M74" s="828"/>
      <c r="N74" s="828"/>
      <c r="O74" s="816"/>
      <c r="P74" s="851"/>
      <c r="Q74" s="828"/>
      <c r="R74" s="828"/>
      <c r="S74" s="828"/>
      <c r="T74" s="828"/>
      <c r="U74" s="828"/>
      <c r="V74" s="828"/>
      <c r="W74" s="828"/>
      <c r="X74" s="828"/>
      <c r="Y74" s="828"/>
      <c r="Z74" s="828"/>
      <c r="AA74" s="828"/>
      <c r="AB74" s="816"/>
    </row>
    <row r="75" spans="2:28" ht="15.75" customHeight="1" x14ac:dyDescent="0.25">
      <c r="B75" s="826"/>
      <c r="C75" s="816"/>
      <c r="D75" s="36"/>
      <c r="E75" s="826"/>
      <c r="F75" s="816"/>
      <c r="G75" s="851"/>
      <c r="H75" s="828"/>
      <c r="I75" s="828"/>
      <c r="J75" s="828"/>
      <c r="K75" s="828"/>
      <c r="L75" s="828"/>
      <c r="M75" s="828"/>
      <c r="N75" s="828"/>
      <c r="O75" s="816"/>
      <c r="P75" s="851"/>
      <c r="Q75" s="828"/>
      <c r="R75" s="828"/>
      <c r="S75" s="828"/>
      <c r="T75" s="828"/>
      <c r="U75" s="828"/>
      <c r="V75" s="828"/>
      <c r="W75" s="828"/>
      <c r="X75" s="828"/>
      <c r="Y75" s="828"/>
      <c r="Z75" s="828"/>
      <c r="AA75" s="828"/>
      <c r="AB75" s="816"/>
    </row>
    <row r="76" spans="2:28" ht="26.25" customHeight="1" x14ac:dyDescent="0.25">
      <c r="B76" s="850" t="s">
        <v>181</v>
      </c>
      <c r="C76" s="828"/>
      <c r="D76" s="828"/>
      <c r="E76" s="828"/>
      <c r="F76" s="828"/>
      <c r="G76" s="828"/>
      <c r="H76" s="828"/>
      <c r="I76" s="828"/>
      <c r="J76" s="828"/>
      <c r="K76" s="828"/>
      <c r="L76" s="828"/>
      <c r="M76" s="828"/>
      <c r="N76" s="828"/>
      <c r="O76" s="828"/>
      <c r="P76" s="828"/>
      <c r="Q76" s="828"/>
      <c r="R76" s="828"/>
      <c r="S76" s="828"/>
      <c r="T76" s="828"/>
      <c r="U76" s="828"/>
      <c r="V76" s="828"/>
      <c r="W76" s="828"/>
      <c r="X76" s="828"/>
      <c r="Y76" s="828"/>
      <c r="Z76" s="828"/>
      <c r="AA76" s="828"/>
      <c r="AB76" s="816"/>
    </row>
  </sheetData>
  <mergeCells count="95">
    <mergeCell ref="B2:D6"/>
    <mergeCell ref="F2:AB6"/>
    <mergeCell ref="AG6:AH6"/>
    <mergeCell ref="C7:D7"/>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841"/>
      <c r="C2" s="842"/>
      <c r="D2" s="843"/>
      <c r="E2" s="24"/>
      <c r="F2" s="848" t="s">
        <v>120</v>
      </c>
      <c r="G2" s="842"/>
      <c r="H2" s="842"/>
      <c r="I2" s="842"/>
      <c r="J2" s="842"/>
      <c r="K2" s="842"/>
      <c r="L2" s="842"/>
      <c r="M2" s="842"/>
      <c r="N2" s="842"/>
      <c r="O2" s="842"/>
      <c r="P2" s="842"/>
      <c r="Q2" s="842"/>
      <c r="R2" s="842"/>
      <c r="S2" s="842"/>
      <c r="T2" s="842"/>
      <c r="U2" s="842"/>
      <c r="V2" s="842"/>
      <c r="W2" s="842"/>
      <c r="X2" s="842"/>
      <c r="Y2" s="842"/>
      <c r="Z2" s="842"/>
      <c r="AA2" s="842"/>
      <c r="AB2" s="843"/>
    </row>
    <row r="3" spans="2:28" ht="12.75" customHeight="1" x14ac:dyDescent="0.25">
      <c r="B3" s="844"/>
      <c r="C3" s="798"/>
      <c r="D3" s="836"/>
      <c r="E3" s="25"/>
      <c r="F3" s="824"/>
      <c r="G3" s="798"/>
      <c r="H3" s="798"/>
      <c r="I3" s="798"/>
      <c r="J3" s="798"/>
      <c r="K3" s="798"/>
      <c r="L3" s="798"/>
      <c r="M3" s="798"/>
      <c r="N3" s="798"/>
      <c r="O3" s="798"/>
      <c r="P3" s="798"/>
      <c r="Q3" s="798"/>
      <c r="R3" s="798"/>
      <c r="S3" s="798"/>
      <c r="T3" s="798"/>
      <c r="U3" s="798"/>
      <c r="V3" s="798"/>
      <c r="W3" s="798"/>
      <c r="X3" s="798"/>
      <c r="Y3" s="798"/>
      <c r="Z3" s="798"/>
      <c r="AA3" s="798"/>
      <c r="AB3" s="836"/>
    </row>
    <row r="4" spans="2:28" ht="12.75" customHeight="1" x14ac:dyDescent="0.25">
      <c r="B4" s="844"/>
      <c r="C4" s="798"/>
      <c r="D4" s="836"/>
      <c r="E4" s="25"/>
      <c r="F4" s="824"/>
      <c r="G4" s="798"/>
      <c r="H4" s="798"/>
      <c r="I4" s="798"/>
      <c r="J4" s="798"/>
      <c r="K4" s="798"/>
      <c r="L4" s="798"/>
      <c r="M4" s="798"/>
      <c r="N4" s="798"/>
      <c r="O4" s="798"/>
      <c r="P4" s="798"/>
      <c r="Q4" s="798"/>
      <c r="R4" s="798"/>
      <c r="S4" s="798"/>
      <c r="T4" s="798"/>
      <c r="U4" s="798"/>
      <c r="V4" s="798"/>
      <c r="W4" s="798"/>
      <c r="X4" s="798"/>
      <c r="Y4" s="798"/>
      <c r="Z4" s="798"/>
      <c r="AA4" s="798"/>
      <c r="AB4" s="836"/>
    </row>
    <row r="5" spans="2:28" ht="12.75" customHeight="1" x14ac:dyDescent="0.25">
      <c r="B5" s="844"/>
      <c r="C5" s="798"/>
      <c r="D5" s="836"/>
      <c r="E5" s="25"/>
      <c r="F5" s="824"/>
      <c r="G5" s="798"/>
      <c r="H5" s="798"/>
      <c r="I5" s="798"/>
      <c r="J5" s="798"/>
      <c r="K5" s="798"/>
      <c r="L5" s="798"/>
      <c r="M5" s="798"/>
      <c r="N5" s="798"/>
      <c r="O5" s="798"/>
      <c r="P5" s="798"/>
      <c r="Q5" s="798"/>
      <c r="R5" s="798"/>
      <c r="S5" s="798"/>
      <c r="T5" s="798"/>
      <c r="U5" s="798"/>
      <c r="V5" s="798"/>
      <c r="W5" s="798"/>
      <c r="X5" s="798"/>
      <c r="Y5" s="798"/>
      <c r="Z5" s="798"/>
      <c r="AA5" s="798"/>
      <c r="AB5" s="836"/>
    </row>
    <row r="6" spans="2:28" ht="37.5" customHeight="1" x14ac:dyDescent="0.25">
      <c r="B6" s="845"/>
      <c r="C6" s="846"/>
      <c r="D6" s="847"/>
      <c r="E6" s="294"/>
      <c r="F6" s="846"/>
      <c r="G6" s="846"/>
      <c r="H6" s="846"/>
      <c r="I6" s="846"/>
      <c r="J6" s="846"/>
      <c r="K6" s="846"/>
      <c r="L6" s="846"/>
      <c r="M6" s="846"/>
      <c r="N6" s="846"/>
      <c r="O6" s="846"/>
      <c r="P6" s="846"/>
      <c r="Q6" s="846"/>
      <c r="R6" s="846"/>
      <c r="S6" s="846"/>
      <c r="T6" s="846"/>
      <c r="U6" s="846"/>
      <c r="V6" s="846"/>
      <c r="W6" s="846"/>
      <c r="X6" s="846"/>
      <c r="Y6" s="846"/>
      <c r="Z6" s="846"/>
      <c r="AA6" s="846"/>
      <c r="AB6" s="847"/>
    </row>
    <row r="7" spans="2:28" ht="15" customHeight="1" x14ac:dyDescent="0.25">
      <c r="B7" s="26"/>
      <c r="C7" s="849"/>
      <c r="D7" s="842"/>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825"/>
      <c r="D9" s="824"/>
      <c r="E9" s="824"/>
      <c r="F9" s="824"/>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825" t="s">
        <v>123</v>
      </c>
      <c r="D10" s="824"/>
      <c r="E10" s="826" t="s">
        <v>982</v>
      </c>
      <c r="F10" s="828"/>
      <c r="G10" s="828"/>
      <c r="H10" s="828"/>
      <c r="I10" s="828"/>
      <c r="J10" s="828"/>
      <c r="K10" s="828"/>
      <c r="L10" s="828"/>
      <c r="M10" s="828"/>
      <c r="N10" s="828"/>
      <c r="O10" s="828"/>
      <c r="P10" s="828"/>
      <c r="Q10" s="828"/>
      <c r="R10" s="828"/>
      <c r="S10" s="828"/>
      <c r="T10" s="828"/>
      <c r="U10" s="828"/>
      <c r="V10" s="828"/>
      <c r="W10" s="828"/>
      <c r="X10" s="828"/>
      <c r="Y10" s="828"/>
      <c r="Z10" s="828"/>
      <c r="AA10" s="816"/>
      <c r="AB10" s="302"/>
    </row>
    <row r="11" spans="2:28" ht="15" customHeight="1" x14ac:dyDescent="0.25">
      <c r="B11" s="30"/>
      <c r="C11" s="825"/>
      <c r="D11" s="824"/>
      <c r="E11" s="824"/>
      <c r="F11" s="824"/>
      <c r="G11" s="293"/>
      <c r="H11" s="293"/>
      <c r="I11" s="293"/>
      <c r="J11" s="293"/>
      <c r="K11" s="293"/>
      <c r="L11" s="293"/>
      <c r="M11" s="293"/>
      <c r="N11" s="293"/>
      <c r="O11" s="293"/>
      <c r="P11" s="293"/>
      <c r="Q11" s="293"/>
      <c r="R11" s="293"/>
      <c r="S11" s="293"/>
      <c r="T11" s="293"/>
      <c r="U11" s="293"/>
      <c r="V11" s="293"/>
      <c r="W11" s="293"/>
      <c r="X11" s="293"/>
      <c r="Y11" s="293"/>
      <c r="Z11" s="293"/>
      <c r="AA11" s="823"/>
      <c r="AB11" s="836"/>
    </row>
    <row r="12" spans="2:28" ht="29.25" customHeight="1" x14ac:dyDescent="0.25">
      <c r="B12" s="30"/>
      <c r="C12" s="839" t="s">
        <v>125</v>
      </c>
      <c r="D12" s="840"/>
      <c r="E12" s="837" t="s">
        <v>963</v>
      </c>
      <c r="F12" s="838"/>
      <c r="G12" s="838"/>
      <c r="H12" s="838"/>
      <c r="I12" s="838"/>
      <c r="J12" s="838"/>
      <c r="K12" s="838"/>
      <c r="L12" s="838"/>
      <c r="M12" s="838"/>
      <c r="N12" s="838"/>
      <c r="O12" s="838"/>
      <c r="P12" s="838"/>
      <c r="Q12" s="838"/>
      <c r="R12" s="838"/>
      <c r="S12" s="838"/>
      <c r="T12" s="838"/>
      <c r="U12" s="838"/>
      <c r="V12" s="838"/>
      <c r="W12" s="838"/>
      <c r="X12" s="838"/>
      <c r="Y12" s="838"/>
      <c r="Z12" s="838"/>
      <c r="AA12" s="838"/>
      <c r="AB12" s="35"/>
    </row>
    <row r="13" spans="2:28" ht="15" customHeight="1" x14ac:dyDescent="0.25">
      <c r="B13" s="30"/>
      <c r="C13" s="823"/>
      <c r="D13" s="824"/>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825" t="s">
        <v>983</v>
      </c>
      <c r="D14" s="824"/>
      <c r="E14" s="841" t="s">
        <v>984</v>
      </c>
      <c r="F14" s="842"/>
      <c r="G14" s="842"/>
      <c r="H14" s="842"/>
      <c r="I14" s="842"/>
      <c r="J14" s="842"/>
      <c r="K14" s="842"/>
      <c r="L14" s="842"/>
      <c r="M14" s="842"/>
      <c r="N14" s="842"/>
      <c r="O14" s="842"/>
      <c r="P14" s="842"/>
      <c r="Q14" s="842"/>
      <c r="R14" s="842"/>
      <c r="S14" s="842"/>
      <c r="T14" s="842"/>
      <c r="U14" s="842"/>
      <c r="V14" s="842"/>
      <c r="W14" s="842"/>
      <c r="X14" s="842"/>
      <c r="Y14" s="842"/>
      <c r="Z14" s="842"/>
      <c r="AA14" s="843"/>
      <c r="AB14" s="301"/>
    </row>
    <row r="15" spans="2:28" ht="15.75" customHeight="1" x14ac:dyDescent="0.25">
      <c r="B15" s="30"/>
      <c r="C15" s="303"/>
      <c r="D15" s="303"/>
      <c r="E15" s="845"/>
      <c r="F15" s="846"/>
      <c r="G15" s="846"/>
      <c r="H15" s="846"/>
      <c r="I15" s="846"/>
      <c r="J15" s="846"/>
      <c r="K15" s="846"/>
      <c r="L15" s="846"/>
      <c r="M15" s="846"/>
      <c r="N15" s="846"/>
      <c r="O15" s="846"/>
      <c r="P15" s="846"/>
      <c r="Q15" s="846"/>
      <c r="R15" s="846"/>
      <c r="S15" s="846"/>
      <c r="T15" s="846"/>
      <c r="U15" s="846"/>
      <c r="V15" s="846"/>
      <c r="W15" s="846"/>
      <c r="X15" s="846"/>
      <c r="Y15" s="846"/>
      <c r="Z15" s="846"/>
      <c r="AA15" s="847"/>
      <c r="AB15" s="301"/>
    </row>
    <row r="17" spans="3:28" ht="15" customHeight="1" x14ac:dyDescent="0.25">
      <c r="C17" s="825" t="s">
        <v>985</v>
      </c>
      <c r="D17" s="824"/>
      <c r="E17" s="841" t="s">
        <v>986</v>
      </c>
      <c r="F17" s="842"/>
      <c r="G17" s="842"/>
      <c r="H17" s="842"/>
      <c r="I17" s="842"/>
      <c r="J17" s="842"/>
      <c r="K17" s="842"/>
      <c r="L17" s="842"/>
      <c r="M17" s="842"/>
      <c r="N17" s="842"/>
      <c r="O17" s="842"/>
      <c r="P17" s="842"/>
      <c r="Q17" s="842"/>
      <c r="R17" s="842"/>
      <c r="S17" s="842"/>
      <c r="T17" s="842"/>
      <c r="U17" s="842"/>
      <c r="V17" s="842"/>
      <c r="W17" s="842"/>
      <c r="X17" s="842"/>
      <c r="Y17" s="842"/>
      <c r="Z17" s="842"/>
      <c r="AA17" s="843"/>
      <c r="AB17" s="301"/>
    </row>
    <row r="18" spans="3:28" ht="15" customHeight="1" x14ac:dyDescent="0.25">
      <c r="C18" s="303"/>
      <c r="D18" s="303"/>
      <c r="E18" s="845"/>
      <c r="F18" s="846"/>
      <c r="G18" s="846"/>
      <c r="H18" s="846"/>
      <c r="I18" s="846"/>
      <c r="J18" s="846"/>
      <c r="K18" s="846"/>
      <c r="L18" s="846"/>
      <c r="M18" s="846"/>
      <c r="N18" s="846"/>
      <c r="O18" s="846"/>
      <c r="P18" s="846"/>
      <c r="Q18" s="846"/>
      <c r="R18" s="846"/>
      <c r="S18" s="846"/>
      <c r="T18" s="846"/>
      <c r="U18" s="846"/>
      <c r="V18" s="846"/>
      <c r="W18" s="846"/>
      <c r="X18" s="846"/>
      <c r="Y18" s="846"/>
      <c r="Z18" s="846"/>
      <c r="AA18" s="847"/>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825" t="s">
        <v>127</v>
      </c>
      <c r="D21" s="824"/>
      <c r="E21" s="304"/>
      <c r="F21" s="823"/>
      <c r="G21" s="824"/>
      <c r="H21" s="824"/>
      <c r="I21" s="824"/>
      <c r="J21" s="824"/>
      <c r="K21" s="824"/>
      <c r="L21" s="824"/>
      <c r="M21" s="824"/>
      <c r="N21" s="824"/>
      <c r="O21" s="824"/>
      <c r="P21" s="824"/>
      <c r="Q21" s="824"/>
      <c r="R21" s="824"/>
      <c r="S21" s="824"/>
      <c r="T21" s="824"/>
      <c r="U21" s="824"/>
      <c r="V21" s="824"/>
      <c r="W21" s="824"/>
      <c r="X21" s="824"/>
      <c r="Y21" s="824"/>
      <c r="Z21" s="824"/>
      <c r="AA21" s="824"/>
      <c r="AB21" s="836"/>
    </row>
    <row r="22" spans="3:28" ht="29.25" customHeight="1" x14ac:dyDescent="0.25">
      <c r="C22" s="826" t="s">
        <v>987</v>
      </c>
      <c r="D22" s="828"/>
      <c r="E22" s="828"/>
      <c r="F22" s="828"/>
      <c r="G22" s="828"/>
      <c r="H22" s="828"/>
      <c r="I22" s="828"/>
      <c r="J22" s="828"/>
      <c r="K22" s="828"/>
      <c r="L22" s="828"/>
      <c r="M22" s="828"/>
      <c r="N22" s="828"/>
      <c r="O22" s="828"/>
      <c r="P22" s="828"/>
      <c r="Q22" s="828"/>
      <c r="R22" s="828"/>
      <c r="S22" s="828"/>
      <c r="T22" s="828"/>
      <c r="U22" s="828"/>
      <c r="V22" s="828"/>
      <c r="W22" s="828"/>
      <c r="X22" s="828"/>
      <c r="Y22" s="828"/>
      <c r="Z22" s="828"/>
      <c r="AA22" s="816"/>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841" t="s">
        <v>988</v>
      </c>
      <c r="D25" s="842"/>
      <c r="E25" s="842"/>
      <c r="F25" s="842"/>
      <c r="G25" s="842"/>
      <c r="H25" s="842"/>
      <c r="I25" s="842"/>
      <c r="J25" s="842"/>
      <c r="K25" s="842"/>
      <c r="L25" s="842"/>
      <c r="M25" s="842"/>
      <c r="N25" s="842"/>
      <c r="O25" s="842"/>
      <c r="P25" s="843"/>
      <c r="Q25" s="293"/>
      <c r="R25" s="827"/>
      <c r="S25" s="828"/>
      <c r="T25" s="828"/>
      <c r="U25" s="828"/>
      <c r="V25" s="828"/>
      <c r="W25" s="828"/>
      <c r="X25" s="828"/>
      <c r="Y25" s="828"/>
      <c r="Z25" s="828"/>
      <c r="AA25" s="816"/>
      <c r="AB25" s="301"/>
    </row>
    <row r="26" spans="3:28" ht="15" customHeight="1" x14ac:dyDescent="0.25">
      <c r="C26" s="844"/>
      <c r="D26" s="798"/>
      <c r="E26" s="798"/>
      <c r="F26" s="798"/>
      <c r="G26" s="798"/>
      <c r="H26" s="798"/>
      <c r="I26" s="798"/>
      <c r="J26" s="798"/>
      <c r="K26" s="798"/>
      <c r="L26" s="798"/>
      <c r="M26" s="798"/>
      <c r="N26" s="798"/>
      <c r="O26" s="798"/>
      <c r="P26" s="836"/>
      <c r="Q26" s="293"/>
      <c r="R26" s="293"/>
      <c r="S26" s="293"/>
      <c r="T26" s="293"/>
      <c r="U26" s="293"/>
      <c r="V26" s="293"/>
      <c r="W26" s="293"/>
      <c r="X26" s="293"/>
      <c r="Y26" s="293"/>
      <c r="Z26" s="293"/>
      <c r="AA26" s="293"/>
      <c r="AB26" s="301"/>
    </row>
    <row r="27" spans="3:28" ht="15" customHeight="1" x14ac:dyDescent="0.25">
      <c r="C27" s="844"/>
      <c r="D27" s="798"/>
      <c r="E27" s="798"/>
      <c r="F27" s="798"/>
      <c r="G27" s="798"/>
      <c r="H27" s="798"/>
      <c r="I27" s="798"/>
      <c r="J27" s="798"/>
      <c r="K27" s="798"/>
      <c r="L27" s="798"/>
      <c r="M27" s="798"/>
      <c r="N27" s="798"/>
      <c r="O27" s="798"/>
      <c r="P27" s="836"/>
      <c r="Q27" s="303"/>
      <c r="R27" s="306" t="s">
        <v>130</v>
      </c>
      <c r="S27" s="306"/>
      <c r="T27" s="306"/>
      <c r="U27" s="306"/>
      <c r="V27" s="306"/>
      <c r="W27" s="303"/>
      <c r="X27" s="303"/>
      <c r="Y27" s="303"/>
      <c r="Z27" s="293"/>
      <c r="AA27" s="303"/>
      <c r="AB27" s="301"/>
    </row>
    <row r="28" spans="3:28" ht="15" customHeight="1" x14ac:dyDescent="0.25">
      <c r="C28" s="844"/>
      <c r="D28" s="798"/>
      <c r="E28" s="798"/>
      <c r="F28" s="798"/>
      <c r="G28" s="798"/>
      <c r="H28" s="798"/>
      <c r="I28" s="798"/>
      <c r="J28" s="798"/>
      <c r="K28" s="798"/>
      <c r="L28" s="798"/>
      <c r="M28" s="798"/>
      <c r="N28" s="798"/>
      <c r="O28" s="798"/>
      <c r="P28" s="836"/>
      <c r="Q28" s="293"/>
      <c r="R28" s="36"/>
      <c r="S28" s="293" t="s">
        <v>15</v>
      </c>
      <c r="T28" s="293"/>
      <c r="U28" s="36"/>
      <c r="V28" s="293" t="s">
        <v>27</v>
      </c>
      <c r="W28" s="293"/>
      <c r="X28" s="36"/>
      <c r="Y28" s="308" t="s">
        <v>46</v>
      </c>
      <c r="Z28" s="293"/>
      <c r="AA28" s="293"/>
      <c r="AB28" s="301"/>
    </row>
    <row r="29" spans="3:28" ht="15" customHeight="1" x14ac:dyDescent="0.25">
      <c r="C29" s="844"/>
      <c r="D29" s="798"/>
      <c r="E29" s="798"/>
      <c r="F29" s="798"/>
      <c r="G29" s="798"/>
      <c r="H29" s="798"/>
      <c r="I29" s="798"/>
      <c r="J29" s="798"/>
      <c r="K29" s="798"/>
      <c r="L29" s="798"/>
      <c r="M29" s="798"/>
      <c r="N29" s="798"/>
      <c r="O29" s="798"/>
      <c r="P29" s="836"/>
      <c r="Q29" s="293"/>
      <c r="R29" s="293"/>
      <c r="S29" s="293"/>
      <c r="T29" s="293"/>
      <c r="U29" s="293"/>
      <c r="V29" s="293"/>
      <c r="W29" s="293"/>
      <c r="X29" s="293"/>
      <c r="Y29" s="293"/>
      <c r="Z29" s="293"/>
      <c r="AA29" s="293"/>
      <c r="AB29" s="301"/>
    </row>
    <row r="30" spans="3:28" ht="15" customHeight="1" x14ac:dyDescent="0.25">
      <c r="C30" s="845"/>
      <c r="D30" s="846"/>
      <c r="E30" s="846"/>
      <c r="F30" s="846"/>
      <c r="G30" s="846"/>
      <c r="H30" s="846"/>
      <c r="I30" s="846"/>
      <c r="J30" s="846"/>
      <c r="K30" s="846"/>
      <c r="L30" s="846"/>
      <c r="M30" s="846"/>
      <c r="N30" s="846"/>
      <c r="O30" s="846"/>
      <c r="P30" s="847"/>
      <c r="Q30" s="293"/>
      <c r="R30" s="306" t="s">
        <v>131</v>
      </c>
      <c r="S30" s="293"/>
      <c r="T30" s="293"/>
      <c r="U30" s="293"/>
      <c r="V30" s="293"/>
      <c r="W30" s="834" t="s">
        <v>33</v>
      </c>
      <c r="X30" s="828"/>
      <c r="Y30" s="828"/>
      <c r="Z30" s="828"/>
      <c r="AA30" s="816"/>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1449" t="s">
        <v>955</v>
      </c>
      <c r="D33" s="828"/>
      <c r="E33" s="828"/>
      <c r="F33" s="828"/>
      <c r="G33" s="828"/>
      <c r="H33" s="828"/>
      <c r="I33" s="828"/>
      <c r="J33" s="828"/>
      <c r="K33" s="828"/>
      <c r="L33" s="828"/>
      <c r="M33" s="828"/>
      <c r="N33" s="828"/>
      <c r="O33" s="828"/>
      <c r="P33" s="828"/>
      <c r="Q33" s="828"/>
      <c r="R33" s="828"/>
      <c r="S33" s="828"/>
      <c r="T33" s="828"/>
      <c r="U33" s="828"/>
      <c r="V33" s="828"/>
      <c r="W33" s="828"/>
      <c r="X33" s="828"/>
      <c r="Y33" s="828"/>
      <c r="Z33" s="828"/>
      <c r="AA33" s="816"/>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834" t="s">
        <v>956</v>
      </c>
      <c r="D36" s="828"/>
      <c r="E36" s="828"/>
      <c r="F36" s="828"/>
      <c r="G36" s="828"/>
      <c r="H36" s="828"/>
      <c r="I36" s="828"/>
      <c r="J36" s="828"/>
      <c r="K36" s="816"/>
      <c r="L36" s="303"/>
      <c r="M36" s="834"/>
      <c r="N36" s="828"/>
      <c r="O36" s="828"/>
      <c r="P36" s="828"/>
      <c r="Q36" s="828"/>
      <c r="R36" s="828"/>
      <c r="S36" s="828"/>
      <c r="T36" s="828"/>
      <c r="U36" s="828"/>
      <c r="V36" s="828"/>
      <c r="W36" s="828"/>
      <c r="X36" s="828"/>
      <c r="Y36" s="828"/>
      <c r="Z36" s="828"/>
      <c r="AA36" s="816"/>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833" t="s">
        <v>957</v>
      </c>
      <c r="D39" s="828"/>
      <c r="E39" s="828"/>
      <c r="F39" s="828"/>
      <c r="G39" s="828"/>
      <c r="H39" s="828"/>
      <c r="I39" s="828"/>
      <c r="J39" s="828"/>
      <c r="K39" s="828"/>
      <c r="L39" s="828"/>
      <c r="M39" s="828"/>
      <c r="N39" s="828"/>
      <c r="O39" s="828"/>
      <c r="P39" s="828"/>
      <c r="Q39" s="828"/>
      <c r="R39" s="828"/>
      <c r="S39" s="828"/>
      <c r="T39" s="828"/>
      <c r="U39" s="828"/>
      <c r="V39" s="828"/>
      <c r="W39" s="828"/>
      <c r="X39" s="828"/>
      <c r="Y39" s="828"/>
      <c r="Z39" s="828"/>
      <c r="AA39" s="816"/>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832" t="s">
        <v>139</v>
      </c>
      <c r="D41" s="824"/>
      <c r="E41" s="306"/>
      <c r="F41" s="826" t="s">
        <v>34</v>
      </c>
      <c r="G41" s="816"/>
      <c r="H41" s="306"/>
      <c r="I41" s="293"/>
      <c r="J41" s="313" t="s">
        <v>140</v>
      </c>
      <c r="K41" s="826">
        <v>2</v>
      </c>
      <c r="L41" s="828"/>
      <c r="M41" s="828"/>
      <c r="N41" s="816"/>
      <c r="O41" s="306"/>
      <c r="P41" s="306"/>
      <c r="Q41" s="297" t="s">
        <v>141</v>
      </c>
      <c r="R41" s="293"/>
      <c r="S41" s="306"/>
      <c r="T41" s="306"/>
      <c r="U41" s="306"/>
      <c r="V41" s="306"/>
      <c r="W41" s="826" t="s">
        <v>20</v>
      </c>
      <c r="X41" s="828"/>
      <c r="Y41" s="828"/>
      <c r="Z41" s="828"/>
      <c r="AA41" s="816"/>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833" t="s">
        <v>989</v>
      </c>
      <c r="G43" s="828"/>
      <c r="H43" s="828"/>
      <c r="I43" s="828"/>
      <c r="J43" s="828"/>
      <c r="K43" s="828"/>
      <c r="L43" s="828"/>
      <c r="M43" s="816"/>
      <c r="N43" s="293"/>
      <c r="O43" s="313" t="s">
        <v>144</v>
      </c>
      <c r="P43" s="834">
        <v>0</v>
      </c>
      <c r="Q43" s="828"/>
      <c r="R43" s="828"/>
      <c r="S43" s="828"/>
      <c r="T43" s="828"/>
      <c r="U43" s="828"/>
      <c r="V43" s="828"/>
      <c r="W43" s="828"/>
      <c r="X43" s="828"/>
      <c r="Y43" s="828"/>
      <c r="Z43" s="828"/>
      <c r="AA43" s="816"/>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827" t="s">
        <v>146</v>
      </c>
      <c r="G45" s="816"/>
      <c r="H45" s="293"/>
      <c r="I45" s="293"/>
      <c r="J45" s="306" t="s">
        <v>147</v>
      </c>
      <c r="K45" s="293"/>
      <c r="L45" s="827" t="s">
        <v>148</v>
      </c>
      <c r="M45" s="828"/>
      <c r="N45" s="816"/>
      <c r="O45" s="306"/>
      <c r="P45" s="306"/>
      <c r="Q45" s="293"/>
      <c r="R45" s="306" t="s">
        <v>149</v>
      </c>
      <c r="S45" s="306"/>
      <c r="T45" s="306"/>
      <c r="U45" s="306"/>
      <c r="V45" s="306"/>
      <c r="W45" s="835"/>
      <c r="X45" s="828"/>
      <c r="Y45" s="828"/>
      <c r="Z45" s="828"/>
      <c r="AA45" s="816"/>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829">
        <v>2024</v>
      </c>
      <c r="E47" s="830"/>
      <c r="F47" s="831"/>
      <c r="G47" s="34"/>
      <c r="H47" s="297"/>
      <c r="I47" s="297"/>
      <c r="J47" s="297"/>
      <c r="K47" s="297"/>
      <c r="L47" s="297"/>
      <c r="M47" s="297"/>
      <c r="N47" s="297"/>
      <c r="O47" s="297"/>
      <c r="P47" s="297"/>
      <c r="Q47" s="823"/>
      <c r="R47" s="824"/>
      <c r="S47" s="824"/>
      <c r="T47" s="824"/>
      <c r="U47" s="824"/>
      <c r="V47" s="297"/>
      <c r="W47" s="297"/>
      <c r="X47" s="825"/>
      <c r="Y47" s="824"/>
      <c r="Z47" s="824"/>
      <c r="AA47" s="824"/>
    </row>
    <row r="49" spans="3:27" ht="15.75" customHeight="1" x14ac:dyDescent="0.25">
      <c r="C49" s="306" t="s">
        <v>140</v>
      </c>
      <c r="D49" s="834">
        <v>1.2</v>
      </c>
      <c r="E49" s="828"/>
      <c r="F49" s="816"/>
      <c r="G49" s="293"/>
      <c r="H49" s="297"/>
      <c r="I49" s="297"/>
      <c r="J49" s="297"/>
      <c r="K49" s="297"/>
      <c r="L49" s="297"/>
      <c r="M49" s="297"/>
      <c r="N49" s="297"/>
      <c r="O49" s="297"/>
      <c r="P49" s="297"/>
      <c r="Q49" s="823"/>
      <c r="R49" s="824"/>
      <c r="S49" s="824"/>
      <c r="T49" s="824"/>
      <c r="U49" s="824"/>
      <c r="V49" s="297"/>
      <c r="W49" s="297"/>
      <c r="X49" s="825"/>
      <c r="Y49" s="824"/>
      <c r="Z49" s="824"/>
      <c r="AA49" s="824"/>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26" t="s">
        <v>151</v>
      </c>
      <c r="E51" s="828"/>
      <c r="F51" s="828"/>
      <c r="G51" s="828"/>
      <c r="H51" s="828"/>
      <c r="I51" s="828"/>
      <c r="J51" s="828"/>
      <c r="K51" s="828"/>
      <c r="L51" s="828"/>
      <c r="M51" s="828"/>
      <c r="N51" s="828"/>
      <c r="O51" s="828"/>
      <c r="P51" s="828"/>
      <c r="Q51" s="828"/>
      <c r="R51" s="828"/>
      <c r="S51" s="828"/>
      <c r="T51" s="828"/>
      <c r="U51" s="828"/>
      <c r="V51" s="828"/>
      <c r="W51" s="828"/>
      <c r="X51" s="828"/>
      <c r="Y51" s="816"/>
      <c r="Z51" s="307"/>
      <c r="AA51" s="307"/>
    </row>
    <row r="52" spans="3:27" ht="15.75" customHeight="1" x14ac:dyDescent="0.25">
      <c r="C52" s="293"/>
      <c r="D52" s="865" t="s">
        <v>152</v>
      </c>
      <c r="E52" s="828"/>
      <c r="F52" s="828"/>
      <c r="G52" s="828"/>
      <c r="H52" s="816"/>
      <c r="I52" s="861" t="s">
        <v>153</v>
      </c>
      <c r="J52" s="828"/>
      <c r="K52" s="828"/>
      <c r="L52" s="828"/>
      <c r="M52" s="828"/>
      <c r="N52" s="828"/>
      <c r="O52" s="828"/>
      <c r="P52" s="816"/>
      <c r="Q52" s="862" t="s">
        <v>154</v>
      </c>
      <c r="R52" s="828"/>
      <c r="S52" s="828"/>
      <c r="T52" s="828"/>
      <c r="U52" s="828"/>
      <c r="V52" s="828"/>
      <c r="W52" s="828"/>
      <c r="X52" s="828"/>
      <c r="Y52" s="816"/>
      <c r="Z52" s="307"/>
      <c r="AA52" s="307"/>
    </row>
    <row r="53" spans="3:27" ht="15.75" customHeight="1" x14ac:dyDescent="0.25">
      <c r="C53" s="38"/>
      <c r="D53" s="866" t="s">
        <v>155</v>
      </c>
      <c r="E53" s="828"/>
      <c r="F53" s="828"/>
      <c r="G53" s="828"/>
      <c r="H53" s="816"/>
      <c r="I53" s="863" t="s">
        <v>156</v>
      </c>
      <c r="J53" s="828"/>
      <c r="K53" s="828"/>
      <c r="L53" s="828"/>
      <c r="M53" s="828"/>
      <c r="N53" s="828"/>
      <c r="O53" s="828"/>
      <c r="P53" s="816"/>
      <c r="Q53" s="864" t="s">
        <v>157</v>
      </c>
      <c r="R53" s="828"/>
      <c r="S53" s="828"/>
      <c r="T53" s="828"/>
      <c r="U53" s="828"/>
      <c r="V53" s="828"/>
      <c r="W53" s="828"/>
      <c r="X53" s="828"/>
      <c r="Y53" s="816"/>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54" t="s">
        <v>158</v>
      </c>
      <c r="D55" s="828"/>
      <c r="E55" s="828"/>
      <c r="F55" s="816"/>
      <c r="G55" s="859" t="s">
        <v>159</v>
      </c>
      <c r="H55" s="860" t="s">
        <v>160</v>
      </c>
      <c r="I55" s="842"/>
      <c r="J55" s="842"/>
      <c r="K55" s="842"/>
      <c r="L55" s="842"/>
      <c r="M55" s="842"/>
      <c r="N55" s="842"/>
      <c r="O55" s="842"/>
      <c r="P55" s="842"/>
      <c r="Q55" s="842"/>
      <c r="R55" s="842"/>
      <c r="S55" s="842"/>
      <c r="T55" s="842"/>
      <c r="U55" s="842"/>
      <c r="V55" s="842"/>
      <c r="W55" s="842"/>
      <c r="X55" s="842"/>
      <c r="Y55" s="842"/>
      <c r="Z55" s="842"/>
      <c r="AA55" s="843"/>
    </row>
    <row r="56" spans="3:27" ht="15.75" customHeight="1" x14ac:dyDescent="0.25">
      <c r="C56" s="40" t="s">
        <v>161</v>
      </c>
      <c r="D56" s="41" t="s">
        <v>990</v>
      </c>
      <c r="E56" s="854" t="s">
        <v>162</v>
      </c>
      <c r="F56" s="816"/>
      <c r="G56" s="800"/>
      <c r="H56" s="845"/>
      <c r="I56" s="846"/>
      <c r="J56" s="846"/>
      <c r="K56" s="846"/>
      <c r="L56" s="846"/>
      <c r="M56" s="846"/>
      <c r="N56" s="846"/>
      <c r="O56" s="846"/>
      <c r="P56" s="846"/>
      <c r="Q56" s="846"/>
      <c r="R56" s="846"/>
      <c r="S56" s="846"/>
      <c r="T56" s="846"/>
      <c r="U56" s="846"/>
      <c r="V56" s="846"/>
      <c r="W56" s="846"/>
      <c r="X56" s="846"/>
      <c r="Y56" s="846"/>
      <c r="Z56" s="846"/>
      <c r="AA56" s="847"/>
    </row>
    <row r="57" spans="3:27" ht="15.75" customHeight="1" x14ac:dyDescent="0.25">
      <c r="C57" s="42">
        <v>2024</v>
      </c>
      <c r="D57" s="43">
        <v>45474</v>
      </c>
      <c r="E57" s="853">
        <v>45656</v>
      </c>
      <c r="F57" s="816"/>
      <c r="G57" s="44">
        <v>0.5</v>
      </c>
      <c r="H57" s="858"/>
      <c r="I57" s="828"/>
      <c r="J57" s="828"/>
      <c r="K57" s="828"/>
      <c r="L57" s="828"/>
      <c r="M57" s="828"/>
      <c r="N57" s="828"/>
      <c r="O57" s="828"/>
      <c r="P57" s="828"/>
      <c r="Q57" s="828"/>
      <c r="R57" s="828"/>
      <c r="S57" s="828"/>
      <c r="T57" s="828"/>
      <c r="U57" s="828"/>
      <c r="V57" s="828"/>
      <c r="W57" s="828"/>
      <c r="X57" s="828"/>
      <c r="Y57" s="828"/>
      <c r="Z57" s="828"/>
      <c r="AA57" s="816"/>
    </row>
    <row r="58" spans="3:27" ht="15.75" customHeight="1" x14ac:dyDescent="0.25">
      <c r="C58" s="42">
        <v>2025</v>
      </c>
      <c r="D58" s="43">
        <v>45658</v>
      </c>
      <c r="E58" s="853">
        <v>46021</v>
      </c>
      <c r="F58" s="816"/>
      <c r="G58" s="44">
        <v>0.8</v>
      </c>
      <c r="H58" s="858"/>
      <c r="I58" s="828"/>
      <c r="J58" s="828"/>
      <c r="K58" s="828"/>
      <c r="L58" s="828"/>
      <c r="M58" s="828"/>
      <c r="N58" s="828"/>
      <c r="O58" s="828"/>
      <c r="P58" s="828"/>
      <c r="Q58" s="828"/>
      <c r="R58" s="828"/>
      <c r="S58" s="828"/>
      <c r="T58" s="828"/>
      <c r="U58" s="828"/>
      <c r="V58" s="828"/>
      <c r="W58" s="828"/>
      <c r="X58" s="828"/>
      <c r="Y58" s="828"/>
      <c r="Z58" s="828"/>
      <c r="AA58" s="816"/>
    </row>
    <row r="59" spans="3:27" ht="15.75" customHeight="1" x14ac:dyDescent="0.25">
      <c r="C59" s="42">
        <v>2026</v>
      </c>
      <c r="D59" s="43">
        <v>46023</v>
      </c>
      <c r="E59" s="853">
        <v>46386</v>
      </c>
      <c r="F59" s="816"/>
      <c r="G59" s="44">
        <v>0.4</v>
      </c>
      <c r="H59" s="858"/>
      <c r="I59" s="828"/>
      <c r="J59" s="828"/>
      <c r="K59" s="828"/>
      <c r="L59" s="828"/>
      <c r="M59" s="828"/>
      <c r="N59" s="828"/>
      <c r="O59" s="828"/>
      <c r="P59" s="828"/>
      <c r="Q59" s="828"/>
      <c r="R59" s="828"/>
      <c r="S59" s="828"/>
      <c r="T59" s="828"/>
      <c r="U59" s="828"/>
      <c r="V59" s="828"/>
      <c r="W59" s="828"/>
      <c r="X59" s="828"/>
      <c r="Y59" s="828"/>
      <c r="Z59" s="828"/>
      <c r="AA59" s="816"/>
    </row>
    <row r="60" spans="3:27" ht="15.75" customHeight="1" x14ac:dyDescent="0.25">
      <c r="C60" s="42">
        <v>2027</v>
      </c>
      <c r="D60" s="43">
        <v>46388</v>
      </c>
      <c r="E60" s="853">
        <v>46751</v>
      </c>
      <c r="F60" s="816"/>
      <c r="G60" s="44">
        <v>0.3</v>
      </c>
      <c r="H60" s="858"/>
      <c r="I60" s="828"/>
      <c r="J60" s="828"/>
      <c r="K60" s="828"/>
      <c r="L60" s="828"/>
      <c r="M60" s="828"/>
      <c r="N60" s="828"/>
      <c r="O60" s="828"/>
      <c r="P60" s="828"/>
      <c r="Q60" s="828"/>
      <c r="R60" s="828"/>
      <c r="S60" s="828"/>
      <c r="T60" s="828"/>
      <c r="U60" s="828"/>
      <c r="V60" s="828"/>
      <c r="W60" s="828"/>
      <c r="X60" s="828"/>
      <c r="Y60" s="828"/>
      <c r="Z60" s="828"/>
      <c r="AA60" s="816"/>
    </row>
    <row r="61" spans="3:27" ht="15.75" customHeight="1" x14ac:dyDescent="0.25">
      <c r="C61" s="42"/>
      <c r="D61" s="42"/>
      <c r="E61" s="854"/>
      <c r="F61" s="816"/>
      <c r="G61" s="41"/>
      <c r="H61" s="854"/>
      <c r="I61" s="828"/>
      <c r="J61" s="828"/>
      <c r="K61" s="828"/>
      <c r="L61" s="828"/>
      <c r="M61" s="828"/>
      <c r="N61" s="828"/>
      <c r="O61" s="828"/>
      <c r="P61" s="828"/>
      <c r="Q61" s="828"/>
      <c r="R61" s="828"/>
      <c r="S61" s="828"/>
      <c r="T61" s="828"/>
      <c r="U61" s="828"/>
      <c r="V61" s="828"/>
      <c r="W61" s="828"/>
      <c r="X61" s="828"/>
      <c r="Y61" s="828"/>
      <c r="Z61" s="828"/>
      <c r="AA61" s="816"/>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832" t="s">
        <v>163</v>
      </c>
      <c r="D63" s="824"/>
      <c r="E63" s="306"/>
      <c r="F63" s="297" t="s">
        <v>164</v>
      </c>
      <c r="G63" s="45"/>
      <c r="H63" s="308"/>
      <c r="I63" s="297" t="s">
        <v>165</v>
      </c>
      <c r="J63" s="293"/>
      <c r="K63" s="827"/>
      <c r="L63" s="816"/>
      <c r="M63" s="306"/>
      <c r="N63" s="293"/>
      <c r="O63" s="293"/>
      <c r="P63" s="293"/>
      <c r="Q63" s="293"/>
      <c r="R63" s="293"/>
      <c r="S63" s="293"/>
      <c r="T63" s="293"/>
      <c r="U63" s="293"/>
      <c r="V63" s="293"/>
      <c r="W63" s="293"/>
      <c r="X63" s="293"/>
      <c r="Y63" s="293"/>
      <c r="Z63" s="293"/>
      <c r="AA63" s="293"/>
    </row>
    <row r="65" spans="2:28" ht="15.75" customHeight="1" x14ac:dyDescent="0.25">
      <c r="B65" s="852" t="s">
        <v>166</v>
      </c>
      <c r="C65" s="828"/>
      <c r="D65" s="828"/>
      <c r="E65" s="828"/>
      <c r="F65" s="828"/>
      <c r="G65" s="828"/>
      <c r="H65" s="828"/>
      <c r="I65" s="828"/>
      <c r="J65" s="828"/>
      <c r="K65" s="828"/>
      <c r="L65" s="828"/>
      <c r="M65" s="828"/>
      <c r="N65" s="828"/>
      <c r="O65" s="828"/>
      <c r="P65" s="828"/>
      <c r="Q65" s="828"/>
      <c r="R65" s="828"/>
      <c r="S65" s="828"/>
      <c r="T65" s="828"/>
      <c r="U65" s="828"/>
      <c r="V65" s="828"/>
      <c r="W65" s="828"/>
      <c r="X65" s="828"/>
      <c r="Y65" s="828"/>
      <c r="Z65" s="828"/>
      <c r="AA65" s="828"/>
      <c r="AB65" s="816"/>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54" t="s">
        <v>161</v>
      </c>
      <c r="C67" s="816"/>
      <c r="D67" s="41"/>
      <c r="E67" s="854" t="s">
        <v>167</v>
      </c>
      <c r="F67" s="816"/>
      <c r="G67" s="41"/>
      <c r="H67" s="826" t="s">
        <v>168</v>
      </c>
      <c r="I67" s="816"/>
      <c r="J67" s="854"/>
      <c r="K67" s="816"/>
      <c r="L67" s="857"/>
      <c r="M67" s="824"/>
      <c r="N67" s="41" t="s">
        <v>169</v>
      </c>
      <c r="O67" s="854"/>
      <c r="P67" s="828"/>
      <c r="Q67" s="816"/>
      <c r="R67" s="854" t="s">
        <v>170</v>
      </c>
      <c r="S67" s="828"/>
      <c r="T67" s="816"/>
      <c r="U67" s="854"/>
      <c r="V67" s="828"/>
      <c r="W67" s="816"/>
      <c r="X67" s="854" t="s">
        <v>171</v>
      </c>
      <c r="Y67" s="816"/>
      <c r="Z67" s="854"/>
      <c r="AA67" s="828"/>
      <c r="AB67" s="816"/>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52" t="s">
        <v>172</v>
      </c>
      <c r="C69" s="816"/>
      <c r="D69" s="855"/>
      <c r="E69" s="846"/>
      <c r="F69" s="846"/>
      <c r="G69" s="846"/>
      <c r="H69" s="846"/>
      <c r="I69" s="846"/>
      <c r="J69" s="846"/>
      <c r="K69" s="846"/>
      <c r="L69" s="846"/>
      <c r="M69" s="846"/>
      <c r="N69" s="846"/>
      <c r="O69" s="846"/>
      <c r="P69" s="846"/>
      <c r="Q69" s="846"/>
      <c r="R69" s="846"/>
      <c r="S69" s="846"/>
      <c r="T69" s="846"/>
      <c r="U69" s="846"/>
      <c r="V69" s="846"/>
      <c r="W69" s="846"/>
      <c r="X69" s="846"/>
      <c r="Y69" s="846"/>
      <c r="Z69" s="846"/>
      <c r="AA69" s="846"/>
      <c r="AB69" s="847"/>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52" t="s">
        <v>173</v>
      </c>
      <c r="C71" s="816"/>
      <c r="D71" s="856"/>
      <c r="E71" s="846"/>
      <c r="F71" s="846"/>
      <c r="G71" s="846"/>
      <c r="H71" s="846"/>
      <c r="I71" s="846"/>
      <c r="J71" s="846"/>
      <c r="K71" s="846"/>
      <c r="L71" s="846"/>
      <c r="M71" s="846"/>
      <c r="N71" s="846"/>
      <c r="O71" s="846"/>
      <c r="P71" s="846"/>
      <c r="Q71" s="846"/>
      <c r="R71" s="846"/>
      <c r="S71" s="846"/>
      <c r="T71" s="846"/>
      <c r="U71" s="846"/>
      <c r="V71" s="846"/>
      <c r="W71" s="846"/>
      <c r="X71" s="846"/>
      <c r="Y71" s="846"/>
      <c r="Z71" s="846"/>
      <c r="AA71" s="846"/>
      <c r="AB71" s="847"/>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52" t="s">
        <v>174</v>
      </c>
      <c r="C73" s="816"/>
      <c r="D73" s="856"/>
      <c r="E73" s="846"/>
      <c r="F73" s="846"/>
      <c r="G73" s="846"/>
      <c r="H73" s="846"/>
      <c r="I73" s="846"/>
      <c r="J73" s="846"/>
      <c r="K73" s="846"/>
      <c r="L73" s="846"/>
      <c r="M73" s="846"/>
      <c r="N73" s="846"/>
      <c r="O73" s="846"/>
      <c r="P73" s="846"/>
      <c r="Q73" s="846"/>
      <c r="R73" s="846"/>
      <c r="S73" s="846"/>
      <c r="T73" s="846"/>
      <c r="U73" s="846"/>
      <c r="V73" s="846"/>
      <c r="W73" s="846"/>
      <c r="X73" s="846"/>
      <c r="Y73" s="846"/>
      <c r="Z73" s="846"/>
      <c r="AA73" s="846"/>
      <c r="AB73" s="847"/>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52" t="s">
        <v>175</v>
      </c>
      <c r="C75" s="816"/>
      <c r="D75" s="856"/>
      <c r="E75" s="846"/>
      <c r="F75" s="846"/>
      <c r="G75" s="846"/>
      <c r="H75" s="846"/>
      <c r="I75" s="846"/>
      <c r="J75" s="846"/>
      <c r="K75" s="846"/>
      <c r="L75" s="846"/>
      <c r="M75" s="846"/>
      <c r="N75" s="846"/>
      <c r="O75" s="846"/>
      <c r="P75" s="846"/>
      <c r="Q75" s="846"/>
      <c r="R75" s="846"/>
      <c r="S75" s="846"/>
      <c r="T75" s="846"/>
      <c r="U75" s="846"/>
      <c r="V75" s="846"/>
      <c r="W75" s="846"/>
      <c r="X75" s="846"/>
      <c r="Y75" s="846"/>
      <c r="Z75" s="846"/>
      <c r="AA75" s="846"/>
      <c r="AB75" s="847"/>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52" t="s">
        <v>176</v>
      </c>
      <c r="C77" s="816"/>
      <c r="D77" s="856"/>
      <c r="E77" s="846"/>
      <c r="F77" s="846"/>
      <c r="G77" s="846"/>
      <c r="H77" s="846"/>
      <c r="I77" s="846"/>
      <c r="J77" s="846"/>
      <c r="K77" s="846"/>
      <c r="L77" s="846"/>
      <c r="M77" s="846"/>
      <c r="N77" s="846"/>
      <c r="O77" s="846"/>
      <c r="P77" s="846"/>
      <c r="Q77" s="846"/>
      <c r="R77" s="846"/>
      <c r="S77" s="846"/>
      <c r="T77" s="846"/>
      <c r="U77" s="846"/>
      <c r="V77" s="846"/>
      <c r="W77" s="846"/>
      <c r="X77" s="846"/>
      <c r="Y77" s="846"/>
      <c r="Z77" s="846"/>
      <c r="AA77" s="846"/>
      <c r="AB77" s="847"/>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52" t="s">
        <v>177</v>
      </c>
      <c r="C79" s="828"/>
      <c r="D79" s="828"/>
      <c r="E79" s="828"/>
      <c r="F79" s="828"/>
      <c r="G79" s="828"/>
      <c r="H79" s="828"/>
      <c r="I79" s="828"/>
      <c r="J79" s="828"/>
      <c r="K79" s="828"/>
      <c r="L79" s="828"/>
      <c r="M79" s="828"/>
      <c r="N79" s="828"/>
      <c r="O79" s="828"/>
      <c r="P79" s="828"/>
      <c r="Q79" s="828"/>
      <c r="R79" s="828"/>
      <c r="S79" s="828"/>
      <c r="T79" s="828"/>
      <c r="U79" s="828"/>
      <c r="V79" s="828"/>
      <c r="W79" s="828"/>
      <c r="X79" s="828"/>
      <c r="Y79" s="828"/>
      <c r="Z79" s="828"/>
      <c r="AA79" s="828"/>
      <c r="AB79" s="816"/>
    </row>
    <row r="80" spans="2:28" ht="15.75" customHeight="1" x14ac:dyDescent="0.25">
      <c r="B80" s="826" t="s">
        <v>122</v>
      </c>
      <c r="C80" s="816"/>
      <c r="D80" s="50" t="s">
        <v>178</v>
      </c>
      <c r="E80" s="826" t="s">
        <v>179</v>
      </c>
      <c r="F80" s="816"/>
      <c r="G80" s="826" t="s">
        <v>177</v>
      </c>
      <c r="H80" s="828"/>
      <c r="I80" s="828"/>
      <c r="J80" s="828"/>
      <c r="K80" s="828"/>
      <c r="L80" s="828"/>
      <c r="M80" s="828"/>
      <c r="N80" s="828"/>
      <c r="O80" s="816"/>
      <c r="P80" s="826" t="s">
        <v>180</v>
      </c>
      <c r="Q80" s="828"/>
      <c r="R80" s="828"/>
      <c r="S80" s="828"/>
      <c r="T80" s="828"/>
      <c r="U80" s="828"/>
      <c r="V80" s="828"/>
      <c r="W80" s="828"/>
      <c r="X80" s="828"/>
      <c r="Y80" s="828"/>
      <c r="Z80" s="828"/>
      <c r="AA80" s="828"/>
      <c r="AB80" s="816"/>
    </row>
    <row r="81" spans="2:28" ht="15.75" customHeight="1" x14ac:dyDescent="0.25">
      <c r="B81" s="826"/>
      <c r="C81" s="816"/>
      <c r="D81" s="36"/>
      <c r="E81" s="826"/>
      <c r="F81" s="816"/>
      <c r="G81" s="851"/>
      <c r="H81" s="828"/>
      <c r="I81" s="828"/>
      <c r="J81" s="828"/>
      <c r="K81" s="828"/>
      <c r="L81" s="828"/>
      <c r="M81" s="828"/>
      <c r="N81" s="828"/>
      <c r="O81" s="816"/>
      <c r="P81" s="851"/>
      <c r="Q81" s="828"/>
      <c r="R81" s="828"/>
      <c r="S81" s="828"/>
      <c r="T81" s="828"/>
      <c r="U81" s="828"/>
      <c r="V81" s="828"/>
      <c r="W81" s="828"/>
      <c r="X81" s="828"/>
      <c r="Y81" s="828"/>
      <c r="Z81" s="828"/>
      <c r="AA81" s="828"/>
      <c r="AB81" s="816"/>
    </row>
    <row r="82" spans="2:28" ht="15.75" customHeight="1" x14ac:dyDescent="0.25">
      <c r="B82" s="826"/>
      <c r="C82" s="816"/>
      <c r="D82" s="36"/>
      <c r="E82" s="826"/>
      <c r="F82" s="816"/>
      <c r="G82" s="851"/>
      <c r="H82" s="828"/>
      <c r="I82" s="828"/>
      <c r="J82" s="828"/>
      <c r="K82" s="828"/>
      <c r="L82" s="828"/>
      <c r="M82" s="828"/>
      <c r="N82" s="828"/>
      <c r="O82" s="816"/>
      <c r="P82" s="851"/>
      <c r="Q82" s="828"/>
      <c r="R82" s="828"/>
      <c r="S82" s="828"/>
      <c r="T82" s="828"/>
      <c r="U82" s="828"/>
      <c r="V82" s="828"/>
      <c r="W82" s="828"/>
      <c r="X82" s="828"/>
      <c r="Y82" s="828"/>
      <c r="Z82" s="828"/>
      <c r="AA82" s="828"/>
      <c r="AB82" s="816"/>
    </row>
    <row r="83" spans="2:28" ht="26.25" customHeight="1" x14ac:dyDescent="0.25">
      <c r="B83" s="850" t="s">
        <v>181</v>
      </c>
      <c r="C83" s="828"/>
      <c r="D83" s="828"/>
      <c r="E83" s="828"/>
      <c r="F83" s="828"/>
      <c r="G83" s="828"/>
      <c r="H83" s="828"/>
      <c r="I83" s="828"/>
      <c r="J83" s="828"/>
      <c r="K83" s="828"/>
      <c r="L83" s="828"/>
      <c r="M83" s="828"/>
      <c r="N83" s="828"/>
      <c r="O83" s="828"/>
      <c r="P83" s="828"/>
      <c r="Q83" s="828"/>
      <c r="R83" s="828"/>
      <c r="S83" s="828"/>
      <c r="T83" s="828"/>
      <c r="U83" s="828"/>
      <c r="V83" s="828"/>
      <c r="W83" s="828"/>
      <c r="X83" s="828"/>
      <c r="Y83" s="828"/>
      <c r="Z83" s="828"/>
      <c r="AA83" s="828"/>
      <c r="AB83" s="816"/>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B2:AG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41.7109375" customWidth="1"/>
    <col min="33" max="33" width="14.28515625" customWidth="1"/>
  </cols>
  <sheetData>
    <row r="2" spans="2:33" ht="12.75" customHeight="1" x14ac:dyDescent="0.25">
      <c r="B2" s="841"/>
      <c r="C2" s="842"/>
      <c r="D2" s="843"/>
      <c r="E2" s="24"/>
      <c r="F2" s="848" t="s">
        <v>120</v>
      </c>
      <c r="G2" s="842"/>
      <c r="H2" s="842"/>
      <c r="I2" s="842"/>
      <c r="J2" s="842"/>
      <c r="K2" s="842"/>
      <c r="L2" s="842"/>
      <c r="M2" s="842"/>
      <c r="N2" s="842"/>
      <c r="O2" s="842"/>
      <c r="P2" s="842"/>
      <c r="Q2" s="842"/>
      <c r="R2" s="842"/>
      <c r="S2" s="842"/>
      <c r="T2" s="842"/>
      <c r="U2" s="842"/>
      <c r="V2" s="842"/>
      <c r="W2" s="842"/>
      <c r="X2" s="842"/>
      <c r="Y2" s="842"/>
      <c r="Z2" s="842"/>
      <c r="AA2" s="842"/>
      <c r="AB2" s="843"/>
      <c r="AC2" s="293"/>
      <c r="AD2" s="293"/>
      <c r="AE2" s="293"/>
      <c r="AF2" s="293"/>
      <c r="AG2" s="293"/>
    </row>
    <row r="3" spans="2:33" ht="12.75" customHeight="1" x14ac:dyDescent="0.25">
      <c r="B3" s="844"/>
      <c r="C3" s="798"/>
      <c r="D3" s="836"/>
      <c r="E3" s="25"/>
      <c r="F3" s="824"/>
      <c r="G3" s="798"/>
      <c r="H3" s="798"/>
      <c r="I3" s="798"/>
      <c r="J3" s="798"/>
      <c r="K3" s="798"/>
      <c r="L3" s="798"/>
      <c r="M3" s="798"/>
      <c r="N3" s="798"/>
      <c r="O3" s="798"/>
      <c r="P3" s="798"/>
      <c r="Q3" s="798"/>
      <c r="R3" s="798"/>
      <c r="S3" s="798"/>
      <c r="T3" s="798"/>
      <c r="U3" s="798"/>
      <c r="V3" s="798"/>
      <c r="W3" s="798"/>
      <c r="X3" s="798"/>
      <c r="Y3" s="798"/>
      <c r="Z3" s="798"/>
      <c r="AA3" s="798"/>
      <c r="AB3" s="836"/>
      <c r="AC3" s="293"/>
      <c r="AD3" s="293"/>
      <c r="AE3" s="293"/>
      <c r="AF3" s="293"/>
      <c r="AG3" s="293"/>
    </row>
    <row r="4" spans="2:33" ht="12.75" customHeight="1" x14ac:dyDescent="0.25">
      <c r="B4" s="844"/>
      <c r="C4" s="798"/>
      <c r="D4" s="836"/>
      <c r="E4" s="25"/>
      <c r="F4" s="824"/>
      <c r="G4" s="798"/>
      <c r="H4" s="798"/>
      <c r="I4" s="798"/>
      <c r="J4" s="798"/>
      <c r="K4" s="798"/>
      <c r="L4" s="798"/>
      <c r="M4" s="798"/>
      <c r="N4" s="798"/>
      <c r="O4" s="798"/>
      <c r="P4" s="798"/>
      <c r="Q4" s="798"/>
      <c r="R4" s="798"/>
      <c r="S4" s="798"/>
      <c r="T4" s="798"/>
      <c r="U4" s="798"/>
      <c r="V4" s="798"/>
      <c r="W4" s="798"/>
      <c r="X4" s="798"/>
      <c r="Y4" s="798"/>
      <c r="Z4" s="798"/>
      <c r="AA4" s="798"/>
      <c r="AB4" s="836"/>
      <c r="AC4" s="293"/>
      <c r="AD4" s="293"/>
      <c r="AE4" s="293"/>
      <c r="AF4" s="293"/>
      <c r="AG4" s="293"/>
    </row>
    <row r="5" spans="2:33" ht="12.75" customHeight="1" x14ac:dyDescent="0.25">
      <c r="B5" s="844"/>
      <c r="C5" s="798"/>
      <c r="D5" s="836"/>
      <c r="E5" s="25"/>
      <c r="F5" s="824"/>
      <c r="G5" s="798"/>
      <c r="H5" s="798"/>
      <c r="I5" s="798"/>
      <c r="J5" s="798"/>
      <c r="K5" s="798"/>
      <c r="L5" s="798"/>
      <c r="M5" s="798"/>
      <c r="N5" s="798"/>
      <c r="O5" s="798"/>
      <c r="P5" s="798"/>
      <c r="Q5" s="798"/>
      <c r="R5" s="798"/>
      <c r="S5" s="798"/>
      <c r="T5" s="798"/>
      <c r="U5" s="798"/>
      <c r="V5" s="798"/>
      <c r="W5" s="798"/>
      <c r="X5" s="798"/>
      <c r="Y5" s="798"/>
      <c r="Z5" s="798"/>
      <c r="AA5" s="798"/>
      <c r="AB5" s="836"/>
      <c r="AC5" s="293"/>
      <c r="AD5" s="293"/>
      <c r="AE5" s="293"/>
      <c r="AF5" s="293"/>
      <c r="AG5" s="293"/>
    </row>
    <row r="6" spans="2:33" ht="37.5" customHeight="1" x14ac:dyDescent="0.25">
      <c r="B6" s="845"/>
      <c r="C6" s="846"/>
      <c r="D6" s="847"/>
      <c r="E6" s="294"/>
      <c r="F6" s="846"/>
      <c r="G6" s="846"/>
      <c r="H6" s="846"/>
      <c r="I6" s="846"/>
      <c r="J6" s="846"/>
      <c r="K6" s="846"/>
      <c r="L6" s="846"/>
      <c r="M6" s="846"/>
      <c r="N6" s="846"/>
      <c r="O6" s="846"/>
      <c r="P6" s="846"/>
      <c r="Q6" s="846"/>
      <c r="R6" s="846"/>
      <c r="S6" s="846"/>
      <c r="T6" s="846"/>
      <c r="U6" s="846"/>
      <c r="V6" s="846"/>
      <c r="W6" s="846"/>
      <c r="X6" s="846"/>
      <c r="Y6" s="846"/>
      <c r="Z6" s="846"/>
      <c r="AA6" s="846"/>
      <c r="AB6" s="847"/>
      <c r="AC6" s="293"/>
      <c r="AD6" s="293"/>
      <c r="AE6" s="293"/>
      <c r="AF6" s="293"/>
      <c r="AG6" s="293"/>
    </row>
    <row r="7" spans="2:33" ht="15" customHeight="1" x14ac:dyDescent="0.25">
      <c r="B7" s="26"/>
      <c r="C7" s="849"/>
      <c r="D7" s="842"/>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1450" t="s">
        <v>960</v>
      </c>
      <c r="AG7" s="824"/>
    </row>
    <row r="8" spans="2:33"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row>
    <row r="9" spans="2:33" ht="15" customHeight="1" x14ac:dyDescent="0.25">
      <c r="B9" s="30"/>
      <c r="C9" s="825"/>
      <c r="D9" s="824"/>
      <c r="E9" s="824"/>
      <c r="F9" s="824"/>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row>
    <row r="10" spans="2:33" ht="30" customHeight="1" x14ac:dyDescent="0.25">
      <c r="B10" s="30"/>
      <c r="C10" s="825" t="s">
        <v>123</v>
      </c>
      <c r="D10" s="824"/>
      <c r="E10" s="826" t="s">
        <v>991</v>
      </c>
      <c r="F10" s="828"/>
      <c r="G10" s="828"/>
      <c r="H10" s="828"/>
      <c r="I10" s="828"/>
      <c r="J10" s="828"/>
      <c r="K10" s="828"/>
      <c r="L10" s="828"/>
      <c r="M10" s="828"/>
      <c r="N10" s="828"/>
      <c r="O10" s="828"/>
      <c r="P10" s="828"/>
      <c r="Q10" s="828"/>
      <c r="R10" s="828"/>
      <c r="S10" s="828"/>
      <c r="T10" s="828"/>
      <c r="U10" s="828"/>
      <c r="V10" s="828"/>
      <c r="W10" s="828"/>
      <c r="X10" s="828"/>
      <c r="Y10" s="828"/>
      <c r="Z10" s="828"/>
      <c r="AA10" s="816"/>
      <c r="AB10" s="302"/>
      <c r="AC10" s="293"/>
      <c r="AD10" s="293"/>
      <c r="AE10" s="293"/>
      <c r="AF10" s="50" t="s">
        <v>961</v>
      </c>
      <c r="AG10" s="50" t="s">
        <v>962</v>
      </c>
    </row>
    <row r="11" spans="2:33" ht="15" customHeight="1" x14ac:dyDescent="0.25">
      <c r="B11" s="30"/>
      <c r="C11" s="825"/>
      <c r="D11" s="824"/>
      <c r="E11" s="824"/>
      <c r="F11" s="824"/>
      <c r="G11" s="293"/>
      <c r="H11" s="293"/>
      <c r="I11" s="293"/>
      <c r="J11" s="293"/>
      <c r="K11" s="293"/>
      <c r="L11" s="293"/>
      <c r="M11" s="293"/>
      <c r="N11" s="293"/>
      <c r="O11" s="293"/>
      <c r="P11" s="293"/>
      <c r="Q11" s="293"/>
      <c r="R11" s="293"/>
      <c r="S11" s="293"/>
      <c r="T11" s="293"/>
      <c r="U11" s="293"/>
      <c r="V11" s="293"/>
      <c r="W11" s="293"/>
      <c r="X11" s="293"/>
      <c r="Y11" s="293"/>
      <c r="Z11" s="293"/>
      <c r="AA11" s="823"/>
      <c r="AB11" s="836"/>
      <c r="AC11" s="293"/>
      <c r="AD11" s="293"/>
      <c r="AE11" s="293"/>
      <c r="AF11" s="36" t="s">
        <v>992</v>
      </c>
      <c r="AG11" s="36">
        <v>25</v>
      </c>
    </row>
    <row r="12" spans="2:33" ht="29.25" customHeight="1" x14ac:dyDescent="0.25">
      <c r="B12" s="30"/>
      <c r="C12" s="839" t="s">
        <v>125</v>
      </c>
      <c r="D12" s="840"/>
      <c r="E12" s="837" t="s">
        <v>993</v>
      </c>
      <c r="F12" s="838"/>
      <c r="G12" s="838"/>
      <c r="H12" s="838"/>
      <c r="I12" s="838"/>
      <c r="J12" s="838"/>
      <c r="K12" s="838"/>
      <c r="L12" s="838"/>
      <c r="M12" s="838"/>
      <c r="N12" s="838"/>
      <c r="O12" s="838"/>
      <c r="P12" s="838"/>
      <c r="Q12" s="838"/>
      <c r="R12" s="838"/>
      <c r="S12" s="838"/>
      <c r="T12" s="838"/>
      <c r="U12" s="838"/>
      <c r="V12" s="838"/>
      <c r="W12" s="838"/>
      <c r="X12" s="838"/>
      <c r="Y12" s="838"/>
      <c r="Z12" s="838"/>
      <c r="AA12" s="838"/>
      <c r="AB12" s="35"/>
      <c r="AC12" s="293"/>
      <c r="AD12" s="293"/>
      <c r="AE12" s="293"/>
      <c r="AF12" s="36" t="s">
        <v>994</v>
      </c>
      <c r="AG12" s="36">
        <v>12</v>
      </c>
    </row>
    <row r="13" spans="2:33" ht="15" customHeight="1" x14ac:dyDescent="0.25">
      <c r="B13" s="30"/>
      <c r="C13" s="823"/>
      <c r="D13" s="824"/>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36" t="s">
        <v>995</v>
      </c>
      <c r="AG13" s="36">
        <v>12</v>
      </c>
    </row>
    <row r="14" spans="2:33" ht="15" customHeight="1" x14ac:dyDescent="0.25">
      <c r="B14" s="30"/>
      <c r="C14" s="825" t="s">
        <v>983</v>
      </c>
      <c r="D14" s="824"/>
      <c r="E14" s="841" t="s">
        <v>996</v>
      </c>
      <c r="F14" s="842"/>
      <c r="G14" s="842"/>
      <c r="H14" s="842"/>
      <c r="I14" s="842"/>
      <c r="J14" s="842"/>
      <c r="K14" s="842"/>
      <c r="L14" s="842"/>
      <c r="M14" s="842"/>
      <c r="N14" s="842"/>
      <c r="O14" s="842"/>
      <c r="P14" s="842"/>
      <c r="Q14" s="842"/>
      <c r="R14" s="842"/>
      <c r="S14" s="842"/>
      <c r="T14" s="842"/>
      <c r="U14" s="842"/>
      <c r="V14" s="842"/>
      <c r="W14" s="842"/>
      <c r="X14" s="842"/>
      <c r="Y14" s="842"/>
      <c r="Z14" s="842"/>
      <c r="AA14" s="843"/>
      <c r="AB14" s="301"/>
      <c r="AC14" s="293"/>
      <c r="AD14" s="293"/>
      <c r="AE14" s="293"/>
      <c r="AF14" s="36" t="s">
        <v>997</v>
      </c>
      <c r="AG14" s="36">
        <v>25</v>
      </c>
    </row>
    <row r="15" spans="2:33" ht="15.75" customHeight="1" x14ac:dyDescent="0.25">
      <c r="B15" s="30"/>
      <c r="C15" s="303"/>
      <c r="D15" s="303"/>
      <c r="E15" s="845"/>
      <c r="F15" s="846"/>
      <c r="G15" s="846"/>
      <c r="H15" s="846"/>
      <c r="I15" s="846"/>
      <c r="J15" s="846"/>
      <c r="K15" s="846"/>
      <c r="L15" s="846"/>
      <c r="M15" s="846"/>
      <c r="N15" s="846"/>
      <c r="O15" s="846"/>
      <c r="P15" s="846"/>
      <c r="Q15" s="846"/>
      <c r="R15" s="846"/>
      <c r="S15" s="846"/>
      <c r="T15" s="846"/>
      <c r="U15" s="846"/>
      <c r="V15" s="846"/>
      <c r="W15" s="846"/>
      <c r="X15" s="846"/>
      <c r="Y15" s="846"/>
      <c r="Z15" s="846"/>
      <c r="AA15" s="847"/>
      <c r="AB15" s="301"/>
      <c r="AC15" s="293"/>
      <c r="AD15" s="293"/>
      <c r="AE15" s="293"/>
      <c r="AF15" s="36" t="s">
        <v>998</v>
      </c>
      <c r="AG15" s="36">
        <v>12</v>
      </c>
    </row>
    <row r="16" spans="2:33" ht="15" customHeight="1" x14ac:dyDescent="0.25">
      <c r="B16" s="30"/>
      <c r="C16" s="303"/>
      <c r="D16" s="303"/>
      <c r="E16" s="303"/>
      <c r="F16" s="293"/>
      <c r="G16" s="293"/>
      <c r="H16" s="293"/>
      <c r="I16" s="293"/>
      <c r="J16" s="293"/>
      <c r="K16" s="293"/>
      <c r="L16" s="293"/>
      <c r="M16" s="293"/>
      <c r="N16" s="293"/>
      <c r="O16" s="293"/>
      <c r="P16" s="293"/>
      <c r="Q16" s="293"/>
      <c r="R16" s="293"/>
      <c r="S16" s="293"/>
      <c r="T16" s="293"/>
      <c r="U16" s="293"/>
      <c r="V16" s="293"/>
      <c r="W16" s="293"/>
      <c r="X16" s="293"/>
      <c r="Y16" s="293"/>
      <c r="Z16" s="293"/>
      <c r="AA16" s="293"/>
      <c r="AB16" s="301"/>
      <c r="AC16" s="293"/>
      <c r="AD16" s="293"/>
      <c r="AE16" s="293"/>
      <c r="AF16" s="36" t="s">
        <v>999</v>
      </c>
      <c r="AG16" s="36">
        <v>28</v>
      </c>
    </row>
    <row r="17" spans="3:33" ht="15" customHeight="1" x14ac:dyDescent="0.25">
      <c r="C17" s="825" t="s">
        <v>985</v>
      </c>
      <c r="D17" s="824"/>
      <c r="E17" s="1452" t="s">
        <v>1000</v>
      </c>
      <c r="F17" s="842"/>
      <c r="G17" s="842"/>
      <c r="H17" s="842"/>
      <c r="I17" s="842"/>
      <c r="J17" s="842"/>
      <c r="K17" s="842"/>
      <c r="L17" s="842"/>
      <c r="M17" s="842"/>
      <c r="N17" s="842"/>
      <c r="O17" s="842"/>
      <c r="P17" s="842"/>
      <c r="Q17" s="842"/>
      <c r="R17" s="842"/>
      <c r="S17" s="842"/>
      <c r="T17" s="842"/>
      <c r="U17" s="842"/>
      <c r="V17" s="842"/>
      <c r="W17" s="842"/>
      <c r="X17" s="842"/>
      <c r="Y17" s="842"/>
      <c r="Z17" s="842"/>
      <c r="AA17" s="843"/>
      <c r="AB17" s="301"/>
      <c r="AC17" s="293"/>
      <c r="AD17" s="293"/>
      <c r="AE17" s="293"/>
      <c r="AF17" s="36" t="s">
        <v>1001</v>
      </c>
      <c r="AG17" s="36">
        <v>100</v>
      </c>
    </row>
    <row r="18" spans="3:33" ht="15" customHeight="1" x14ac:dyDescent="0.25">
      <c r="C18" s="303"/>
      <c r="D18" s="303"/>
      <c r="E18" s="845"/>
      <c r="F18" s="846"/>
      <c r="G18" s="846"/>
      <c r="H18" s="846"/>
      <c r="I18" s="846"/>
      <c r="J18" s="846"/>
      <c r="K18" s="846"/>
      <c r="L18" s="846"/>
      <c r="M18" s="846"/>
      <c r="N18" s="846"/>
      <c r="O18" s="846"/>
      <c r="P18" s="846"/>
      <c r="Q18" s="846"/>
      <c r="R18" s="846"/>
      <c r="S18" s="846"/>
      <c r="T18" s="846"/>
      <c r="U18" s="846"/>
      <c r="V18" s="846"/>
      <c r="W18" s="846"/>
      <c r="X18" s="846"/>
      <c r="Y18" s="846"/>
      <c r="Z18" s="846"/>
      <c r="AA18" s="847"/>
      <c r="AB18" s="301"/>
      <c r="AC18" s="293"/>
      <c r="AD18" s="293"/>
      <c r="AE18" s="293"/>
      <c r="AF18" s="36" t="s">
        <v>1002</v>
      </c>
      <c r="AG18" s="36">
        <v>34</v>
      </c>
    </row>
    <row r="19" spans="3:33"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c r="AC19" s="293"/>
      <c r="AD19" s="293"/>
      <c r="AE19" s="293"/>
      <c r="AF19" s="36" t="s">
        <v>1003</v>
      </c>
      <c r="AG19" s="36">
        <v>100</v>
      </c>
    </row>
    <row r="20" spans="3:33"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c r="AC20" s="293"/>
      <c r="AD20" s="293"/>
      <c r="AE20" s="293"/>
      <c r="AF20" s="36" t="s">
        <v>1004</v>
      </c>
      <c r="AG20" s="36">
        <v>38</v>
      </c>
    </row>
    <row r="21" spans="3:33" ht="15" customHeight="1" x14ac:dyDescent="0.25">
      <c r="C21" s="825" t="s">
        <v>127</v>
      </c>
      <c r="D21" s="824"/>
      <c r="E21" s="304"/>
      <c r="F21" s="823"/>
      <c r="G21" s="824"/>
      <c r="H21" s="824"/>
      <c r="I21" s="824"/>
      <c r="J21" s="824"/>
      <c r="K21" s="824"/>
      <c r="L21" s="824"/>
      <c r="M21" s="824"/>
      <c r="N21" s="824"/>
      <c r="O21" s="824"/>
      <c r="P21" s="824"/>
      <c r="Q21" s="824"/>
      <c r="R21" s="824"/>
      <c r="S21" s="824"/>
      <c r="T21" s="824"/>
      <c r="U21" s="824"/>
      <c r="V21" s="824"/>
      <c r="W21" s="824"/>
      <c r="X21" s="824"/>
      <c r="Y21" s="824"/>
      <c r="Z21" s="824"/>
      <c r="AA21" s="824"/>
      <c r="AB21" s="836"/>
      <c r="AC21" s="293"/>
      <c r="AD21" s="293"/>
      <c r="AE21" s="293"/>
      <c r="AF21" s="36" t="s">
        <v>1005</v>
      </c>
      <c r="AG21" s="36">
        <v>100</v>
      </c>
    </row>
    <row r="22" spans="3:33" ht="29.25" customHeight="1" x14ac:dyDescent="0.25">
      <c r="C22" s="826" t="s">
        <v>1006</v>
      </c>
      <c r="D22" s="828"/>
      <c r="E22" s="828"/>
      <c r="F22" s="828"/>
      <c r="G22" s="828"/>
      <c r="H22" s="828"/>
      <c r="I22" s="828"/>
      <c r="J22" s="828"/>
      <c r="K22" s="828"/>
      <c r="L22" s="828"/>
      <c r="M22" s="828"/>
      <c r="N22" s="828"/>
      <c r="O22" s="828"/>
      <c r="P22" s="828"/>
      <c r="Q22" s="828"/>
      <c r="R22" s="828"/>
      <c r="S22" s="828"/>
      <c r="T22" s="828"/>
      <c r="U22" s="828"/>
      <c r="V22" s="828"/>
      <c r="W22" s="828"/>
      <c r="X22" s="828"/>
      <c r="Y22" s="828"/>
      <c r="Z22" s="828"/>
      <c r="AA22" s="816"/>
      <c r="AB22" s="305"/>
      <c r="AC22" s="293"/>
      <c r="AD22" s="293"/>
      <c r="AE22" s="293"/>
      <c r="AF22" s="36" t="s">
        <v>1007</v>
      </c>
      <c r="AG22" s="36">
        <v>15</v>
      </c>
    </row>
    <row r="23" spans="3:33"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c r="AC23" s="293"/>
      <c r="AD23" s="293"/>
      <c r="AE23" s="293"/>
      <c r="AF23" s="293"/>
      <c r="AG23" s="293"/>
    </row>
    <row r="24" spans="3:33"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c r="AC24" s="293"/>
      <c r="AD24" s="293"/>
      <c r="AE24" s="293"/>
      <c r="AF24" s="293"/>
      <c r="AG24" s="293"/>
    </row>
    <row r="25" spans="3:33" ht="15" customHeight="1" x14ac:dyDescent="0.25">
      <c r="C25" s="1451" t="s">
        <v>1008</v>
      </c>
      <c r="D25" s="842"/>
      <c r="E25" s="842"/>
      <c r="F25" s="842"/>
      <c r="G25" s="842"/>
      <c r="H25" s="842"/>
      <c r="I25" s="842"/>
      <c r="J25" s="842"/>
      <c r="K25" s="842"/>
      <c r="L25" s="842"/>
      <c r="M25" s="842"/>
      <c r="N25" s="842"/>
      <c r="O25" s="842"/>
      <c r="P25" s="843"/>
      <c r="Q25" s="293"/>
      <c r="R25" s="827"/>
      <c r="S25" s="828"/>
      <c r="T25" s="828"/>
      <c r="U25" s="828"/>
      <c r="V25" s="828"/>
      <c r="W25" s="828"/>
      <c r="X25" s="828"/>
      <c r="Y25" s="828"/>
      <c r="Z25" s="828"/>
      <c r="AA25" s="816"/>
      <c r="AB25" s="301"/>
      <c r="AC25" s="293"/>
      <c r="AD25" s="293"/>
      <c r="AE25" s="293"/>
      <c r="AF25" s="325">
        <f>+((AG11/AG12)*AG13)+((AG14/AG15)*AG13)+(((((AG16/100)*AG17)+((AG18/100)*AG19)+((AG20/100)*AG21))*AG22)/100)</f>
        <v>65</v>
      </c>
      <c r="AG25" s="293"/>
    </row>
    <row r="26" spans="3:33" ht="15" customHeight="1" x14ac:dyDescent="0.25">
      <c r="C26" s="844"/>
      <c r="D26" s="798"/>
      <c r="E26" s="798"/>
      <c r="F26" s="798"/>
      <c r="G26" s="798"/>
      <c r="H26" s="798"/>
      <c r="I26" s="798"/>
      <c r="J26" s="798"/>
      <c r="K26" s="798"/>
      <c r="L26" s="798"/>
      <c r="M26" s="798"/>
      <c r="N26" s="798"/>
      <c r="O26" s="798"/>
      <c r="P26" s="836"/>
      <c r="Q26" s="293"/>
      <c r="R26" s="293"/>
      <c r="S26" s="293"/>
      <c r="T26" s="293"/>
      <c r="U26" s="293"/>
      <c r="V26" s="293"/>
      <c r="W26" s="293"/>
      <c r="X26" s="293"/>
      <c r="Y26" s="293"/>
      <c r="Z26" s="293"/>
      <c r="AA26" s="293"/>
      <c r="AB26" s="301"/>
      <c r="AC26" s="293"/>
      <c r="AD26" s="293"/>
      <c r="AE26" s="293"/>
      <c r="AF26" s="326"/>
      <c r="AG26" s="293"/>
    </row>
    <row r="27" spans="3:33" ht="15" customHeight="1" x14ac:dyDescent="0.25">
      <c r="C27" s="844"/>
      <c r="D27" s="798"/>
      <c r="E27" s="798"/>
      <c r="F27" s="798"/>
      <c r="G27" s="798"/>
      <c r="H27" s="798"/>
      <c r="I27" s="798"/>
      <c r="J27" s="798"/>
      <c r="K27" s="798"/>
      <c r="L27" s="798"/>
      <c r="M27" s="798"/>
      <c r="N27" s="798"/>
      <c r="O27" s="798"/>
      <c r="P27" s="836"/>
      <c r="Q27" s="303"/>
      <c r="R27" s="306" t="s">
        <v>130</v>
      </c>
      <c r="S27" s="306"/>
      <c r="T27" s="306"/>
      <c r="U27" s="306"/>
      <c r="V27" s="306"/>
      <c r="W27" s="303"/>
      <c r="X27" s="303"/>
      <c r="Y27" s="303"/>
      <c r="Z27" s="293"/>
      <c r="AA27" s="303"/>
      <c r="AB27" s="301"/>
      <c r="AC27" s="293"/>
      <c r="AD27" s="293"/>
      <c r="AE27" s="293"/>
      <c r="AF27" s="293"/>
      <c r="AG27" s="293"/>
    </row>
    <row r="28" spans="3:33" ht="15" customHeight="1" x14ac:dyDescent="0.25">
      <c r="C28" s="844"/>
      <c r="D28" s="798"/>
      <c r="E28" s="798"/>
      <c r="F28" s="798"/>
      <c r="G28" s="798"/>
      <c r="H28" s="798"/>
      <c r="I28" s="798"/>
      <c r="J28" s="798"/>
      <c r="K28" s="798"/>
      <c r="L28" s="798"/>
      <c r="M28" s="798"/>
      <c r="N28" s="798"/>
      <c r="O28" s="798"/>
      <c r="P28" s="836"/>
      <c r="Q28" s="293"/>
      <c r="R28" s="36"/>
      <c r="S28" s="293" t="s">
        <v>15</v>
      </c>
      <c r="T28" s="293"/>
      <c r="U28" s="36"/>
      <c r="V28" s="293" t="s">
        <v>27</v>
      </c>
      <c r="W28" s="293"/>
      <c r="X28" s="36"/>
      <c r="Y28" s="308" t="s">
        <v>46</v>
      </c>
      <c r="Z28" s="293"/>
      <c r="AA28" s="293"/>
      <c r="AB28" s="301"/>
      <c r="AC28" s="293"/>
      <c r="AD28" s="293"/>
      <c r="AE28" s="293"/>
      <c r="AF28" s="293"/>
      <c r="AG28" s="293"/>
    </row>
    <row r="29" spans="3:33" ht="15" customHeight="1" x14ac:dyDescent="0.25">
      <c r="C29" s="844"/>
      <c r="D29" s="798"/>
      <c r="E29" s="798"/>
      <c r="F29" s="798"/>
      <c r="G29" s="798"/>
      <c r="H29" s="798"/>
      <c r="I29" s="798"/>
      <c r="J29" s="798"/>
      <c r="K29" s="798"/>
      <c r="L29" s="798"/>
      <c r="M29" s="798"/>
      <c r="N29" s="798"/>
      <c r="O29" s="798"/>
      <c r="P29" s="836"/>
      <c r="Q29" s="293"/>
      <c r="R29" s="293"/>
      <c r="S29" s="293"/>
      <c r="T29" s="293"/>
      <c r="U29" s="293"/>
      <c r="V29" s="293"/>
      <c r="W29" s="293"/>
      <c r="X29" s="293"/>
      <c r="Y29" s="293"/>
      <c r="Z29" s="293"/>
      <c r="AA29" s="293"/>
      <c r="AB29" s="301"/>
      <c r="AC29" s="293"/>
      <c r="AD29" s="293"/>
      <c r="AE29" s="293"/>
      <c r="AF29" s="293"/>
      <c r="AG29" s="293"/>
    </row>
    <row r="30" spans="3:33" ht="15" customHeight="1" x14ac:dyDescent="0.25">
      <c r="C30" s="845"/>
      <c r="D30" s="846"/>
      <c r="E30" s="846"/>
      <c r="F30" s="846"/>
      <c r="G30" s="846"/>
      <c r="H30" s="846"/>
      <c r="I30" s="846"/>
      <c r="J30" s="846"/>
      <c r="K30" s="846"/>
      <c r="L30" s="846"/>
      <c r="M30" s="846"/>
      <c r="N30" s="846"/>
      <c r="O30" s="846"/>
      <c r="P30" s="847"/>
      <c r="Q30" s="293"/>
      <c r="R30" s="306" t="s">
        <v>131</v>
      </c>
      <c r="S30" s="293"/>
      <c r="T30" s="293"/>
      <c r="U30" s="293"/>
      <c r="V30" s="293"/>
      <c r="W30" s="834" t="s">
        <v>21</v>
      </c>
      <c r="X30" s="828"/>
      <c r="Y30" s="828"/>
      <c r="Z30" s="828"/>
      <c r="AA30" s="816"/>
      <c r="AB30" s="301"/>
      <c r="AC30" s="293"/>
      <c r="AD30" s="293"/>
      <c r="AE30" s="293"/>
      <c r="AF30" s="293"/>
      <c r="AG30" s="293"/>
    </row>
    <row r="31" spans="3:33"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c r="AC31" s="293"/>
      <c r="AD31" s="293"/>
      <c r="AE31" s="293"/>
      <c r="AF31" s="293"/>
      <c r="AG31" s="293"/>
    </row>
    <row r="32" spans="3:33"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c r="AC32" s="293"/>
      <c r="AD32" s="293"/>
      <c r="AE32" s="293"/>
      <c r="AF32" s="293"/>
      <c r="AG32" s="293"/>
    </row>
    <row r="33" spans="3:27" ht="39.75" customHeight="1" x14ac:dyDescent="0.25">
      <c r="C33" s="1449" t="s">
        <v>1009</v>
      </c>
      <c r="D33" s="828"/>
      <c r="E33" s="828"/>
      <c r="F33" s="828"/>
      <c r="G33" s="828"/>
      <c r="H33" s="828"/>
      <c r="I33" s="828"/>
      <c r="J33" s="828"/>
      <c r="K33" s="828"/>
      <c r="L33" s="828"/>
      <c r="M33" s="828"/>
      <c r="N33" s="828"/>
      <c r="O33" s="828"/>
      <c r="P33" s="828"/>
      <c r="Q33" s="828"/>
      <c r="R33" s="828"/>
      <c r="S33" s="828"/>
      <c r="T33" s="828"/>
      <c r="U33" s="828"/>
      <c r="V33" s="828"/>
      <c r="W33" s="828"/>
      <c r="X33" s="828"/>
      <c r="Y33" s="828"/>
      <c r="Z33" s="828"/>
      <c r="AA33" s="816"/>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834" t="s">
        <v>956</v>
      </c>
      <c r="D36" s="828"/>
      <c r="E36" s="828"/>
      <c r="F36" s="828"/>
      <c r="G36" s="828"/>
      <c r="H36" s="828"/>
      <c r="I36" s="828"/>
      <c r="J36" s="828"/>
      <c r="K36" s="816"/>
      <c r="L36" s="303"/>
      <c r="M36" s="834"/>
      <c r="N36" s="828"/>
      <c r="O36" s="828"/>
      <c r="P36" s="828"/>
      <c r="Q36" s="828"/>
      <c r="R36" s="828"/>
      <c r="S36" s="828"/>
      <c r="T36" s="828"/>
      <c r="U36" s="828"/>
      <c r="V36" s="828"/>
      <c r="W36" s="828"/>
      <c r="X36" s="828"/>
      <c r="Y36" s="828"/>
      <c r="Z36" s="828"/>
      <c r="AA36" s="816"/>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833" t="s">
        <v>957</v>
      </c>
      <c r="D39" s="828"/>
      <c r="E39" s="828"/>
      <c r="F39" s="828"/>
      <c r="G39" s="828"/>
      <c r="H39" s="828"/>
      <c r="I39" s="828"/>
      <c r="J39" s="828"/>
      <c r="K39" s="828"/>
      <c r="L39" s="828"/>
      <c r="M39" s="828"/>
      <c r="N39" s="828"/>
      <c r="O39" s="828"/>
      <c r="P39" s="828"/>
      <c r="Q39" s="828"/>
      <c r="R39" s="828"/>
      <c r="S39" s="828"/>
      <c r="T39" s="828"/>
      <c r="U39" s="828"/>
      <c r="V39" s="828"/>
      <c r="W39" s="828"/>
      <c r="X39" s="828"/>
      <c r="Y39" s="828"/>
      <c r="Z39" s="828"/>
      <c r="AA39" s="816"/>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832" t="s">
        <v>139</v>
      </c>
      <c r="D41" s="824"/>
      <c r="E41" s="306"/>
      <c r="F41" s="826" t="s">
        <v>34</v>
      </c>
      <c r="G41" s="816"/>
      <c r="H41" s="306"/>
      <c r="I41" s="293"/>
      <c r="J41" s="313" t="s">
        <v>140</v>
      </c>
      <c r="K41" s="826">
        <v>2</v>
      </c>
      <c r="L41" s="828"/>
      <c r="M41" s="828"/>
      <c r="N41" s="816"/>
      <c r="O41" s="306"/>
      <c r="P41" s="306"/>
      <c r="Q41" s="297" t="s">
        <v>141</v>
      </c>
      <c r="R41" s="293"/>
      <c r="S41" s="306"/>
      <c r="T41" s="306"/>
      <c r="U41" s="306"/>
      <c r="V41" s="306"/>
      <c r="W41" s="826" t="s">
        <v>20</v>
      </c>
      <c r="X41" s="828"/>
      <c r="Y41" s="828"/>
      <c r="Z41" s="828"/>
      <c r="AA41" s="816"/>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833"/>
      <c r="G43" s="828"/>
      <c r="H43" s="828"/>
      <c r="I43" s="828"/>
      <c r="J43" s="828"/>
      <c r="K43" s="828"/>
      <c r="L43" s="828"/>
      <c r="M43" s="816"/>
      <c r="N43" s="293"/>
      <c r="O43" s="313" t="s">
        <v>144</v>
      </c>
      <c r="P43" s="834">
        <v>0</v>
      </c>
      <c r="Q43" s="828"/>
      <c r="R43" s="828"/>
      <c r="S43" s="828"/>
      <c r="T43" s="828"/>
      <c r="U43" s="828"/>
      <c r="V43" s="828"/>
      <c r="W43" s="828"/>
      <c r="X43" s="828"/>
      <c r="Y43" s="828"/>
      <c r="Z43" s="828"/>
      <c r="AA43" s="816"/>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827" t="s">
        <v>146</v>
      </c>
      <c r="G45" s="816"/>
      <c r="H45" s="293"/>
      <c r="I45" s="293"/>
      <c r="J45" s="306" t="s">
        <v>147</v>
      </c>
      <c r="K45" s="293"/>
      <c r="L45" s="827" t="s">
        <v>148</v>
      </c>
      <c r="M45" s="828"/>
      <c r="N45" s="816"/>
      <c r="O45" s="306"/>
      <c r="P45" s="306"/>
      <c r="Q45" s="293"/>
      <c r="R45" s="306" t="s">
        <v>149</v>
      </c>
      <c r="S45" s="306"/>
      <c r="T45" s="306"/>
      <c r="U45" s="306"/>
      <c r="V45" s="306"/>
      <c r="W45" s="835"/>
      <c r="X45" s="828"/>
      <c r="Y45" s="828"/>
      <c r="Z45" s="828"/>
      <c r="AA45" s="816"/>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829">
        <v>2024</v>
      </c>
      <c r="E47" s="830"/>
      <c r="F47" s="831"/>
      <c r="G47" s="34"/>
      <c r="H47" s="297"/>
      <c r="I47" s="297"/>
      <c r="J47" s="297"/>
      <c r="K47" s="297"/>
      <c r="L47" s="297"/>
      <c r="M47" s="297"/>
      <c r="N47" s="297"/>
      <c r="O47" s="297"/>
      <c r="P47" s="297"/>
      <c r="Q47" s="823"/>
      <c r="R47" s="824"/>
      <c r="S47" s="824"/>
      <c r="T47" s="824"/>
      <c r="U47" s="824"/>
      <c r="V47" s="297"/>
      <c r="W47" s="297"/>
      <c r="X47" s="825"/>
      <c r="Y47" s="824"/>
      <c r="Z47" s="824"/>
      <c r="AA47" s="824"/>
    </row>
    <row r="49" spans="3:27" ht="15.75" customHeight="1" x14ac:dyDescent="0.25">
      <c r="C49" s="306" t="s">
        <v>140</v>
      </c>
      <c r="D49" s="834">
        <v>1.2</v>
      </c>
      <c r="E49" s="828"/>
      <c r="F49" s="816"/>
      <c r="G49" s="293"/>
      <c r="H49" s="297"/>
      <c r="I49" s="297"/>
      <c r="J49" s="297"/>
      <c r="K49" s="297"/>
      <c r="L49" s="297"/>
      <c r="M49" s="297"/>
      <c r="N49" s="297"/>
      <c r="O49" s="297"/>
      <c r="P49" s="297"/>
      <c r="Q49" s="823"/>
      <c r="R49" s="824"/>
      <c r="S49" s="824"/>
      <c r="T49" s="824"/>
      <c r="U49" s="824"/>
      <c r="V49" s="297"/>
      <c r="W49" s="297"/>
      <c r="X49" s="825"/>
      <c r="Y49" s="824"/>
      <c r="Z49" s="824"/>
      <c r="AA49" s="824"/>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26" t="s">
        <v>151</v>
      </c>
      <c r="E51" s="828"/>
      <c r="F51" s="828"/>
      <c r="G51" s="828"/>
      <c r="H51" s="828"/>
      <c r="I51" s="828"/>
      <c r="J51" s="828"/>
      <c r="K51" s="828"/>
      <c r="L51" s="828"/>
      <c r="M51" s="828"/>
      <c r="N51" s="828"/>
      <c r="O51" s="828"/>
      <c r="P51" s="828"/>
      <c r="Q51" s="828"/>
      <c r="R51" s="828"/>
      <c r="S51" s="828"/>
      <c r="T51" s="828"/>
      <c r="U51" s="828"/>
      <c r="V51" s="828"/>
      <c r="W51" s="828"/>
      <c r="X51" s="828"/>
      <c r="Y51" s="816"/>
      <c r="Z51" s="307"/>
      <c r="AA51" s="307"/>
    </row>
    <row r="52" spans="3:27" ht="15.75" customHeight="1" x14ac:dyDescent="0.25">
      <c r="C52" s="293"/>
      <c r="D52" s="865" t="s">
        <v>152</v>
      </c>
      <c r="E52" s="828"/>
      <c r="F52" s="828"/>
      <c r="G52" s="828"/>
      <c r="H52" s="816"/>
      <c r="I52" s="861" t="s">
        <v>153</v>
      </c>
      <c r="J52" s="828"/>
      <c r="K52" s="828"/>
      <c r="L52" s="828"/>
      <c r="M52" s="828"/>
      <c r="N52" s="828"/>
      <c r="O52" s="828"/>
      <c r="P52" s="816"/>
      <c r="Q52" s="862" t="s">
        <v>154</v>
      </c>
      <c r="R52" s="828"/>
      <c r="S52" s="828"/>
      <c r="T52" s="828"/>
      <c r="U52" s="828"/>
      <c r="V52" s="828"/>
      <c r="W52" s="828"/>
      <c r="X52" s="828"/>
      <c r="Y52" s="816"/>
      <c r="Z52" s="307"/>
      <c r="AA52" s="307"/>
    </row>
    <row r="53" spans="3:27" ht="15.75" customHeight="1" x14ac:dyDescent="0.25">
      <c r="C53" s="38"/>
      <c r="D53" s="866" t="s">
        <v>155</v>
      </c>
      <c r="E53" s="828"/>
      <c r="F53" s="828"/>
      <c r="G53" s="828"/>
      <c r="H53" s="816"/>
      <c r="I53" s="863" t="s">
        <v>156</v>
      </c>
      <c r="J53" s="828"/>
      <c r="K53" s="828"/>
      <c r="L53" s="828"/>
      <c r="M53" s="828"/>
      <c r="N53" s="828"/>
      <c r="O53" s="828"/>
      <c r="P53" s="816"/>
      <c r="Q53" s="864" t="s">
        <v>157</v>
      </c>
      <c r="R53" s="828"/>
      <c r="S53" s="828"/>
      <c r="T53" s="828"/>
      <c r="U53" s="828"/>
      <c r="V53" s="828"/>
      <c r="W53" s="828"/>
      <c r="X53" s="828"/>
      <c r="Y53" s="816"/>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54" t="s">
        <v>158</v>
      </c>
      <c r="D55" s="828"/>
      <c r="E55" s="828"/>
      <c r="F55" s="816"/>
      <c r="G55" s="859" t="s">
        <v>159</v>
      </c>
      <c r="H55" s="860" t="s">
        <v>160</v>
      </c>
      <c r="I55" s="842"/>
      <c r="J55" s="842"/>
      <c r="K55" s="842"/>
      <c r="L55" s="842"/>
      <c r="M55" s="842"/>
      <c r="N55" s="842"/>
      <c r="O55" s="842"/>
      <c r="P55" s="842"/>
      <c r="Q55" s="842"/>
      <c r="R55" s="842"/>
      <c r="S55" s="842"/>
      <c r="T55" s="842"/>
      <c r="U55" s="842"/>
      <c r="V55" s="842"/>
      <c r="W55" s="842"/>
      <c r="X55" s="842"/>
      <c r="Y55" s="842"/>
      <c r="Z55" s="842"/>
      <c r="AA55" s="843"/>
    </row>
    <row r="56" spans="3:27" ht="15.75" customHeight="1" x14ac:dyDescent="0.25">
      <c r="C56" s="40" t="s">
        <v>161</v>
      </c>
      <c r="D56" s="41" t="s">
        <v>990</v>
      </c>
      <c r="E56" s="854" t="s">
        <v>162</v>
      </c>
      <c r="F56" s="816"/>
      <c r="G56" s="800"/>
      <c r="H56" s="845"/>
      <c r="I56" s="846"/>
      <c r="J56" s="846"/>
      <c r="K56" s="846"/>
      <c r="L56" s="846"/>
      <c r="M56" s="846"/>
      <c r="N56" s="846"/>
      <c r="O56" s="846"/>
      <c r="P56" s="846"/>
      <c r="Q56" s="846"/>
      <c r="R56" s="846"/>
      <c r="S56" s="846"/>
      <c r="T56" s="846"/>
      <c r="U56" s="846"/>
      <c r="V56" s="846"/>
      <c r="W56" s="846"/>
      <c r="X56" s="846"/>
      <c r="Y56" s="846"/>
      <c r="Z56" s="846"/>
      <c r="AA56" s="847"/>
    </row>
    <row r="57" spans="3:27" ht="15.75" customHeight="1" x14ac:dyDescent="0.25">
      <c r="C57" s="42">
        <v>2024</v>
      </c>
      <c r="D57" s="43">
        <v>45474</v>
      </c>
      <c r="E57" s="853">
        <v>45656</v>
      </c>
      <c r="F57" s="816"/>
      <c r="G57" s="44">
        <v>0.65</v>
      </c>
      <c r="H57" s="858"/>
      <c r="I57" s="828"/>
      <c r="J57" s="828"/>
      <c r="K57" s="828"/>
      <c r="L57" s="828"/>
      <c r="M57" s="828"/>
      <c r="N57" s="828"/>
      <c r="O57" s="828"/>
      <c r="P57" s="828"/>
      <c r="Q57" s="828"/>
      <c r="R57" s="828"/>
      <c r="S57" s="828"/>
      <c r="T57" s="828"/>
      <c r="U57" s="828"/>
      <c r="V57" s="828"/>
      <c r="W57" s="828"/>
      <c r="X57" s="828"/>
      <c r="Y57" s="828"/>
      <c r="Z57" s="828"/>
      <c r="AA57" s="816"/>
    </row>
    <row r="58" spans="3:27" ht="15.75" customHeight="1" x14ac:dyDescent="0.25">
      <c r="C58" s="42">
        <v>2025</v>
      </c>
      <c r="D58" s="43">
        <v>45658</v>
      </c>
      <c r="E58" s="853">
        <v>46021</v>
      </c>
      <c r="F58" s="816"/>
      <c r="G58" s="44">
        <v>0.85</v>
      </c>
      <c r="H58" s="858"/>
      <c r="I58" s="828"/>
      <c r="J58" s="828"/>
      <c r="K58" s="828"/>
      <c r="L58" s="828"/>
      <c r="M58" s="828"/>
      <c r="N58" s="828"/>
      <c r="O58" s="828"/>
      <c r="P58" s="828"/>
      <c r="Q58" s="828"/>
      <c r="R58" s="828"/>
      <c r="S58" s="828"/>
      <c r="T58" s="828"/>
      <c r="U58" s="828"/>
      <c r="V58" s="828"/>
      <c r="W58" s="828"/>
      <c r="X58" s="828"/>
      <c r="Y58" s="828"/>
      <c r="Z58" s="828"/>
      <c r="AA58" s="816"/>
    </row>
    <row r="59" spans="3:27" ht="15.75" customHeight="1" x14ac:dyDescent="0.25">
      <c r="C59" s="42">
        <v>2026</v>
      </c>
      <c r="D59" s="43">
        <v>46023</v>
      </c>
      <c r="E59" s="853">
        <v>46386</v>
      </c>
      <c r="F59" s="816"/>
      <c r="G59" s="44">
        <v>0.85</v>
      </c>
      <c r="H59" s="858"/>
      <c r="I59" s="828"/>
      <c r="J59" s="828"/>
      <c r="K59" s="828"/>
      <c r="L59" s="828"/>
      <c r="M59" s="828"/>
      <c r="N59" s="828"/>
      <c r="O59" s="828"/>
      <c r="P59" s="828"/>
      <c r="Q59" s="828"/>
      <c r="R59" s="828"/>
      <c r="S59" s="828"/>
      <c r="T59" s="828"/>
      <c r="U59" s="828"/>
      <c r="V59" s="828"/>
      <c r="W59" s="828"/>
      <c r="X59" s="828"/>
      <c r="Y59" s="828"/>
      <c r="Z59" s="828"/>
      <c r="AA59" s="816"/>
    </row>
    <row r="60" spans="3:27" ht="15.75" customHeight="1" x14ac:dyDescent="0.25">
      <c r="C60" s="42">
        <v>2027</v>
      </c>
      <c r="D60" s="43">
        <v>46388</v>
      </c>
      <c r="E60" s="853">
        <v>46751</v>
      </c>
      <c r="F60" s="816"/>
      <c r="G60" s="44">
        <v>0.65</v>
      </c>
      <c r="H60" s="858"/>
      <c r="I60" s="828"/>
      <c r="J60" s="828"/>
      <c r="K60" s="828"/>
      <c r="L60" s="828"/>
      <c r="M60" s="828"/>
      <c r="N60" s="828"/>
      <c r="O60" s="828"/>
      <c r="P60" s="828"/>
      <c r="Q60" s="828"/>
      <c r="R60" s="828"/>
      <c r="S60" s="828"/>
      <c r="T60" s="828"/>
      <c r="U60" s="828"/>
      <c r="V60" s="828"/>
      <c r="W60" s="828"/>
      <c r="X60" s="828"/>
      <c r="Y60" s="828"/>
      <c r="Z60" s="828"/>
      <c r="AA60" s="816"/>
    </row>
    <row r="61" spans="3:27" ht="15.75" customHeight="1" x14ac:dyDescent="0.25">
      <c r="C61" s="42"/>
      <c r="D61" s="42"/>
      <c r="E61" s="854"/>
      <c r="F61" s="816"/>
      <c r="G61" s="41"/>
      <c r="H61" s="854"/>
      <c r="I61" s="828"/>
      <c r="J61" s="828"/>
      <c r="K61" s="828"/>
      <c r="L61" s="828"/>
      <c r="M61" s="828"/>
      <c r="N61" s="828"/>
      <c r="O61" s="828"/>
      <c r="P61" s="828"/>
      <c r="Q61" s="828"/>
      <c r="R61" s="828"/>
      <c r="S61" s="828"/>
      <c r="T61" s="828"/>
      <c r="U61" s="828"/>
      <c r="V61" s="828"/>
      <c r="W61" s="828"/>
      <c r="X61" s="828"/>
      <c r="Y61" s="828"/>
      <c r="Z61" s="828"/>
      <c r="AA61" s="816"/>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832" t="s">
        <v>163</v>
      </c>
      <c r="D63" s="824"/>
      <c r="E63" s="306"/>
      <c r="F63" s="297" t="s">
        <v>164</v>
      </c>
      <c r="G63" s="45"/>
      <c r="H63" s="308"/>
      <c r="I63" s="297" t="s">
        <v>165</v>
      </c>
      <c r="J63" s="293"/>
      <c r="K63" s="827"/>
      <c r="L63" s="816"/>
      <c r="M63" s="306"/>
      <c r="N63" s="293"/>
      <c r="O63" s="293"/>
      <c r="P63" s="293"/>
      <c r="Q63" s="293"/>
      <c r="R63" s="293"/>
      <c r="S63" s="293"/>
      <c r="T63" s="293"/>
      <c r="U63" s="293"/>
      <c r="V63" s="293"/>
      <c r="W63" s="293"/>
      <c r="X63" s="293"/>
      <c r="Y63" s="293"/>
      <c r="Z63" s="293"/>
      <c r="AA63" s="293"/>
    </row>
    <row r="65" spans="2:28" ht="15.75" customHeight="1" x14ac:dyDescent="0.25">
      <c r="B65" s="852" t="s">
        <v>166</v>
      </c>
      <c r="C65" s="828"/>
      <c r="D65" s="828"/>
      <c r="E65" s="828"/>
      <c r="F65" s="828"/>
      <c r="G65" s="828"/>
      <c r="H65" s="828"/>
      <c r="I65" s="828"/>
      <c r="J65" s="828"/>
      <c r="K65" s="828"/>
      <c r="L65" s="828"/>
      <c r="M65" s="828"/>
      <c r="N65" s="828"/>
      <c r="O65" s="828"/>
      <c r="P65" s="828"/>
      <c r="Q65" s="828"/>
      <c r="R65" s="828"/>
      <c r="S65" s="828"/>
      <c r="T65" s="828"/>
      <c r="U65" s="828"/>
      <c r="V65" s="828"/>
      <c r="W65" s="828"/>
      <c r="X65" s="828"/>
      <c r="Y65" s="828"/>
      <c r="Z65" s="828"/>
      <c r="AA65" s="828"/>
      <c r="AB65" s="816"/>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54" t="s">
        <v>161</v>
      </c>
      <c r="C67" s="816"/>
      <c r="D67" s="41"/>
      <c r="E67" s="854" t="s">
        <v>167</v>
      </c>
      <c r="F67" s="816"/>
      <c r="G67" s="41"/>
      <c r="H67" s="826" t="s">
        <v>168</v>
      </c>
      <c r="I67" s="816"/>
      <c r="J67" s="854"/>
      <c r="K67" s="816"/>
      <c r="L67" s="857"/>
      <c r="M67" s="824"/>
      <c r="N67" s="41" t="s">
        <v>169</v>
      </c>
      <c r="O67" s="854"/>
      <c r="P67" s="828"/>
      <c r="Q67" s="816"/>
      <c r="R67" s="854" t="s">
        <v>170</v>
      </c>
      <c r="S67" s="828"/>
      <c r="T67" s="816"/>
      <c r="U67" s="854"/>
      <c r="V67" s="828"/>
      <c r="W67" s="816"/>
      <c r="X67" s="854" t="s">
        <v>171</v>
      </c>
      <c r="Y67" s="816"/>
      <c r="Z67" s="854"/>
      <c r="AA67" s="828"/>
      <c r="AB67" s="816"/>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52" t="s">
        <v>172</v>
      </c>
      <c r="C69" s="816"/>
      <c r="D69" s="855"/>
      <c r="E69" s="846"/>
      <c r="F69" s="846"/>
      <c r="G69" s="846"/>
      <c r="H69" s="846"/>
      <c r="I69" s="846"/>
      <c r="J69" s="846"/>
      <c r="K69" s="846"/>
      <c r="L69" s="846"/>
      <c r="M69" s="846"/>
      <c r="N69" s="846"/>
      <c r="O69" s="846"/>
      <c r="P69" s="846"/>
      <c r="Q69" s="846"/>
      <c r="R69" s="846"/>
      <c r="S69" s="846"/>
      <c r="T69" s="846"/>
      <c r="U69" s="846"/>
      <c r="V69" s="846"/>
      <c r="W69" s="846"/>
      <c r="X69" s="846"/>
      <c r="Y69" s="846"/>
      <c r="Z69" s="846"/>
      <c r="AA69" s="846"/>
      <c r="AB69" s="847"/>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52" t="s">
        <v>173</v>
      </c>
      <c r="C71" s="816"/>
      <c r="D71" s="856"/>
      <c r="E71" s="846"/>
      <c r="F71" s="846"/>
      <c r="G71" s="846"/>
      <c r="H71" s="846"/>
      <c r="I71" s="846"/>
      <c r="J71" s="846"/>
      <c r="K71" s="846"/>
      <c r="L71" s="846"/>
      <c r="M71" s="846"/>
      <c r="N71" s="846"/>
      <c r="O71" s="846"/>
      <c r="P71" s="846"/>
      <c r="Q71" s="846"/>
      <c r="R71" s="846"/>
      <c r="S71" s="846"/>
      <c r="T71" s="846"/>
      <c r="U71" s="846"/>
      <c r="V71" s="846"/>
      <c r="W71" s="846"/>
      <c r="X71" s="846"/>
      <c r="Y71" s="846"/>
      <c r="Z71" s="846"/>
      <c r="AA71" s="846"/>
      <c r="AB71" s="847"/>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52" t="s">
        <v>174</v>
      </c>
      <c r="C73" s="816"/>
      <c r="D73" s="856"/>
      <c r="E73" s="846"/>
      <c r="F73" s="846"/>
      <c r="G73" s="846"/>
      <c r="H73" s="846"/>
      <c r="I73" s="846"/>
      <c r="J73" s="846"/>
      <c r="K73" s="846"/>
      <c r="L73" s="846"/>
      <c r="M73" s="846"/>
      <c r="N73" s="846"/>
      <c r="O73" s="846"/>
      <c r="P73" s="846"/>
      <c r="Q73" s="846"/>
      <c r="R73" s="846"/>
      <c r="S73" s="846"/>
      <c r="T73" s="846"/>
      <c r="U73" s="846"/>
      <c r="V73" s="846"/>
      <c r="W73" s="846"/>
      <c r="X73" s="846"/>
      <c r="Y73" s="846"/>
      <c r="Z73" s="846"/>
      <c r="AA73" s="846"/>
      <c r="AB73" s="847"/>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52" t="s">
        <v>175</v>
      </c>
      <c r="C75" s="816"/>
      <c r="D75" s="856"/>
      <c r="E75" s="846"/>
      <c r="F75" s="846"/>
      <c r="G75" s="846"/>
      <c r="H75" s="846"/>
      <c r="I75" s="846"/>
      <c r="J75" s="846"/>
      <c r="K75" s="846"/>
      <c r="L75" s="846"/>
      <c r="M75" s="846"/>
      <c r="N75" s="846"/>
      <c r="O75" s="846"/>
      <c r="P75" s="846"/>
      <c r="Q75" s="846"/>
      <c r="R75" s="846"/>
      <c r="S75" s="846"/>
      <c r="T75" s="846"/>
      <c r="U75" s="846"/>
      <c r="V75" s="846"/>
      <c r="W75" s="846"/>
      <c r="X75" s="846"/>
      <c r="Y75" s="846"/>
      <c r="Z75" s="846"/>
      <c r="AA75" s="846"/>
      <c r="AB75" s="847"/>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52" t="s">
        <v>176</v>
      </c>
      <c r="C77" s="816"/>
      <c r="D77" s="856"/>
      <c r="E77" s="846"/>
      <c r="F77" s="846"/>
      <c r="G77" s="846"/>
      <c r="H77" s="846"/>
      <c r="I77" s="846"/>
      <c r="J77" s="846"/>
      <c r="K77" s="846"/>
      <c r="L77" s="846"/>
      <c r="M77" s="846"/>
      <c r="N77" s="846"/>
      <c r="O77" s="846"/>
      <c r="P77" s="846"/>
      <c r="Q77" s="846"/>
      <c r="R77" s="846"/>
      <c r="S77" s="846"/>
      <c r="T77" s="846"/>
      <c r="U77" s="846"/>
      <c r="V77" s="846"/>
      <c r="W77" s="846"/>
      <c r="X77" s="846"/>
      <c r="Y77" s="846"/>
      <c r="Z77" s="846"/>
      <c r="AA77" s="846"/>
      <c r="AB77" s="847"/>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52" t="s">
        <v>177</v>
      </c>
      <c r="C79" s="828"/>
      <c r="D79" s="828"/>
      <c r="E79" s="828"/>
      <c r="F79" s="828"/>
      <c r="G79" s="828"/>
      <c r="H79" s="828"/>
      <c r="I79" s="828"/>
      <c r="J79" s="828"/>
      <c r="K79" s="828"/>
      <c r="L79" s="828"/>
      <c r="M79" s="828"/>
      <c r="N79" s="828"/>
      <c r="O79" s="828"/>
      <c r="P79" s="828"/>
      <c r="Q79" s="828"/>
      <c r="R79" s="828"/>
      <c r="S79" s="828"/>
      <c r="T79" s="828"/>
      <c r="U79" s="828"/>
      <c r="V79" s="828"/>
      <c r="W79" s="828"/>
      <c r="X79" s="828"/>
      <c r="Y79" s="828"/>
      <c r="Z79" s="828"/>
      <c r="AA79" s="828"/>
      <c r="AB79" s="816"/>
    </row>
    <row r="80" spans="2:28" ht="15.75" customHeight="1" x14ac:dyDescent="0.25">
      <c r="B80" s="826" t="s">
        <v>122</v>
      </c>
      <c r="C80" s="816"/>
      <c r="D80" s="50" t="s">
        <v>178</v>
      </c>
      <c r="E80" s="826" t="s">
        <v>179</v>
      </c>
      <c r="F80" s="816"/>
      <c r="G80" s="826" t="s">
        <v>177</v>
      </c>
      <c r="H80" s="828"/>
      <c r="I80" s="828"/>
      <c r="J80" s="828"/>
      <c r="K80" s="828"/>
      <c r="L80" s="828"/>
      <c r="M80" s="828"/>
      <c r="N80" s="828"/>
      <c r="O80" s="816"/>
      <c r="P80" s="826" t="s">
        <v>180</v>
      </c>
      <c r="Q80" s="828"/>
      <c r="R80" s="828"/>
      <c r="S80" s="828"/>
      <c r="T80" s="828"/>
      <c r="U80" s="828"/>
      <c r="V80" s="828"/>
      <c r="W80" s="828"/>
      <c r="X80" s="828"/>
      <c r="Y80" s="828"/>
      <c r="Z80" s="828"/>
      <c r="AA80" s="828"/>
      <c r="AB80" s="816"/>
    </row>
    <row r="81" spans="2:28" ht="15.75" customHeight="1" x14ac:dyDescent="0.25">
      <c r="B81" s="826"/>
      <c r="C81" s="816"/>
      <c r="D81" s="36"/>
      <c r="E81" s="826"/>
      <c r="F81" s="816"/>
      <c r="G81" s="851"/>
      <c r="H81" s="828"/>
      <c r="I81" s="828"/>
      <c r="J81" s="828"/>
      <c r="K81" s="828"/>
      <c r="L81" s="828"/>
      <c r="M81" s="828"/>
      <c r="N81" s="828"/>
      <c r="O81" s="816"/>
      <c r="P81" s="851"/>
      <c r="Q81" s="828"/>
      <c r="R81" s="828"/>
      <c r="S81" s="828"/>
      <c r="T81" s="828"/>
      <c r="U81" s="828"/>
      <c r="V81" s="828"/>
      <c r="W81" s="828"/>
      <c r="X81" s="828"/>
      <c r="Y81" s="828"/>
      <c r="Z81" s="828"/>
      <c r="AA81" s="828"/>
      <c r="AB81" s="816"/>
    </row>
    <row r="82" spans="2:28" ht="15.75" customHeight="1" x14ac:dyDescent="0.25">
      <c r="B82" s="826"/>
      <c r="C82" s="816"/>
      <c r="D82" s="36"/>
      <c r="E82" s="826"/>
      <c r="F82" s="816"/>
      <c r="G82" s="851"/>
      <c r="H82" s="828"/>
      <c r="I82" s="828"/>
      <c r="J82" s="828"/>
      <c r="K82" s="828"/>
      <c r="L82" s="828"/>
      <c r="M82" s="828"/>
      <c r="N82" s="828"/>
      <c r="O82" s="816"/>
      <c r="P82" s="851"/>
      <c r="Q82" s="828"/>
      <c r="R82" s="828"/>
      <c r="S82" s="828"/>
      <c r="T82" s="828"/>
      <c r="U82" s="828"/>
      <c r="V82" s="828"/>
      <c r="W82" s="828"/>
      <c r="X82" s="828"/>
      <c r="Y82" s="828"/>
      <c r="Z82" s="828"/>
      <c r="AA82" s="828"/>
      <c r="AB82" s="816"/>
    </row>
    <row r="83" spans="2:28" ht="26.25" customHeight="1" x14ac:dyDescent="0.25">
      <c r="B83" s="850" t="s">
        <v>181</v>
      </c>
      <c r="C83" s="828"/>
      <c r="D83" s="828"/>
      <c r="E83" s="828"/>
      <c r="F83" s="828"/>
      <c r="G83" s="828"/>
      <c r="H83" s="828"/>
      <c r="I83" s="828"/>
      <c r="J83" s="828"/>
      <c r="K83" s="828"/>
      <c r="L83" s="828"/>
      <c r="M83" s="828"/>
      <c r="N83" s="828"/>
      <c r="O83" s="828"/>
      <c r="P83" s="828"/>
      <c r="Q83" s="828"/>
      <c r="R83" s="828"/>
      <c r="S83" s="828"/>
      <c r="T83" s="828"/>
      <c r="U83" s="828"/>
      <c r="V83" s="828"/>
      <c r="W83" s="828"/>
      <c r="X83" s="828"/>
      <c r="Y83" s="828"/>
      <c r="Z83" s="828"/>
      <c r="AA83" s="828"/>
      <c r="AB83" s="816"/>
    </row>
  </sheetData>
  <mergeCells count="99">
    <mergeCell ref="B2:D6"/>
    <mergeCell ref="F2:AB6"/>
    <mergeCell ref="C7:D7"/>
    <mergeCell ref="AF7:AG7"/>
    <mergeCell ref="C9:F9"/>
    <mergeCell ref="C10:D10"/>
    <mergeCell ref="E10:AA10"/>
    <mergeCell ref="C11:F11"/>
    <mergeCell ref="AA11:AB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841"/>
      <c r="C2" s="842"/>
      <c r="D2" s="843"/>
      <c r="E2" s="24"/>
      <c r="F2" s="848" t="s">
        <v>120</v>
      </c>
      <c r="G2" s="842"/>
      <c r="H2" s="842"/>
      <c r="I2" s="842"/>
      <c r="J2" s="842"/>
      <c r="K2" s="842"/>
      <c r="L2" s="842"/>
      <c r="M2" s="842"/>
      <c r="N2" s="842"/>
      <c r="O2" s="842"/>
      <c r="P2" s="842"/>
      <c r="Q2" s="842"/>
      <c r="R2" s="842"/>
      <c r="S2" s="842"/>
      <c r="T2" s="842"/>
      <c r="U2" s="842"/>
      <c r="V2" s="842"/>
      <c r="W2" s="842"/>
      <c r="X2" s="842"/>
      <c r="Y2" s="842"/>
      <c r="Z2" s="842"/>
      <c r="AA2" s="842"/>
      <c r="AB2" s="843"/>
    </row>
    <row r="3" spans="2:28" ht="12.75" customHeight="1" x14ac:dyDescent="0.25">
      <c r="B3" s="844"/>
      <c r="C3" s="798"/>
      <c r="D3" s="836"/>
      <c r="E3" s="25"/>
      <c r="F3" s="824"/>
      <c r="G3" s="798"/>
      <c r="H3" s="798"/>
      <c r="I3" s="798"/>
      <c r="J3" s="798"/>
      <c r="K3" s="798"/>
      <c r="L3" s="798"/>
      <c r="M3" s="798"/>
      <c r="N3" s="798"/>
      <c r="O3" s="798"/>
      <c r="P3" s="798"/>
      <c r="Q3" s="798"/>
      <c r="R3" s="798"/>
      <c r="S3" s="798"/>
      <c r="T3" s="798"/>
      <c r="U3" s="798"/>
      <c r="V3" s="798"/>
      <c r="W3" s="798"/>
      <c r="X3" s="798"/>
      <c r="Y3" s="798"/>
      <c r="Z3" s="798"/>
      <c r="AA3" s="798"/>
      <c r="AB3" s="836"/>
    </row>
    <row r="4" spans="2:28" ht="12.75" customHeight="1" x14ac:dyDescent="0.25">
      <c r="B4" s="844"/>
      <c r="C4" s="798"/>
      <c r="D4" s="836"/>
      <c r="E4" s="25"/>
      <c r="F4" s="824"/>
      <c r="G4" s="798"/>
      <c r="H4" s="798"/>
      <c r="I4" s="798"/>
      <c r="J4" s="798"/>
      <c r="K4" s="798"/>
      <c r="L4" s="798"/>
      <c r="M4" s="798"/>
      <c r="N4" s="798"/>
      <c r="O4" s="798"/>
      <c r="P4" s="798"/>
      <c r="Q4" s="798"/>
      <c r="R4" s="798"/>
      <c r="S4" s="798"/>
      <c r="T4" s="798"/>
      <c r="U4" s="798"/>
      <c r="V4" s="798"/>
      <c r="W4" s="798"/>
      <c r="X4" s="798"/>
      <c r="Y4" s="798"/>
      <c r="Z4" s="798"/>
      <c r="AA4" s="798"/>
      <c r="AB4" s="836"/>
    </row>
    <row r="5" spans="2:28" ht="12.75" customHeight="1" x14ac:dyDescent="0.25">
      <c r="B5" s="844"/>
      <c r="C5" s="798"/>
      <c r="D5" s="836"/>
      <c r="E5" s="25"/>
      <c r="F5" s="824"/>
      <c r="G5" s="798"/>
      <c r="H5" s="798"/>
      <c r="I5" s="798"/>
      <c r="J5" s="798"/>
      <c r="K5" s="798"/>
      <c r="L5" s="798"/>
      <c r="M5" s="798"/>
      <c r="N5" s="798"/>
      <c r="O5" s="798"/>
      <c r="P5" s="798"/>
      <c r="Q5" s="798"/>
      <c r="R5" s="798"/>
      <c r="S5" s="798"/>
      <c r="T5" s="798"/>
      <c r="U5" s="798"/>
      <c r="V5" s="798"/>
      <c r="W5" s="798"/>
      <c r="X5" s="798"/>
      <c r="Y5" s="798"/>
      <c r="Z5" s="798"/>
      <c r="AA5" s="798"/>
      <c r="AB5" s="836"/>
    </row>
    <row r="6" spans="2:28" ht="37.5" customHeight="1" x14ac:dyDescent="0.25">
      <c r="B6" s="845"/>
      <c r="C6" s="846"/>
      <c r="D6" s="847"/>
      <c r="E6" s="294"/>
      <c r="F6" s="846"/>
      <c r="G6" s="846"/>
      <c r="H6" s="846"/>
      <c r="I6" s="846"/>
      <c r="J6" s="846"/>
      <c r="K6" s="846"/>
      <c r="L6" s="846"/>
      <c r="M6" s="846"/>
      <c r="N6" s="846"/>
      <c r="O6" s="846"/>
      <c r="P6" s="846"/>
      <c r="Q6" s="846"/>
      <c r="R6" s="846"/>
      <c r="S6" s="846"/>
      <c r="T6" s="846"/>
      <c r="U6" s="846"/>
      <c r="V6" s="846"/>
      <c r="W6" s="846"/>
      <c r="X6" s="846"/>
      <c r="Y6" s="846"/>
      <c r="Z6" s="846"/>
      <c r="AA6" s="846"/>
      <c r="AB6" s="847"/>
    </row>
    <row r="7" spans="2:28" ht="15" customHeight="1" x14ac:dyDescent="0.25">
      <c r="B7" s="26"/>
      <c r="C7" s="849"/>
      <c r="D7" s="842"/>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825"/>
      <c r="D9" s="824"/>
      <c r="E9" s="824"/>
      <c r="F9" s="824"/>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825" t="s">
        <v>123</v>
      </c>
      <c r="D10" s="824"/>
      <c r="E10" s="826" t="s">
        <v>1010</v>
      </c>
      <c r="F10" s="828"/>
      <c r="G10" s="828"/>
      <c r="H10" s="828"/>
      <c r="I10" s="828"/>
      <c r="J10" s="828"/>
      <c r="K10" s="828"/>
      <c r="L10" s="828"/>
      <c r="M10" s="828"/>
      <c r="N10" s="828"/>
      <c r="O10" s="828"/>
      <c r="P10" s="828"/>
      <c r="Q10" s="828"/>
      <c r="R10" s="828"/>
      <c r="S10" s="828"/>
      <c r="T10" s="828"/>
      <c r="U10" s="828"/>
      <c r="V10" s="828"/>
      <c r="W10" s="828"/>
      <c r="X10" s="828"/>
      <c r="Y10" s="828"/>
      <c r="Z10" s="828"/>
      <c r="AA10" s="816"/>
      <c r="AB10" s="302"/>
    </row>
    <row r="11" spans="2:28" ht="15" customHeight="1" x14ac:dyDescent="0.25">
      <c r="B11" s="30"/>
      <c r="C11" s="825"/>
      <c r="D11" s="824"/>
      <c r="E11" s="824"/>
      <c r="F11" s="824"/>
      <c r="G11" s="293"/>
      <c r="H11" s="293"/>
      <c r="I11" s="293"/>
      <c r="J11" s="293"/>
      <c r="K11" s="293"/>
      <c r="L11" s="293"/>
      <c r="M11" s="293"/>
      <c r="N11" s="293"/>
      <c r="O11" s="293"/>
      <c r="P11" s="293"/>
      <c r="Q11" s="293"/>
      <c r="R11" s="293"/>
      <c r="S11" s="293"/>
      <c r="T11" s="293"/>
      <c r="U11" s="293"/>
      <c r="V11" s="293"/>
      <c r="W11" s="293"/>
      <c r="X11" s="293"/>
      <c r="Y11" s="293"/>
      <c r="Z11" s="293"/>
      <c r="AA11" s="823"/>
      <c r="AB11" s="836"/>
    </row>
    <row r="12" spans="2:28" ht="29.25" customHeight="1" x14ac:dyDescent="0.25">
      <c r="B12" s="30"/>
      <c r="C12" s="839" t="s">
        <v>125</v>
      </c>
      <c r="D12" s="840"/>
      <c r="E12" s="837" t="s">
        <v>126</v>
      </c>
      <c r="F12" s="838"/>
      <c r="G12" s="838"/>
      <c r="H12" s="838"/>
      <c r="I12" s="838"/>
      <c r="J12" s="838"/>
      <c r="K12" s="838"/>
      <c r="L12" s="838"/>
      <c r="M12" s="838"/>
      <c r="N12" s="838"/>
      <c r="O12" s="838"/>
      <c r="P12" s="838"/>
      <c r="Q12" s="838"/>
      <c r="R12" s="838"/>
      <c r="S12" s="838"/>
      <c r="T12" s="838"/>
      <c r="U12" s="838"/>
      <c r="V12" s="838"/>
      <c r="W12" s="838"/>
      <c r="X12" s="838"/>
      <c r="Y12" s="838"/>
      <c r="Z12" s="838"/>
      <c r="AA12" s="838"/>
      <c r="AB12" s="35"/>
    </row>
    <row r="13" spans="2:28" ht="15" customHeight="1" x14ac:dyDescent="0.25">
      <c r="B13" s="30"/>
      <c r="C13" s="823"/>
      <c r="D13" s="824"/>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825" t="s">
        <v>983</v>
      </c>
      <c r="D14" s="824"/>
      <c r="E14" s="841" t="s">
        <v>1011</v>
      </c>
      <c r="F14" s="842"/>
      <c r="G14" s="842"/>
      <c r="H14" s="842"/>
      <c r="I14" s="842"/>
      <c r="J14" s="842"/>
      <c r="K14" s="842"/>
      <c r="L14" s="842"/>
      <c r="M14" s="842"/>
      <c r="N14" s="842"/>
      <c r="O14" s="842"/>
      <c r="P14" s="842"/>
      <c r="Q14" s="842"/>
      <c r="R14" s="842"/>
      <c r="S14" s="842"/>
      <c r="T14" s="842"/>
      <c r="U14" s="842"/>
      <c r="V14" s="842"/>
      <c r="W14" s="842"/>
      <c r="X14" s="842"/>
      <c r="Y14" s="842"/>
      <c r="Z14" s="842"/>
      <c r="AA14" s="843"/>
      <c r="AB14" s="301"/>
    </row>
    <row r="15" spans="2:28" ht="15.75" customHeight="1" x14ac:dyDescent="0.25">
      <c r="B15" s="30"/>
      <c r="C15" s="303"/>
      <c r="D15" s="303"/>
      <c r="E15" s="845"/>
      <c r="F15" s="846"/>
      <c r="G15" s="846"/>
      <c r="H15" s="846"/>
      <c r="I15" s="846"/>
      <c r="J15" s="846"/>
      <c r="K15" s="846"/>
      <c r="L15" s="846"/>
      <c r="M15" s="846"/>
      <c r="N15" s="846"/>
      <c r="O15" s="846"/>
      <c r="P15" s="846"/>
      <c r="Q15" s="846"/>
      <c r="R15" s="846"/>
      <c r="S15" s="846"/>
      <c r="T15" s="846"/>
      <c r="U15" s="846"/>
      <c r="V15" s="846"/>
      <c r="W15" s="846"/>
      <c r="X15" s="846"/>
      <c r="Y15" s="846"/>
      <c r="Z15" s="846"/>
      <c r="AA15" s="847"/>
      <c r="AB15" s="301"/>
    </row>
    <row r="17" spans="3:28" ht="15" customHeight="1" x14ac:dyDescent="0.25">
      <c r="C17" s="825" t="s">
        <v>985</v>
      </c>
      <c r="D17" s="824"/>
      <c r="E17" s="1452" t="s">
        <v>1000</v>
      </c>
      <c r="F17" s="842"/>
      <c r="G17" s="842"/>
      <c r="H17" s="842"/>
      <c r="I17" s="842"/>
      <c r="J17" s="842"/>
      <c r="K17" s="842"/>
      <c r="L17" s="842"/>
      <c r="M17" s="842"/>
      <c r="N17" s="842"/>
      <c r="O17" s="842"/>
      <c r="P17" s="842"/>
      <c r="Q17" s="842"/>
      <c r="R17" s="842"/>
      <c r="S17" s="842"/>
      <c r="T17" s="842"/>
      <c r="U17" s="842"/>
      <c r="V17" s="842"/>
      <c r="W17" s="842"/>
      <c r="X17" s="842"/>
      <c r="Y17" s="842"/>
      <c r="Z17" s="842"/>
      <c r="AA17" s="843"/>
      <c r="AB17" s="301"/>
    </row>
    <row r="18" spans="3:28" ht="15" customHeight="1" x14ac:dyDescent="0.25">
      <c r="C18" s="303"/>
      <c r="D18" s="303"/>
      <c r="E18" s="845"/>
      <c r="F18" s="846"/>
      <c r="G18" s="846"/>
      <c r="H18" s="846"/>
      <c r="I18" s="846"/>
      <c r="J18" s="846"/>
      <c r="K18" s="846"/>
      <c r="L18" s="846"/>
      <c r="M18" s="846"/>
      <c r="N18" s="846"/>
      <c r="O18" s="846"/>
      <c r="P18" s="846"/>
      <c r="Q18" s="846"/>
      <c r="R18" s="846"/>
      <c r="S18" s="846"/>
      <c r="T18" s="846"/>
      <c r="U18" s="846"/>
      <c r="V18" s="846"/>
      <c r="W18" s="846"/>
      <c r="X18" s="846"/>
      <c r="Y18" s="846"/>
      <c r="Z18" s="846"/>
      <c r="AA18" s="847"/>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825" t="s">
        <v>127</v>
      </c>
      <c r="D21" s="824"/>
      <c r="E21" s="304"/>
      <c r="F21" s="823"/>
      <c r="G21" s="824"/>
      <c r="H21" s="824"/>
      <c r="I21" s="824"/>
      <c r="J21" s="824"/>
      <c r="K21" s="824"/>
      <c r="L21" s="824"/>
      <c r="M21" s="824"/>
      <c r="N21" s="824"/>
      <c r="O21" s="824"/>
      <c r="P21" s="824"/>
      <c r="Q21" s="824"/>
      <c r="R21" s="824"/>
      <c r="S21" s="824"/>
      <c r="T21" s="824"/>
      <c r="U21" s="824"/>
      <c r="V21" s="824"/>
      <c r="W21" s="824"/>
      <c r="X21" s="824"/>
      <c r="Y21" s="824"/>
      <c r="Z21" s="824"/>
      <c r="AA21" s="824"/>
      <c r="AB21" s="836"/>
    </row>
    <row r="22" spans="3:28" ht="29.25" customHeight="1" x14ac:dyDescent="0.25">
      <c r="C22" s="826" t="s">
        <v>1012</v>
      </c>
      <c r="D22" s="828"/>
      <c r="E22" s="828"/>
      <c r="F22" s="828"/>
      <c r="G22" s="828"/>
      <c r="H22" s="828"/>
      <c r="I22" s="828"/>
      <c r="J22" s="828"/>
      <c r="K22" s="828"/>
      <c r="L22" s="828"/>
      <c r="M22" s="828"/>
      <c r="N22" s="828"/>
      <c r="O22" s="828"/>
      <c r="P22" s="828"/>
      <c r="Q22" s="828"/>
      <c r="R22" s="828"/>
      <c r="S22" s="828"/>
      <c r="T22" s="828"/>
      <c r="U22" s="828"/>
      <c r="V22" s="828"/>
      <c r="W22" s="828"/>
      <c r="X22" s="828"/>
      <c r="Y22" s="828"/>
      <c r="Z22" s="828"/>
      <c r="AA22" s="816"/>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51" t="s">
        <v>1013</v>
      </c>
      <c r="D25" s="842"/>
      <c r="E25" s="842"/>
      <c r="F25" s="842"/>
      <c r="G25" s="842"/>
      <c r="H25" s="842"/>
      <c r="I25" s="842"/>
      <c r="J25" s="842"/>
      <c r="K25" s="842"/>
      <c r="L25" s="842"/>
      <c r="M25" s="842"/>
      <c r="N25" s="842"/>
      <c r="O25" s="842"/>
      <c r="P25" s="843"/>
      <c r="Q25" s="293"/>
      <c r="R25" s="827"/>
      <c r="S25" s="828"/>
      <c r="T25" s="828"/>
      <c r="U25" s="828"/>
      <c r="V25" s="828"/>
      <c r="W25" s="828"/>
      <c r="X25" s="828"/>
      <c r="Y25" s="828"/>
      <c r="Z25" s="828"/>
      <c r="AA25" s="816"/>
      <c r="AB25" s="301"/>
    </row>
    <row r="26" spans="3:28" ht="15" customHeight="1" x14ac:dyDescent="0.25">
      <c r="C26" s="844"/>
      <c r="D26" s="798"/>
      <c r="E26" s="798"/>
      <c r="F26" s="798"/>
      <c r="G26" s="798"/>
      <c r="H26" s="798"/>
      <c r="I26" s="798"/>
      <c r="J26" s="798"/>
      <c r="K26" s="798"/>
      <c r="L26" s="798"/>
      <c r="M26" s="798"/>
      <c r="N26" s="798"/>
      <c r="O26" s="798"/>
      <c r="P26" s="836"/>
      <c r="Q26" s="293"/>
      <c r="R26" s="293"/>
      <c r="S26" s="293"/>
      <c r="T26" s="293"/>
      <c r="U26" s="293"/>
      <c r="V26" s="293"/>
      <c r="W26" s="293"/>
      <c r="X26" s="293"/>
      <c r="Y26" s="293"/>
      <c r="Z26" s="293"/>
      <c r="AA26" s="293"/>
      <c r="AB26" s="301"/>
    </row>
    <row r="27" spans="3:28" ht="15" customHeight="1" x14ac:dyDescent="0.25">
      <c r="C27" s="844"/>
      <c r="D27" s="798"/>
      <c r="E27" s="798"/>
      <c r="F27" s="798"/>
      <c r="G27" s="798"/>
      <c r="H27" s="798"/>
      <c r="I27" s="798"/>
      <c r="J27" s="798"/>
      <c r="K27" s="798"/>
      <c r="L27" s="798"/>
      <c r="M27" s="798"/>
      <c r="N27" s="798"/>
      <c r="O27" s="798"/>
      <c r="P27" s="836"/>
      <c r="Q27" s="303"/>
      <c r="R27" s="306" t="s">
        <v>130</v>
      </c>
      <c r="S27" s="306"/>
      <c r="T27" s="306"/>
      <c r="U27" s="306"/>
      <c r="V27" s="306"/>
      <c r="W27" s="303"/>
      <c r="X27" s="303"/>
      <c r="Y27" s="303"/>
      <c r="Z27" s="293"/>
      <c r="AA27" s="303"/>
      <c r="AB27" s="301"/>
    </row>
    <row r="28" spans="3:28" ht="15" customHeight="1" x14ac:dyDescent="0.25">
      <c r="C28" s="844"/>
      <c r="D28" s="798"/>
      <c r="E28" s="798"/>
      <c r="F28" s="798"/>
      <c r="G28" s="798"/>
      <c r="H28" s="798"/>
      <c r="I28" s="798"/>
      <c r="J28" s="798"/>
      <c r="K28" s="798"/>
      <c r="L28" s="798"/>
      <c r="M28" s="798"/>
      <c r="N28" s="798"/>
      <c r="O28" s="798"/>
      <c r="P28" s="836"/>
      <c r="Q28" s="293"/>
      <c r="R28" s="36"/>
      <c r="S28" s="293" t="s">
        <v>15</v>
      </c>
      <c r="T28" s="293"/>
      <c r="U28" s="36"/>
      <c r="V28" s="293" t="s">
        <v>27</v>
      </c>
      <c r="W28" s="293"/>
      <c r="X28" s="36"/>
      <c r="Y28" s="308" t="s">
        <v>46</v>
      </c>
      <c r="Z28" s="293"/>
      <c r="AA28" s="293"/>
      <c r="AB28" s="301"/>
    </row>
    <row r="29" spans="3:28" ht="15" customHeight="1" x14ac:dyDescent="0.25">
      <c r="C29" s="844"/>
      <c r="D29" s="798"/>
      <c r="E29" s="798"/>
      <c r="F29" s="798"/>
      <c r="G29" s="798"/>
      <c r="H29" s="798"/>
      <c r="I29" s="798"/>
      <c r="J29" s="798"/>
      <c r="K29" s="798"/>
      <c r="L29" s="798"/>
      <c r="M29" s="798"/>
      <c r="N29" s="798"/>
      <c r="O29" s="798"/>
      <c r="P29" s="836"/>
      <c r="Q29" s="293"/>
      <c r="R29" s="293"/>
      <c r="S29" s="293"/>
      <c r="T29" s="293"/>
      <c r="U29" s="293"/>
      <c r="V29" s="293"/>
      <c r="W29" s="293"/>
      <c r="X29" s="293"/>
      <c r="Y29" s="293"/>
      <c r="Z29" s="293"/>
      <c r="AA29" s="293"/>
      <c r="AB29" s="301"/>
    </row>
    <row r="30" spans="3:28" ht="15" customHeight="1" x14ac:dyDescent="0.25">
      <c r="C30" s="845"/>
      <c r="D30" s="846"/>
      <c r="E30" s="846"/>
      <c r="F30" s="846"/>
      <c r="G30" s="846"/>
      <c r="H30" s="846"/>
      <c r="I30" s="846"/>
      <c r="J30" s="846"/>
      <c r="K30" s="846"/>
      <c r="L30" s="846"/>
      <c r="M30" s="846"/>
      <c r="N30" s="846"/>
      <c r="O30" s="846"/>
      <c r="P30" s="847"/>
      <c r="Q30" s="293"/>
      <c r="R30" s="306" t="s">
        <v>131</v>
      </c>
      <c r="S30" s="293"/>
      <c r="T30" s="293"/>
      <c r="U30" s="293"/>
      <c r="V30" s="293"/>
      <c r="W30" s="834" t="s">
        <v>23</v>
      </c>
      <c r="X30" s="828"/>
      <c r="Y30" s="828"/>
      <c r="Z30" s="828"/>
      <c r="AA30" s="816"/>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834" t="s">
        <v>133</v>
      </c>
      <c r="D33" s="828"/>
      <c r="E33" s="828"/>
      <c r="F33" s="828"/>
      <c r="G33" s="828"/>
      <c r="H33" s="828"/>
      <c r="I33" s="828"/>
      <c r="J33" s="828"/>
      <c r="K33" s="828"/>
      <c r="L33" s="828"/>
      <c r="M33" s="828"/>
      <c r="N33" s="828"/>
      <c r="O33" s="828"/>
      <c r="P33" s="828"/>
      <c r="Q33" s="828"/>
      <c r="R33" s="828"/>
      <c r="S33" s="828"/>
      <c r="T33" s="828"/>
      <c r="U33" s="828"/>
      <c r="V33" s="828"/>
      <c r="W33" s="828"/>
      <c r="X33" s="828"/>
      <c r="Y33" s="828"/>
      <c r="Z33" s="828"/>
      <c r="AA33" s="816"/>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834" t="s">
        <v>135</v>
      </c>
      <c r="D36" s="828"/>
      <c r="E36" s="828"/>
      <c r="F36" s="828"/>
      <c r="G36" s="828"/>
      <c r="H36" s="828"/>
      <c r="I36" s="828"/>
      <c r="J36" s="828"/>
      <c r="K36" s="816"/>
      <c r="L36" s="303"/>
      <c r="M36" s="834" t="s">
        <v>136</v>
      </c>
      <c r="N36" s="828"/>
      <c r="O36" s="828"/>
      <c r="P36" s="828"/>
      <c r="Q36" s="828"/>
      <c r="R36" s="828"/>
      <c r="S36" s="828"/>
      <c r="T36" s="828"/>
      <c r="U36" s="828"/>
      <c r="V36" s="828"/>
      <c r="W36" s="828"/>
      <c r="X36" s="828"/>
      <c r="Y36" s="828"/>
      <c r="Z36" s="828"/>
      <c r="AA36" s="816"/>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833" t="s">
        <v>1014</v>
      </c>
      <c r="D39" s="828"/>
      <c r="E39" s="828"/>
      <c r="F39" s="828"/>
      <c r="G39" s="828"/>
      <c r="H39" s="828"/>
      <c r="I39" s="828"/>
      <c r="J39" s="828"/>
      <c r="K39" s="828"/>
      <c r="L39" s="828"/>
      <c r="M39" s="828"/>
      <c r="N39" s="828"/>
      <c r="O39" s="828"/>
      <c r="P39" s="828"/>
      <c r="Q39" s="828"/>
      <c r="R39" s="828"/>
      <c r="S39" s="828"/>
      <c r="T39" s="828"/>
      <c r="U39" s="828"/>
      <c r="V39" s="828"/>
      <c r="W39" s="828"/>
      <c r="X39" s="828"/>
      <c r="Y39" s="828"/>
      <c r="Z39" s="828"/>
      <c r="AA39" s="816"/>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832" t="s">
        <v>139</v>
      </c>
      <c r="D41" s="824"/>
      <c r="E41" s="306"/>
      <c r="F41" s="826" t="s">
        <v>34</v>
      </c>
      <c r="G41" s="816"/>
      <c r="H41" s="306"/>
      <c r="I41" s="293"/>
      <c r="J41" s="313" t="s">
        <v>140</v>
      </c>
      <c r="K41" s="826">
        <v>1</v>
      </c>
      <c r="L41" s="828"/>
      <c r="M41" s="828"/>
      <c r="N41" s="816"/>
      <c r="O41" s="306"/>
      <c r="P41" s="306"/>
      <c r="Q41" s="297" t="s">
        <v>141</v>
      </c>
      <c r="R41" s="293"/>
      <c r="S41" s="306"/>
      <c r="T41" s="306"/>
      <c r="U41" s="306"/>
      <c r="V41" s="306"/>
      <c r="W41" s="826" t="s">
        <v>20</v>
      </c>
      <c r="X41" s="828"/>
      <c r="Y41" s="828"/>
      <c r="Z41" s="828"/>
      <c r="AA41" s="816"/>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833"/>
      <c r="G43" s="828"/>
      <c r="H43" s="828"/>
      <c r="I43" s="828"/>
      <c r="J43" s="828"/>
      <c r="K43" s="828"/>
      <c r="L43" s="828"/>
      <c r="M43" s="816"/>
      <c r="N43" s="293"/>
      <c r="O43" s="313" t="s">
        <v>144</v>
      </c>
      <c r="P43" s="834">
        <v>0</v>
      </c>
      <c r="Q43" s="828"/>
      <c r="R43" s="828"/>
      <c r="S43" s="828"/>
      <c r="T43" s="828"/>
      <c r="U43" s="828"/>
      <c r="V43" s="828"/>
      <c r="W43" s="828"/>
      <c r="X43" s="828"/>
      <c r="Y43" s="828"/>
      <c r="Z43" s="828"/>
      <c r="AA43" s="816"/>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827" t="s">
        <v>146</v>
      </c>
      <c r="G45" s="816"/>
      <c r="H45" s="293"/>
      <c r="I45" s="293"/>
      <c r="J45" s="306" t="s">
        <v>147</v>
      </c>
      <c r="K45" s="293"/>
      <c r="L45" s="827" t="s">
        <v>148</v>
      </c>
      <c r="M45" s="828"/>
      <c r="N45" s="816"/>
      <c r="O45" s="306"/>
      <c r="P45" s="306"/>
      <c r="Q45" s="293"/>
      <c r="R45" s="306" t="s">
        <v>149</v>
      </c>
      <c r="S45" s="306"/>
      <c r="T45" s="306"/>
      <c r="U45" s="306"/>
      <c r="V45" s="306"/>
      <c r="W45" s="835"/>
      <c r="X45" s="828"/>
      <c r="Y45" s="828"/>
      <c r="Z45" s="828"/>
      <c r="AA45" s="816"/>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829">
        <v>2024</v>
      </c>
      <c r="E47" s="830"/>
      <c r="F47" s="831"/>
      <c r="G47" s="34"/>
      <c r="H47" s="297"/>
      <c r="I47" s="297"/>
      <c r="J47" s="297"/>
      <c r="K47" s="297"/>
      <c r="L47" s="297"/>
      <c r="M47" s="297"/>
      <c r="N47" s="297"/>
      <c r="O47" s="297"/>
      <c r="P47" s="297"/>
      <c r="Q47" s="823"/>
      <c r="R47" s="824"/>
      <c r="S47" s="824"/>
      <c r="T47" s="824"/>
      <c r="U47" s="824"/>
      <c r="V47" s="297"/>
      <c r="W47" s="297"/>
      <c r="X47" s="825"/>
      <c r="Y47" s="824"/>
      <c r="Z47" s="824"/>
      <c r="AA47" s="824"/>
    </row>
    <row r="49" spans="3:27" ht="15.75" customHeight="1" x14ac:dyDescent="0.25">
      <c r="C49" s="306" t="s">
        <v>140</v>
      </c>
      <c r="D49" s="834">
        <v>1.2</v>
      </c>
      <c r="E49" s="828"/>
      <c r="F49" s="816"/>
      <c r="G49" s="293"/>
      <c r="H49" s="297"/>
      <c r="I49" s="297"/>
      <c r="J49" s="297"/>
      <c r="K49" s="297"/>
      <c r="L49" s="297"/>
      <c r="M49" s="297"/>
      <c r="N49" s="297"/>
      <c r="O49" s="297"/>
      <c r="P49" s="297"/>
      <c r="Q49" s="823"/>
      <c r="R49" s="824"/>
      <c r="S49" s="824"/>
      <c r="T49" s="824"/>
      <c r="U49" s="824"/>
      <c r="V49" s="297"/>
      <c r="W49" s="297"/>
      <c r="X49" s="825"/>
      <c r="Y49" s="824"/>
      <c r="Z49" s="824"/>
      <c r="AA49" s="824"/>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26" t="s">
        <v>151</v>
      </c>
      <c r="E51" s="828"/>
      <c r="F51" s="828"/>
      <c r="G51" s="828"/>
      <c r="H51" s="828"/>
      <c r="I51" s="828"/>
      <c r="J51" s="828"/>
      <c r="K51" s="828"/>
      <c r="L51" s="828"/>
      <c r="M51" s="828"/>
      <c r="N51" s="828"/>
      <c r="O51" s="828"/>
      <c r="P51" s="828"/>
      <c r="Q51" s="828"/>
      <c r="R51" s="828"/>
      <c r="S51" s="828"/>
      <c r="T51" s="828"/>
      <c r="U51" s="828"/>
      <c r="V51" s="828"/>
      <c r="W51" s="828"/>
      <c r="X51" s="828"/>
      <c r="Y51" s="816"/>
      <c r="Z51" s="307"/>
      <c r="AA51" s="307"/>
    </row>
    <row r="52" spans="3:27" ht="15.75" customHeight="1" x14ac:dyDescent="0.25">
      <c r="C52" s="293"/>
      <c r="D52" s="865" t="s">
        <v>152</v>
      </c>
      <c r="E52" s="828"/>
      <c r="F52" s="828"/>
      <c r="G52" s="828"/>
      <c r="H52" s="816"/>
      <c r="I52" s="861" t="s">
        <v>153</v>
      </c>
      <c r="J52" s="828"/>
      <c r="K52" s="828"/>
      <c r="L52" s="828"/>
      <c r="M52" s="828"/>
      <c r="N52" s="828"/>
      <c r="O52" s="828"/>
      <c r="P52" s="816"/>
      <c r="Q52" s="862" t="s">
        <v>154</v>
      </c>
      <c r="R52" s="828"/>
      <c r="S52" s="828"/>
      <c r="T52" s="828"/>
      <c r="U52" s="828"/>
      <c r="V52" s="828"/>
      <c r="W52" s="828"/>
      <c r="X52" s="828"/>
      <c r="Y52" s="816"/>
      <c r="Z52" s="307"/>
      <c r="AA52" s="307"/>
    </row>
    <row r="53" spans="3:27" ht="15.75" customHeight="1" x14ac:dyDescent="0.25">
      <c r="C53" s="38"/>
      <c r="D53" s="866" t="s">
        <v>155</v>
      </c>
      <c r="E53" s="828"/>
      <c r="F53" s="828"/>
      <c r="G53" s="828"/>
      <c r="H53" s="816"/>
      <c r="I53" s="863" t="s">
        <v>156</v>
      </c>
      <c r="J53" s="828"/>
      <c r="K53" s="828"/>
      <c r="L53" s="828"/>
      <c r="M53" s="828"/>
      <c r="N53" s="828"/>
      <c r="O53" s="828"/>
      <c r="P53" s="816"/>
      <c r="Q53" s="864" t="s">
        <v>157</v>
      </c>
      <c r="R53" s="828"/>
      <c r="S53" s="828"/>
      <c r="T53" s="828"/>
      <c r="U53" s="828"/>
      <c r="V53" s="828"/>
      <c r="W53" s="828"/>
      <c r="X53" s="828"/>
      <c r="Y53" s="816"/>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54" t="s">
        <v>158</v>
      </c>
      <c r="D55" s="828"/>
      <c r="E55" s="828"/>
      <c r="F55" s="816"/>
      <c r="G55" s="859" t="s">
        <v>159</v>
      </c>
      <c r="H55" s="860" t="s">
        <v>160</v>
      </c>
      <c r="I55" s="842"/>
      <c r="J55" s="842"/>
      <c r="K55" s="842"/>
      <c r="L55" s="842"/>
      <c r="M55" s="842"/>
      <c r="N55" s="842"/>
      <c r="O55" s="842"/>
      <c r="P55" s="842"/>
      <c r="Q55" s="842"/>
      <c r="R55" s="842"/>
      <c r="S55" s="842"/>
      <c r="T55" s="842"/>
      <c r="U55" s="842"/>
      <c r="V55" s="842"/>
      <c r="W55" s="842"/>
      <c r="X55" s="842"/>
      <c r="Y55" s="842"/>
      <c r="Z55" s="842"/>
      <c r="AA55" s="843"/>
    </row>
    <row r="56" spans="3:27" ht="15.75" customHeight="1" x14ac:dyDescent="0.25">
      <c r="C56" s="40" t="s">
        <v>161</v>
      </c>
      <c r="D56" s="41" t="s">
        <v>990</v>
      </c>
      <c r="E56" s="854" t="s">
        <v>162</v>
      </c>
      <c r="F56" s="816"/>
      <c r="G56" s="800"/>
      <c r="H56" s="845"/>
      <c r="I56" s="846"/>
      <c r="J56" s="846"/>
      <c r="K56" s="846"/>
      <c r="L56" s="846"/>
      <c r="M56" s="846"/>
      <c r="N56" s="846"/>
      <c r="O56" s="846"/>
      <c r="P56" s="846"/>
      <c r="Q56" s="846"/>
      <c r="R56" s="846"/>
      <c r="S56" s="846"/>
      <c r="T56" s="846"/>
      <c r="U56" s="846"/>
      <c r="V56" s="846"/>
      <c r="W56" s="846"/>
      <c r="X56" s="846"/>
      <c r="Y56" s="846"/>
      <c r="Z56" s="846"/>
      <c r="AA56" s="847"/>
    </row>
    <row r="57" spans="3:27" ht="15.75" customHeight="1" x14ac:dyDescent="0.25">
      <c r="C57" s="42">
        <v>2024</v>
      </c>
      <c r="D57" s="43">
        <v>45474</v>
      </c>
      <c r="E57" s="853">
        <v>45656</v>
      </c>
      <c r="F57" s="816"/>
      <c r="G57" s="44">
        <v>1</v>
      </c>
      <c r="H57" s="858"/>
      <c r="I57" s="828"/>
      <c r="J57" s="828"/>
      <c r="K57" s="828"/>
      <c r="L57" s="828"/>
      <c r="M57" s="828"/>
      <c r="N57" s="828"/>
      <c r="O57" s="828"/>
      <c r="P57" s="828"/>
      <c r="Q57" s="828"/>
      <c r="R57" s="828"/>
      <c r="S57" s="828"/>
      <c r="T57" s="828"/>
      <c r="U57" s="828"/>
      <c r="V57" s="828"/>
      <c r="W57" s="828"/>
      <c r="X57" s="828"/>
      <c r="Y57" s="828"/>
      <c r="Z57" s="828"/>
      <c r="AA57" s="816"/>
    </row>
    <row r="58" spans="3:27" ht="15.75" customHeight="1" x14ac:dyDescent="0.25">
      <c r="C58" s="42">
        <v>2025</v>
      </c>
      <c r="D58" s="43">
        <v>45658</v>
      </c>
      <c r="E58" s="853">
        <v>46021</v>
      </c>
      <c r="F58" s="816"/>
      <c r="G58" s="44">
        <v>1</v>
      </c>
      <c r="H58" s="858"/>
      <c r="I58" s="828"/>
      <c r="J58" s="828"/>
      <c r="K58" s="828"/>
      <c r="L58" s="828"/>
      <c r="M58" s="828"/>
      <c r="N58" s="828"/>
      <c r="O58" s="828"/>
      <c r="P58" s="828"/>
      <c r="Q58" s="828"/>
      <c r="R58" s="828"/>
      <c r="S58" s="828"/>
      <c r="T58" s="828"/>
      <c r="U58" s="828"/>
      <c r="V58" s="828"/>
      <c r="W58" s="828"/>
      <c r="X58" s="828"/>
      <c r="Y58" s="828"/>
      <c r="Z58" s="828"/>
      <c r="AA58" s="816"/>
    </row>
    <row r="59" spans="3:27" ht="15.75" customHeight="1" x14ac:dyDescent="0.25">
      <c r="C59" s="42">
        <v>2026</v>
      </c>
      <c r="D59" s="43">
        <v>46023</v>
      </c>
      <c r="E59" s="853">
        <v>46386</v>
      </c>
      <c r="F59" s="816"/>
      <c r="G59" s="44">
        <v>1</v>
      </c>
      <c r="H59" s="858"/>
      <c r="I59" s="828"/>
      <c r="J59" s="828"/>
      <c r="K59" s="828"/>
      <c r="L59" s="828"/>
      <c r="M59" s="828"/>
      <c r="N59" s="828"/>
      <c r="O59" s="828"/>
      <c r="P59" s="828"/>
      <c r="Q59" s="828"/>
      <c r="R59" s="828"/>
      <c r="S59" s="828"/>
      <c r="T59" s="828"/>
      <c r="U59" s="828"/>
      <c r="V59" s="828"/>
      <c r="W59" s="828"/>
      <c r="X59" s="828"/>
      <c r="Y59" s="828"/>
      <c r="Z59" s="828"/>
      <c r="AA59" s="816"/>
    </row>
    <row r="60" spans="3:27" ht="15.75" customHeight="1" x14ac:dyDescent="0.25">
      <c r="C60" s="42">
        <v>2027</v>
      </c>
      <c r="D60" s="43">
        <v>46388</v>
      </c>
      <c r="E60" s="853">
        <v>46751</v>
      </c>
      <c r="F60" s="816"/>
      <c r="G60" s="44">
        <v>1</v>
      </c>
      <c r="H60" s="858"/>
      <c r="I60" s="828"/>
      <c r="J60" s="828"/>
      <c r="K60" s="828"/>
      <c r="L60" s="828"/>
      <c r="M60" s="828"/>
      <c r="N60" s="828"/>
      <c r="O60" s="828"/>
      <c r="P60" s="828"/>
      <c r="Q60" s="828"/>
      <c r="R60" s="828"/>
      <c r="S60" s="828"/>
      <c r="T60" s="828"/>
      <c r="U60" s="828"/>
      <c r="V60" s="828"/>
      <c r="W60" s="828"/>
      <c r="X60" s="828"/>
      <c r="Y60" s="828"/>
      <c r="Z60" s="828"/>
      <c r="AA60" s="816"/>
    </row>
    <row r="61" spans="3:27" ht="15.75" customHeight="1" x14ac:dyDescent="0.25">
      <c r="C61" s="42"/>
      <c r="D61" s="42"/>
      <c r="E61" s="854"/>
      <c r="F61" s="816"/>
      <c r="G61" s="41"/>
      <c r="H61" s="854"/>
      <c r="I61" s="828"/>
      <c r="J61" s="828"/>
      <c r="K61" s="828"/>
      <c r="L61" s="828"/>
      <c r="M61" s="828"/>
      <c r="N61" s="828"/>
      <c r="O61" s="828"/>
      <c r="P61" s="828"/>
      <c r="Q61" s="828"/>
      <c r="R61" s="828"/>
      <c r="S61" s="828"/>
      <c r="T61" s="828"/>
      <c r="U61" s="828"/>
      <c r="V61" s="828"/>
      <c r="W61" s="828"/>
      <c r="X61" s="828"/>
      <c r="Y61" s="828"/>
      <c r="Z61" s="828"/>
      <c r="AA61" s="816"/>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832" t="s">
        <v>163</v>
      </c>
      <c r="D63" s="824"/>
      <c r="E63" s="306"/>
      <c r="F63" s="297" t="s">
        <v>164</v>
      </c>
      <c r="G63" s="45"/>
      <c r="H63" s="308"/>
      <c r="I63" s="297" t="s">
        <v>165</v>
      </c>
      <c r="J63" s="293"/>
      <c r="K63" s="827"/>
      <c r="L63" s="816"/>
      <c r="M63" s="306"/>
      <c r="N63" s="293"/>
      <c r="O63" s="293"/>
      <c r="P63" s="293"/>
      <c r="Q63" s="293"/>
      <c r="R63" s="293"/>
      <c r="S63" s="293"/>
      <c r="T63" s="293"/>
      <c r="U63" s="293"/>
      <c r="V63" s="293"/>
      <c r="W63" s="293"/>
      <c r="X63" s="293"/>
      <c r="Y63" s="293"/>
      <c r="Z63" s="293"/>
      <c r="AA63" s="293"/>
    </row>
    <row r="65" spans="2:28" ht="15.75" customHeight="1" x14ac:dyDescent="0.25">
      <c r="B65" s="852" t="s">
        <v>166</v>
      </c>
      <c r="C65" s="828"/>
      <c r="D65" s="828"/>
      <c r="E65" s="828"/>
      <c r="F65" s="828"/>
      <c r="G65" s="828"/>
      <c r="H65" s="828"/>
      <c r="I65" s="828"/>
      <c r="J65" s="828"/>
      <c r="K65" s="828"/>
      <c r="L65" s="828"/>
      <c r="M65" s="828"/>
      <c r="N65" s="828"/>
      <c r="O65" s="828"/>
      <c r="P65" s="828"/>
      <c r="Q65" s="828"/>
      <c r="R65" s="828"/>
      <c r="S65" s="828"/>
      <c r="T65" s="828"/>
      <c r="U65" s="828"/>
      <c r="V65" s="828"/>
      <c r="W65" s="828"/>
      <c r="X65" s="828"/>
      <c r="Y65" s="828"/>
      <c r="Z65" s="828"/>
      <c r="AA65" s="828"/>
      <c r="AB65" s="816"/>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54" t="s">
        <v>161</v>
      </c>
      <c r="C67" s="816"/>
      <c r="D67" s="41"/>
      <c r="E67" s="854" t="s">
        <v>167</v>
      </c>
      <c r="F67" s="816"/>
      <c r="G67" s="41"/>
      <c r="H67" s="826" t="s">
        <v>168</v>
      </c>
      <c r="I67" s="816"/>
      <c r="J67" s="854"/>
      <c r="K67" s="816"/>
      <c r="L67" s="857"/>
      <c r="M67" s="824"/>
      <c r="N67" s="41" t="s">
        <v>169</v>
      </c>
      <c r="O67" s="854"/>
      <c r="P67" s="828"/>
      <c r="Q67" s="816"/>
      <c r="R67" s="854" t="s">
        <v>170</v>
      </c>
      <c r="S67" s="828"/>
      <c r="T67" s="816"/>
      <c r="U67" s="854"/>
      <c r="V67" s="828"/>
      <c r="W67" s="816"/>
      <c r="X67" s="854" t="s">
        <v>171</v>
      </c>
      <c r="Y67" s="816"/>
      <c r="Z67" s="854"/>
      <c r="AA67" s="828"/>
      <c r="AB67" s="816"/>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52" t="s">
        <v>172</v>
      </c>
      <c r="C69" s="816"/>
      <c r="D69" s="855"/>
      <c r="E69" s="846"/>
      <c r="F69" s="846"/>
      <c r="G69" s="846"/>
      <c r="H69" s="846"/>
      <c r="I69" s="846"/>
      <c r="J69" s="846"/>
      <c r="K69" s="846"/>
      <c r="L69" s="846"/>
      <c r="M69" s="846"/>
      <c r="N69" s="846"/>
      <c r="O69" s="846"/>
      <c r="P69" s="846"/>
      <c r="Q69" s="846"/>
      <c r="R69" s="846"/>
      <c r="S69" s="846"/>
      <c r="T69" s="846"/>
      <c r="U69" s="846"/>
      <c r="V69" s="846"/>
      <c r="W69" s="846"/>
      <c r="X69" s="846"/>
      <c r="Y69" s="846"/>
      <c r="Z69" s="846"/>
      <c r="AA69" s="846"/>
      <c r="AB69" s="847"/>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52" t="s">
        <v>173</v>
      </c>
      <c r="C71" s="816"/>
      <c r="D71" s="856"/>
      <c r="E71" s="846"/>
      <c r="F71" s="846"/>
      <c r="G71" s="846"/>
      <c r="H71" s="846"/>
      <c r="I71" s="846"/>
      <c r="J71" s="846"/>
      <c r="K71" s="846"/>
      <c r="L71" s="846"/>
      <c r="M71" s="846"/>
      <c r="N71" s="846"/>
      <c r="O71" s="846"/>
      <c r="P71" s="846"/>
      <c r="Q71" s="846"/>
      <c r="R71" s="846"/>
      <c r="S71" s="846"/>
      <c r="T71" s="846"/>
      <c r="U71" s="846"/>
      <c r="V71" s="846"/>
      <c r="W71" s="846"/>
      <c r="X71" s="846"/>
      <c r="Y71" s="846"/>
      <c r="Z71" s="846"/>
      <c r="AA71" s="846"/>
      <c r="AB71" s="847"/>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52" t="s">
        <v>174</v>
      </c>
      <c r="C73" s="816"/>
      <c r="D73" s="856"/>
      <c r="E73" s="846"/>
      <c r="F73" s="846"/>
      <c r="G73" s="846"/>
      <c r="H73" s="846"/>
      <c r="I73" s="846"/>
      <c r="J73" s="846"/>
      <c r="K73" s="846"/>
      <c r="L73" s="846"/>
      <c r="M73" s="846"/>
      <c r="N73" s="846"/>
      <c r="O73" s="846"/>
      <c r="P73" s="846"/>
      <c r="Q73" s="846"/>
      <c r="R73" s="846"/>
      <c r="S73" s="846"/>
      <c r="T73" s="846"/>
      <c r="U73" s="846"/>
      <c r="V73" s="846"/>
      <c r="W73" s="846"/>
      <c r="X73" s="846"/>
      <c r="Y73" s="846"/>
      <c r="Z73" s="846"/>
      <c r="AA73" s="846"/>
      <c r="AB73" s="847"/>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52" t="s">
        <v>175</v>
      </c>
      <c r="C75" s="816"/>
      <c r="D75" s="856"/>
      <c r="E75" s="846"/>
      <c r="F75" s="846"/>
      <c r="G75" s="846"/>
      <c r="H75" s="846"/>
      <c r="I75" s="846"/>
      <c r="J75" s="846"/>
      <c r="K75" s="846"/>
      <c r="L75" s="846"/>
      <c r="M75" s="846"/>
      <c r="N75" s="846"/>
      <c r="O75" s="846"/>
      <c r="P75" s="846"/>
      <c r="Q75" s="846"/>
      <c r="R75" s="846"/>
      <c r="S75" s="846"/>
      <c r="T75" s="846"/>
      <c r="U75" s="846"/>
      <c r="V75" s="846"/>
      <c r="W75" s="846"/>
      <c r="X75" s="846"/>
      <c r="Y75" s="846"/>
      <c r="Z75" s="846"/>
      <c r="AA75" s="846"/>
      <c r="AB75" s="847"/>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52" t="s">
        <v>176</v>
      </c>
      <c r="C77" s="816"/>
      <c r="D77" s="856"/>
      <c r="E77" s="846"/>
      <c r="F77" s="846"/>
      <c r="G77" s="846"/>
      <c r="H77" s="846"/>
      <c r="I77" s="846"/>
      <c r="J77" s="846"/>
      <c r="K77" s="846"/>
      <c r="L77" s="846"/>
      <c r="M77" s="846"/>
      <c r="N77" s="846"/>
      <c r="O77" s="846"/>
      <c r="P77" s="846"/>
      <c r="Q77" s="846"/>
      <c r="R77" s="846"/>
      <c r="S77" s="846"/>
      <c r="T77" s="846"/>
      <c r="U77" s="846"/>
      <c r="V77" s="846"/>
      <c r="W77" s="846"/>
      <c r="X77" s="846"/>
      <c r="Y77" s="846"/>
      <c r="Z77" s="846"/>
      <c r="AA77" s="846"/>
      <c r="AB77" s="847"/>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52" t="s">
        <v>177</v>
      </c>
      <c r="C79" s="828"/>
      <c r="D79" s="828"/>
      <c r="E79" s="828"/>
      <c r="F79" s="828"/>
      <c r="G79" s="828"/>
      <c r="H79" s="828"/>
      <c r="I79" s="828"/>
      <c r="J79" s="828"/>
      <c r="K79" s="828"/>
      <c r="L79" s="828"/>
      <c r="M79" s="828"/>
      <c r="N79" s="828"/>
      <c r="O79" s="828"/>
      <c r="P79" s="828"/>
      <c r="Q79" s="828"/>
      <c r="R79" s="828"/>
      <c r="S79" s="828"/>
      <c r="T79" s="828"/>
      <c r="U79" s="828"/>
      <c r="V79" s="828"/>
      <c r="W79" s="828"/>
      <c r="X79" s="828"/>
      <c r="Y79" s="828"/>
      <c r="Z79" s="828"/>
      <c r="AA79" s="828"/>
      <c r="AB79" s="816"/>
    </row>
    <row r="80" spans="2:28" ht="15.75" customHeight="1" x14ac:dyDescent="0.25">
      <c r="B80" s="826" t="s">
        <v>122</v>
      </c>
      <c r="C80" s="816"/>
      <c r="D80" s="50" t="s">
        <v>178</v>
      </c>
      <c r="E80" s="826" t="s">
        <v>179</v>
      </c>
      <c r="F80" s="816"/>
      <c r="G80" s="826" t="s">
        <v>177</v>
      </c>
      <c r="H80" s="828"/>
      <c r="I80" s="828"/>
      <c r="J80" s="828"/>
      <c r="K80" s="828"/>
      <c r="L80" s="828"/>
      <c r="M80" s="828"/>
      <c r="N80" s="828"/>
      <c r="O80" s="816"/>
      <c r="P80" s="826" t="s">
        <v>180</v>
      </c>
      <c r="Q80" s="828"/>
      <c r="R80" s="828"/>
      <c r="S80" s="828"/>
      <c r="T80" s="828"/>
      <c r="U80" s="828"/>
      <c r="V80" s="828"/>
      <c r="W80" s="828"/>
      <c r="X80" s="828"/>
      <c r="Y80" s="828"/>
      <c r="Z80" s="828"/>
      <c r="AA80" s="828"/>
      <c r="AB80" s="816"/>
    </row>
    <row r="81" spans="2:28" ht="15.75" customHeight="1" x14ac:dyDescent="0.25">
      <c r="B81" s="826"/>
      <c r="C81" s="816"/>
      <c r="D81" s="36"/>
      <c r="E81" s="826"/>
      <c r="F81" s="816"/>
      <c r="G81" s="851"/>
      <c r="H81" s="828"/>
      <c r="I81" s="828"/>
      <c r="J81" s="828"/>
      <c r="K81" s="828"/>
      <c r="L81" s="828"/>
      <c r="M81" s="828"/>
      <c r="N81" s="828"/>
      <c r="O81" s="816"/>
      <c r="P81" s="851"/>
      <c r="Q81" s="828"/>
      <c r="R81" s="828"/>
      <c r="S81" s="828"/>
      <c r="T81" s="828"/>
      <c r="U81" s="828"/>
      <c r="V81" s="828"/>
      <c r="W81" s="828"/>
      <c r="X81" s="828"/>
      <c r="Y81" s="828"/>
      <c r="Z81" s="828"/>
      <c r="AA81" s="828"/>
      <c r="AB81" s="816"/>
    </row>
    <row r="82" spans="2:28" ht="15.75" customHeight="1" x14ac:dyDescent="0.25">
      <c r="B82" s="826"/>
      <c r="C82" s="816"/>
      <c r="D82" s="36"/>
      <c r="E82" s="826"/>
      <c r="F82" s="816"/>
      <c r="G82" s="851"/>
      <c r="H82" s="828"/>
      <c r="I82" s="828"/>
      <c r="J82" s="828"/>
      <c r="K82" s="828"/>
      <c r="L82" s="828"/>
      <c r="M82" s="828"/>
      <c r="N82" s="828"/>
      <c r="O82" s="816"/>
      <c r="P82" s="851"/>
      <c r="Q82" s="828"/>
      <c r="R82" s="828"/>
      <c r="S82" s="828"/>
      <c r="T82" s="828"/>
      <c r="U82" s="828"/>
      <c r="V82" s="828"/>
      <c r="W82" s="828"/>
      <c r="X82" s="828"/>
      <c r="Y82" s="828"/>
      <c r="Z82" s="828"/>
      <c r="AA82" s="828"/>
      <c r="AB82" s="816"/>
    </row>
    <row r="83" spans="2:28" ht="26.25" customHeight="1" x14ac:dyDescent="0.25">
      <c r="B83" s="850" t="s">
        <v>181</v>
      </c>
      <c r="C83" s="828"/>
      <c r="D83" s="828"/>
      <c r="E83" s="828"/>
      <c r="F83" s="828"/>
      <c r="G83" s="828"/>
      <c r="H83" s="828"/>
      <c r="I83" s="828"/>
      <c r="J83" s="828"/>
      <c r="K83" s="828"/>
      <c r="L83" s="828"/>
      <c r="M83" s="828"/>
      <c r="N83" s="828"/>
      <c r="O83" s="828"/>
      <c r="P83" s="828"/>
      <c r="Q83" s="828"/>
      <c r="R83" s="828"/>
      <c r="S83" s="828"/>
      <c r="T83" s="828"/>
      <c r="U83" s="828"/>
      <c r="V83" s="828"/>
      <c r="W83" s="828"/>
      <c r="X83" s="828"/>
      <c r="Y83" s="828"/>
      <c r="Z83" s="828"/>
      <c r="AA83" s="828"/>
      <c r="AB83" s="816"/>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841"/>
      <c r="C2" s="842"/>
      <c r="D2" s="843"/>
      <c r="E2" s="24"/>
      <c r="F2" s="848" t="s">
        <v>120</v>
      </c>
      <c r="G2" s="842"/>
      <c r="H2" s="842"/>
      <c r="I2" s="842"/>
      <c r="J2" s="842"/>
      <c r="K2" s="842"/>
      <c r="L2" s="842"/>
      <c r="M2" s="842"/>
      <c r="N2" s="842"/>
      <c r="O2" s="842"/>
      <c r="P2" s="842"/>
      <c r="Q2" s="842"/>
      <c r="R2" s="842"/>
      <c r="S2" s="842"/>
      <c r="T2" s="842"/>
      <c r="U2" s="842"/>
      <c r="V2" s="842"/>
      <c r="W2" s="842"/>
      <c r="X2" s="842"/>
      <c r="Y2" s="842"/>
      <c r="Z2" s="842"/>
      <c r="AA2" s="842"/>
      <c r="AB2" s="843"/>
    </row>
    <row r="3" spans="2:28" ht="12.75" customHeight="1" x14ac:dyDescent="0.25">
      <c r="B3" s="844"/>
      <c r="C3" s="798"/>
      <c r="D3" s="836"/>
      <c r="E3" s="25"/>
      <c r="F3" s="824"/>
      <c r="G3" s="798"/>
      <c r="H3" s="798"/>
      <c r="I3" s="798"/>
      <c r="J3" s="798"/>
      <c r="K3" s="798"/>
      <c r="L3" s="798"/>
      <c r="M3" s="798"/>
      <c r="N3" s="798"/>
      <c r="O3" s="798"/>
      <c r="P3" s="798"/>
      <c r="Q3" s="798"/>
      <c r="R3" s="798"/>
      <c r="S3" s="798"/>
      <c r="T3" s="798"/>
      <c r="U3" s="798"/>
      <c r="V3" s="798"/>
      <c r="W3" s="798"/>
      <c r="X3" s="798"/>
      <c r="Y3" s="798"/>
      <c r="Z3" s="798"/>
      <c r="AA3" s="798"/>
      <c r="AB3" s="836"/>
    </row>
    <row r="4" spans="2:28" ht="12.75" customHeight="1" x14ac:dyDescent="0.25">
      <c r="B4" s="844"/>
      <c r="C4" s="798"/>
      <c r="D4" s="836"/>
      <c r="E4" s="25"/>
      <c r="F4" s="824"/>
      <c r="G4" s="798"/>
      <c r="H4" s="798"/>
      <c r="I4" s="798"/>
      <c r="J4" s="798"/>
      <c r="K4" s="798"/>
      <c r="L4" s="798"/>
      <c r="M4" s="798"/>
      <c r="N4" s="798"/>
      <c r="O4" s="798"/>
      <c r="P4" s="798"/>
      <c r="Q4" s="798"/>
      <c r="R4" s="798"/>
      <c r="S4" s="798"/>
      <c r="T4" s="798"/>
      <c r="U4" s="798"/>
      <c r="V4" s="798"/>
      <c r="W4" s="798"/>
      <c r="X4" s="798"/>
      <c r="Y4" s="798"/>
      <c r="Z4" s="798"/>
      <c r="AA4" s="798"/>
      <c r="AB4" s="836"/>
    </row>
    <row r="5" spans="2:28" ht="12.75" customHeight="1" x14ac:dyDescent="0.25">
      <c r="B5" s="844"/>
      <c r="C5" s="798"/>
      <c r="D5" s="836"/>
      <c r="E5" s="25"/>
      <c r="F5" s="824"/>
      <c r="G5" s="798"/>
      <c r="H5" s="798"/>
      <c r="I5" s="798"/>
      <c r="J5" s="798"/>
      <c r="K5" s="798"/>
      <c r="L5" s="798"/>
      <c r="M5" s="798"/>
      <c r="N5" s="798"/>
      <c r="O5" s="798"/>
      <c r="P5" s="798"/>
      <c r="Q5" s="798"/>
      <c r="R5" s="798"/>
      <c r="S5" s="798"/>
      <c r="T5" s="798"/>
      <c r="U5" s="798"/>
      <c r="V5" s="798"/>
      <c r="W5" s="798"/>
      <c r="X5" s="798"/>
      <c r="Y5" s="798"/>
      <c r="Z5" s="798"/>
      <c r="AA5" s="798"/>
      <c r="AB5" s="836"/>
    </row>
    <row r="6" spans="2:28" ht="37.5" customHeight="1" x14ac:dyDescent="0.25">
      <c r="B6" s="845"/>
      <c r="C6" s="846"/>
      <c r="D6" s="847"/>
      <c r="E6" s="294"/>
      <c r="F6" s="846"/>
      <c r="G6" s="846"/>
      <c r="H6" s="846"/>
      <c r="I6" s="846"/>
      <c r="J6" s="846"/>
      <c r="K6" s="846"/>
      <c r="L6" s="846"/>
      <c r="M6" s="846"/>
      <c r="N6" s="846"/>
      <c r="O6" s="846"/>
      <c r="P6" s="846"/>
      <c r="Q6" s="846"/>
      <c r="R6" s="846"/>
      <c r="S6" s="846"/>
      <c r="T6" s="846"/>
      <c r="U6" s="846"/>
      <c r="V6" s="846"/>
      <c r="W6" s="846"/>
      <c r="X6" s="846"/>
      <c r="Y6" s="846"/>
      <c r="Z6" s="846"/>
      <c r="AA6" s="846"/>
      <c r="AB6" s="847"/>
    </row>
    <row r="7" spans="2:28" ht="15" customHeight="1" x14ac:dyDescent="0.25">
      <c r="B7" s="26"/>
      <c r="C7" s="849"/>
      <c r="D7" s="842"/>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825"/>
      <c r="D9" s="824"/>
      <c r="E9" s="824"/>
      <c r="F9" s="824"/>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825" t="s">
        <v>123</v>
      </c>
      <c r="D10" s="824"/>
      <c r="E10" s="826" t="s">
        <v>1015</v>
      </c>
      <c r="F10" s="828"/>
      <c r="G10" s="828"/>
      <c r="H10" s="828"/>
      <c r="I10" s="828"/>
      <c r="J10" s="828"/>
      <c r="K10" s="828"/>
      <c r="L10" s="828"/>
      <c r="M10" s="828"/>
      <c r="N10" s="828"/>
      <c r="O10" s="828"/>
      <c r="P10" s="828"/>
      <c r="Q10" s="828"/>
      <c r="R10" s="828"/>
      <c r="S10" s="828"/>
      <c r="T10" s="828"/>
      <c r="U10" s="828"/>
      <c r="V10" s="828"/>
      <c r="W10" s="828"/>
      <c r="X10" s="828"/>
      <c r="Y10" s="828"/>
      <c r="Z10" s="828"/>
      <c r="AA10" s="816"/>
      <c r="AB10" s="302"/>
    </row>
    <row r="11" spans="2:28" ht="15" customHeight="1" x14ac:dyDescent="0.25">
      <c r="B11" s="30"/>
      <c r="C11" s="825"/>
      <c r="D11" s="824"/>
      <c r="E11" s="824"/>
      <c r="F11" s="824"/>
      <c r="G11" s="293"/>
      <c r="H11" s="293"/>
      <c r="I11" s="293"/>
      <c r="J11" s="293"/>
      <c r="K11" s="293"/>
      <c r="L11" s="293"/>
      <c r="M11" s="293"/>
      <c r="N11" s="293"/>
      <c r="O11" s="293"/>
      <c r="P11" s="293"/>
      <c r="Q11" s="293"/>
      <c r="R11" s="293"/>
      <c r="S11" s="293"/>
      <c r="T11" s="293"/>
      <c r="U11" s="293"/>
      <c r="V11" s="293"/>
      <c r="W11" s="293"/>
      <c r="X11" s="293"/>
      <c r="Y11" s="293"/>
      <c r="Z11" s="293"/>
      <c r="AA11" s="823"/>
      <c r="AB11" s="836"/>
    </row>
    <row r="12" spans="2:28" ht="29.25" customHeight="1" x14ac:dyDescent="0.25">
      <c r="B12" s="30"/>
      <c r="C12" s="825" t="s">
        <v>125</v>
      </c>
      <c r="D12" s="824"/>
      <c r="E12" s="837" t="s">
        <v>963</v>
      </c>
      <c r="F12" s="838"/>
      <c r="G12" s="838"/>
      <c r="H12" s="838"/>
      <c r="I12" s="838"/>
      <c r="J12" s="838"/>
      <c r="K12" s="838"/>
      <c r="L12" s="838"/>
      <c r="M12" s="838"/>
      <c r="N12" s="838"/>
      <c r="O12" s="838"/>
      <c r="P12" s="838"/>
      <c r="Q12" s="838"/>
      <c r="R12" s="838"/>
      <c r="S12" s="838"/>
      <c r="T12" s="838"/>
      <c r="U12" s="838"/>
      <c r="V12" s="838"/>
      <c r="W12" s="838"/>
      <c r="X12" s="838"/>
      <c r="Y12" s="838"/>
      <c r="Z12" s="838"/>
      <c r="AA12" s="838"/>
      <c r="AB12" s="35"/>
    </row>
    <row r="13" spans="2:28" ht="15" customHeight="1" x14ac:dyDescent="0.25">
      <c r="B13" s="30"/>
      <c r="C13" s="823"/>
      <c r="D13" s="824"/>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825" t="s">
        <v>983</v>
      </c>
      <c r="D14" s="824"/>
      <c r="E14" s="841" t="s">
        <v>1016</v>
      </c>
      <c r="F14" s="842"/>
      <c r="G14" s="842"/>
      <c r="H14" s="842"/>
      <c r="I14" s="842"/>
      <c r="J14" s="842"/>
      <c r="K14" s="842"/>
      <c r="L14" s="842"/>
      <c r="M14" s="842"/>
      <c r="N14" s="842"/>
      <c r="O14" s="842"/>
      <c r="P14" s="842"/>
      <c r="Q14" s="842"/>
      <c r="R14" s="842"/>
      <c r="S14" s="842"/>
      <c r="T14" s="842"/>
      <c r="U14" s="842"/>
      <c r="V14" s="842"/>
      <c r="W14" s="842"/>
      <c r="X14" s="842"/>
      <c r="Y14" s="842"/>
      <c r="Z14" s="842"/>
      <c r="AA14" s="843"/>
      <c r="AB14" s="301"/>
    </row>
    <row r="15" spans="2:28" ht="15.75" customHeight="1" x14ac:dyDescent="0.25">
      <c r="B15" s="30"/>
      <c r="C15" s="303"/>
      <c r="D15" s="303"/>
      <c r="E15" s="845"/>
      <c r="F15" s="846"/>
      <c r="G15" s="846"/>
      <c r="H15" s="846"/>
      <c r="I15" s="846"/>
      <c r="J15" s="846"/>
      <c r="K15" s="846"/>
      <c r="L15" s="846"/>
      <c r="M15" s="846"/>
      <c r="N15" s="846"/>
      <c r="O15" s="846"/>
      <c r="P15" s="846"/>
      <c r="Q15" s="846"/>
      <c r="R15" s="846"/>
      <c r="S15" s="846"/>
      <c r="T15" s="846"/>
      <c r="U15" s="846"/>
      <c r="V15" s="846"/>
      <c r="W15" s="846"/>
      <c r="X15" s="846"/>
      <c r="Y15" s="846"/>
      <c r="Z15" s="846"/>
      <c r="AA15" s="847"/>
      <c r="AB15" s="301"/>
    </row>
    <row r="17" spans="3:28" ht="15" customHeight="1" x14ac:dyDescent="0.25">
      <c r="C17" s="825" t="s">
        <v>985</v>
      </c>
      <c r="D17" s="824"/>
      <c r="E17" s="1452" t="s">
        <v>1000</v>
      </c>
      <c r="F17" s="842"/>
      <c r="G17" s="842"/>
      <c r="H17" s="842"/>
      <c r="I17" s="842"/>
      <c r="J17" s="842"/>
      <c r="K17" s="842"/>
      <c r="L17" s="842"/>
      <c r="M17" s="842"/>
      <c r="N17" s="842"/>
      <c r="O17" s="842"/>
      <c r="P17" s="842"/>
      <c r="Q17" s="842"/>
      <c r="R17" s="842"/>
      <c r="S17" s="842"/>
      <c r="T17" s="842"/>
      <c r="U17" s="842"/>
      <c r="V17" s="842"/>
      <c r="W17" s="842"/>
      <c r="X17" s="842"/>
      <c r="Y17" s="842"/>
      <c r="Z17" s="842"/>
      <c r="AA17" s="843"/>
      <c r="AB17" s="301"/>
    </row>
    <row r="18" spans="3:28" ht="15" customHeight="1" x14ac:dyDescent="0.25">
      <c r="C18" s="303"/>
      <c r="D18" s="303"/>
      <c r="E18" s="845"/>
      <c r="F18" s="846"/>
      <c r="G18" s="846"/>
      <c r="H18" s="846"/>
      <c r="I18" s="846"/>
      <c r="J18" s="846"/>
      <c r="K18" s="846"/>
      <c r="L18" s="846"/>
      <c r="M18" s="846"/>
      <c r="N18" s="846"/>
      <c r="O18" s="846"/>
      <c r="P18" s="846"/>
      <c r="Q18" s="846"/>
      <c r="R18" s="846"/>
      <c r="S18" s="846"/>
      <c r="T18" s="846"/>
      <c r="U18" s="846"/>
      <c r="V18" s="846"/>
      <c r="W18" s="846"/>
      <c r="X18" s="846"/>
      <c r="Y18" s="846"/>
      <c r="Z18" s="846"/>
      <c r="AA18" s="847"/>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825" t="s">
        <v>127</v>
      </c>
      <c r="D21" s="824"/>
      <c r="E21" s="304"/>
      <c r="F21" s="823"/>
      <c r="G21" s="824"/>
      <c r="H21" s="824"/>
      <c r="I21" s="824"/>
      <c r="J21" s="824"/>
      <c r="K21" s="824"/>
      <c r="L21" s="824"/>
      <c r="M21" s="824"/>
      <c r="N21" s="824"/>
      <c r="O21" s="824"/>
      <c r="P21" s="824"/>
      <c r="Q21" s="824"/>
      <c r="R21" s="824"/>
      <c r="S21" s="824"/>
      <c r="T21" s="824"/>
      <c r="U21" s="824"/>
      <c r="V21" s="824"/>
      <c r="W21" s="824"/>
      <c r="X21" s="824"/>
      <c r="Y21" s="824"/>
      <c r="Z21" s="824"/>
      <c r="AA21" s="824"/>
      <c r="AB21" s="836"/>
    </row>
    <row r="22" spans="3:28" ht="29.25" customHeight="1" x14ac:dyDescent="0.25">
      <c r="C22" s="826" t="s">
        <v>1017</v>
      </c>
      <c r="D22" s="828"/>
      <c r="E22" s="828"/>
      <c r="F22" s="828"/>
      <c r="G22" s="828"/>
      <c r="H22" s="828"/>
      <c r="I22" s="828"/>
      <c r="J22" s="828"/>
      <c r="K22" s="828"/>
      <c r="L22" s="828"/>
      <c r="M22" s="828"/>
      <c r="N22" s="828"/>
      <c r="O22" s="828"/>
      <c r="P22" s="828"/>
      <c r="Q22" s="828"/>
      <c r="R22" s="828"/>
      <c r="S22" s="828"/>
      <c r="T22" s="828"/>
      <c r="U22" s="828"/>
      <c r="V22" s="828"/>
      <c r="W22" s="828"/>
      <c r="X22" s="828"/>
      <c r="Y22" s="828"/>
      <c r="Z22" s="828"/>
      <c r="AA22" s="816"/>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51" t="s">
        <v>1018</v>
      </c>
      <c r="D25" s="842"/>
      <c r="E25" s="842"/>
      <c r="F25" s="842"/>
      <c r="G25" s="842"/>
      <c r="H25" s="842"/>
      <c r="I25" s="842"/>
      <c r="J25" s="842"/>
      <c r="K25" s="842"/>
      <c r="L25" s="842"/>
      <c r="M25" s="842"/>
      <c r="N25" s="842"/>
      <c r="O25" s="842"/>
      <c r="P25" s="843"/>
      <c r="Q25" s="293"/>
      <c r="R25" s="827"/>
      <c r="S25" s="828"/>
      <c r="T25" s="828"/>
      <c r="U25" s="828"/>
      <c r="V25" s="828"/>
      <c r="W25" s="828"/>
      <c r="X25" s="828"/>
      <c r="Y25" s="828"/>
      <c r="Z25" s="828"/>
      <c r="AA25" s="816"/>
      <c r="AB25" s="301"/>
    </row>
    <row r="26" spans="3:28" ht="15" customHeight="1" x14ac:dyDescent="0.25">
      <c r="C26" s="844"/>
      <c r="D26" s="798"/>
      <c r="E26" s="798"/>
      <c r="F26" s="798"/>
      <c r="G26" s="798"/>
      <c r="H26" s="798"/>
      <c r="I26" s="798"/>
      <c r="J26" s="798"/>
      <c r="K26" s="798"/>
      <c r="L26" s="798"/>
      <c r="M26" s="798"/>
      <c r="N26" s="798"/>
      <c r="O26" s="798"/>
      <c r="P26" s="836"/>
      <c r="Q26" s="293"/>
      <c r="R26" s="293"/>
      <c r="S26" s="293"/>
      <c r="T26" s="293"/>
      <c r="U26" s="293"/>
      <c r="V26" s="293"/>
      <c r="W26" s="293"/>
      <c r="X26" s="293"/>
      <c r="Y26" s="293"/>
      <c r="Z26" s="293"/>
      <c r="AA26" s="293"/>
      <c r="AB26" s="301"/>
    </row>
    <row r="27" spans="3:28" ht="15" customHeight="1" x14ac:dyDescent="0.25">
      <c r="C27" s="844"/>
      <c r="D27" s="798"/>
      <c r="E27" s="798"/>
      <c r="F27" s="798"/>
      <c r="G27" s="798"/>
      <c r="H27" s="798"/>
      <c r="I27" s="798"/>
      <c r="J27" s="798"/>
      <c r="K27" s="798"/>
      <c r="L27" s="798"/>
      <c r="M27" s="798"/>
      <c r="N27" s="798"/>
      <c r="O27" s="798"/>
      <c r="P27" s="836"/>
      <c r="Q27" s="303"/>
      <c r="R27" s="306" t="s">
        <v>130</v>
      </c>
      <c r="S27" s="306"/>
      <c r="T27" s="306"/>
      <c r="U27" s="306"/>
      <c r="V27" s="306"/>
      <c r="W27" s="303"/>
      <c r="X27" s="303"/>
      <c r="Y27" s="303"/>
      <c r="Z27" s="293"/>
      <c r="AA27" s="303"/>
      <c r="AB27" s="301"/>
    </row>
    <row r="28" spans="3:28" ht="15" customHeight="1" x14ac:dyDescent="0.25">
      <c r="C28" s="844"/>
      <c r="D28" s="798"/>
      <c r="E28" s="798"/>
      <c r="F28" s="798"/>
      <c r="G28" s="798"/>
      <c r="H28" s="798"/>
      <c r="I28" s="798"/>
      <c r="J28" s="798"/>
      <c r="K28" s="798"/>
      <c r="L28" s="798"/>
      <c r="M28" s="798"/>
      <c r="N28" s="798"/>
      <c r="O28" s="798"/>
      <c r="P28" s="836"/>
      <c r="Q28" s="293"/>
      <c r="R28" s="36"/>
      <c r="S28" s="293" t="s">
        <v>15</v>
      </c>
      <c r="T28" s="293"/>
      <c r="U28" s="36"/>
      <c r="V28" s="293" t="s">
        <v>27</v>
      </c>
      <c r="W28" s="293"/>
      <c r="X28" s="36"/>
      <c r="Y28" s="308" t="s">
        <v>46</v>
      </c>
      <c r="Z28" s="293"/>
      <c r="AA28" s="293"/>
      <c r="AB28" s="301"/>
    </row>
    <row r="29" spans="3:28" ht="15" customHeight="1" x14ac:dyDescent="0.25">
      <c r="C29" s="844"/>
      <c r="D29" s="798"/>
      <c r="E29" s="798"/>
      <c r="F29" s="798"/>
      <c r="G29" s="798"/>
      <c r="H29" s="798"/>
      <c r="I29" s="798"/>
      <c r="J29" s="798"/>
      <c r="K29" s="798"/>
      <c r="L29" s="798"/>
      <c r="M29" s="798"/>
      <c r="N29" s="798"/>
      <c r="O29" s="798"/>
      <c r="P29" s="836"/>
      <c r="Q29" s="293"/>
      <c r="R29" s="293"/>
      <c r="S29" s="293"/>
      <c r="T29" s="293"/>
      <c r="U29" s="293"/>
      <c r="V29" s="293"/>
      <c r="W29" s="293"/>
      <c r="X29" s="293"/>
      <c r="Y29" s="293"/>
      <c r="Z29" s="293"/>
      <c r="AA29" s="293"/>
      <c r="AB29" s="301"/>
    </row>
    <row r="30" spans="3:28" ht="15" customHeight="1" x14ac:dyDescent="0.25">
      <c r="C30" s="845"/>
      <c r="D30" s="846"/>
      <c r="E30" s="846"/>
      <c r="F30" s="846"/>
      <c r="G30" s="846"/>
      <c r="H30" s="846"/>
      <c r="I30" s="846"/>
      <c r="J30" s="846"/>
      <c r="K30" s="846"/>
      <c r="L30" s="846"/>
      <c r="M30" s="846"/>
      <c r="N30" s="846"/>
      <c r="O30" s="846"/>
      <c r="P30" s="847"/>
      <c r="Q30" s="293"/>
      <c r="R30" s="306" t="s">
        <v>131</v>
      </c>
      <c r="S30" s="293"/>
      <c r="T30" s="293"/>
      <c r="U30" s="293"/>
      <c r="V30" s="293"/>
      <c r="W30" s="834" t="s">
        <v>23</v>
      </c>
      <c r="X30" s="828"/>
      <c r="Y30" s="828"/>
      <c r="Z30" s="828"/>
      <c r="AA30" s="816"/>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834" t="s">
        <v>948</v>
      </c>
      <c r="D33" s="828"/>
      <c r="E33" s="828"/>
      <c r="F33" s="828"/>
      <c r="G33" s="828"/>
      <c r="H33" s="828"/>
      <c r="I33" s="828"/>
      <c r="J33" s="828"/>
      <c r="K33" s="828"/>
      <c r="L33" s="828"/>
      <c r="M33" s="828"/>
      <c r="N33" s="828"/>
      <c r="O33" s="828"/>
      <c r="P33" s="828"/>
      <c r="Q33" s="828"/>
      <c r="R33" s="828"/>
      <c r="S33" s="828"/>
      <c r="T33" s="828"/>
      <c r="U33" s="828"/>
      <c r="V33" s="828"/>
      <c r="W33" s="828"/>
      <c r="X33" s="828"/>
      <c r="Y33" s="828"/>
      <c r="Z33" s="828"/>
      <c r="AA33" s="816"/>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834" t="s">
        <v>945</v>
      </c>
      <c r="D36" s="828"/>
      <c r="E36" s="828"/>
      <c r="F36" s="828"/>
      <c r="G36" s="828"/>
      <c r="H36" s="828"/>
      <c r="I36" s="828"/>
      <c r="J36" s="828"/>
      <c r="K36" s="816"/>
      <c r="L36" s="303"/>
      <c r="M36" s="834" t="s">
        <v>949</v>
      </c>
      <c r="N36" s="828"/>
      <c r="O36" s="828"/>
      <c r="P36" s="828"/>
      <c r="Q36" s="828"/>
      <c r="R36" s="828"/>
      <c r="S36" s="828"/>
      <c r="T36" s="828"/>
      <c r="U36" s="828"/>
      <c r="V36" s="828"/>
      <c r="W36" s="828"/>
      <c r="X36" s="828"/>
      <c r="Y36" s="828"/>
      <c r="Z36" s="828"/>
      <c r="AA36" s="816"/>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833" t="s">
        <v>950</v>
      </c>
      <c r="D39" s="828"/>
      <c r="E39" s="828"/>
      <c r="F39" s="828"/>
      <c r="G39" s="828"/>
      <c r="H39" s="828"/>
      <c r="I39" s="828"/>
      <c r="J39" s="828"/>
      <c r="K39" s="828"/>
      <c r="L39" s="828"/>
      <c r="M39" s="828"/>
      <c r="N39" s="828"/>
      <c r="O39" s="828"/>
      <c r="P39" s="828"/>
      <c r="Q39" s="828"/>
      <c r="R39" s="828"/>
      <c r="S39" s="828"/>
      <c r="T39" s="828"/>
      <c r="U39" s="828"/>
      <c r="V39" s="828"/>
      <c r="W39" s="828"/>
      <c r="X39" s="828"/>
      <c r="Y39" s="828"/>
      <c r="Z39" s="828"/>
      <c r="AA39" s="816"/>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832" t="s">
        <v>139</v>
      </c>
      <c r="D41" s="824"/>
      <c r="E41" s="306"/>
      <c r="F41" s="826" t="s">
        <v>34</v>
      </c>
      <c r="G41" s="816"/>
      <c r="H41" s="306"/>
      <c r="I41" s="293"/>
      <c r="J41" s="313" t="s">
        <v>140</v>
      </c>
      <c r="K41" s="826">
        <v>1</v>
      </c>
      <c r="L41" s="828"/>
      <c r="M41" s="828"/>
      <c r="N41" s="816"/>
      <c r="O41" s="306"/>
      <c r="P41" s="306"/>
      <c r="Q41" s="297" t="s">
        <v>141</v>
      </c>
      <c r="R41" s="293"/>
      <c r="S41" s="306"/>
      <c r="T41" s="306"/>
      <c r="U41" s="306"/>
      <c r="V41" s="306"/>
      <c r="W41" s="826" t="s">
        <v>20</v>
      </c>
      <c r="X41" s="828"/>
      <c r="Y41" s="828"/>
      <c r="Z41" s="828"/>
      <c r="AA41" s="816"/>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833"/>
      <c r="G43" s="828"/>
      <c r="H43" s="828"/>
      <c r="I43" s="828"/>
      <c r="J43" s="828"/>
      <c r="K43" s="828"/>
      <c r="L43" s="828"/>
      <c r="M43" s="816"/>
      <c r="N43" s="293"/>
      <c r="O43" s="313" t="s">
        <v>144</v>
      </c>
      <c r="P43" s="834">
        <v>0</v>
      </c>
      <c r="Q43" s="828"/>
      <c r="R43" s="828"/>
      <c r="S43" s="828"/>
      <c r="T43" s="828"/>
      <c r="U43" s="828"/>
      <c r="V43" s="828"/>
      <c r="W43" s="828"/>
      <c r="X43" s="828"/>
      <c r="Y43" s="828"/>
      <c r="Z43" s="828"/>
      <c r="AA43" s="816"/>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827" t="s">
        <v>146</v>
      </c>
      <c r="G45" s="816"/>
      <c r="H45" s="293"/>
      <c r="I45" s="293"/>
      <c r="J45" s="306" t="s">
        <v>147</v>
      </c>
      <c r="K45" s="293"/>
      <c r="L45" s="827" t="s">
        <v>148</v>
      </c>
      <c r="M45" s="828"/>
      <c r="N45" s="816"/>
      <c r="O45" s="306"/>
      <c r="P45" s="306"/>
      <c r="Q45" s="293"/>
      <c r="R45" s="306" t="s">
        <v>149</v>
      </c>
      <c r="S45" s="306"/>
      <c r="T45" s="306"/>
      <c r="U45" s="306"/>
      <c r="V45" s="306"/>
      <c r="W45" s="835"/>
      <c r="X45" s="828"/>
      <c r="Y45" s="828"/>
      <c r="Z45" s="828"/>
      <c r="AA45" s="816"/>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829">
        <v>2024</v>
      </c>
      <c r="E47" s="830"/>
      <c r="F47" s="831"/>
      <c r="G47" s="34"/>
      <c r="H47" s="297"/>
      <c r="I47" s="297"/>
      <c r="J47" s="297"/>
      <c r="K47" s="297"/>
      <c r="L47" s="297"/>
      <c r="M47" s="297"/>
      <c r="N47" s="297"/>
      <c r="O47" s="297"/>
      <c r="P47" s="297"/>
      <c r="Q47" s="823"/>
      <c r="R47" s="824"/>
      <c r="S47" s="824"/>
      <c r="T47" s="824"/>
      <c r="U47" s="824"/>
      <c r="V47" s="297"/>
      <c r="W47" s="297"/>
      <c r="X47" s="825"/>
      <c r="Y47" s="824"/>
      <c r="Z47" s="824"/>
      <c r="AA47" s="824"/>
    </row>
    <row r="49" spans="3:27" ht="15.75" customHeight="1" x14ac:dyDescent="0.25">
      <c r="C49" s="306" t="s">
        <v>140</v>
      </c>
      <c r="D49" s="834">
        <v>1.2</v>
      </c>
      <c r="E49" s="828"/>
      <c r="F49" s="816"/>
      <c r="G49" s="293"/>
      <c r="H49" s="297"/>
      <c r="I49" s="297"/>
      <c r="J49" s="297"/>
      <c r="K49" s="297"/>
      <c r="L49" s="297"/>
      <c r="M49" s="297"/>
      <c r="N49" s="297"/>
      <c r="O49" s="297"/>
      <c r="P49" s="297"/>
      <c r="Q49" s="823"/>
      <c r="R49" s="824"/>
      <c r="S49" s="824"/>
      <c r="T49" s="824"/>
      <c r="U49" s="824"/>
      <c r="V49" s="297"/>
      <c r="W49" s="297"/>
      <c r="X49" s="825"/>
      <c r="Y49" s="824"/>
      <c r="Z49" s="824"/>
      <c r="AA49" s="824"/>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26" t="s">
        <v>151</v>
      </c>
      <c r="E51" s="828"/>
      <c r="F51" s="828"/>
      <c r="G51" s="828"/>
      <c r="H51" s="828"/>
      <c r="I51" s="828"/>
      <c r="J51" s="828"/>
      <c r="K51" s="828"/>
      <c r="L51" s="828"/>
      <c r="M51" s="828"/>
      <c r="N51" s="828"/>
      <c r="O51" s="828"/>
      <c r="P51" s="828"/>
      <c r="Q51" s="828"/>
      <c r="R51" s="828"/>
      <c r="S51" s="828"/>
      <c r="T51" s="828"/>
      <c r="U51" s="828"/>
      <c r="V51" s="828"/>
      <c r="W51" s="828"/>
      <c r="X51" s="828"/>
      <c r="Y51" s="816"/>
      <c r="Z51" s="307"/>
      <c r="AA51" s="307"/>
    </row>
    <row r="52" spans="3:27" ht="15.75" customHeight="1" x14ac:dyDescent="0.25">
      <c r="C52" s="293"/>
      <c r="D52" s="865" t="s">
        <v>152</v>
      </c>
      <c r="E52" s="828"/>
      <c r="F52" s="828"/>
      <c r="G52" s="828"/>
      <c r="H52" s="816"/>
      <c r="I52" s="861" t="s">
        <v>153</v>
      </c>
      <c r="J52" s="828"/>
      <c r="K52" s="828"/>
      <c r="L52" s="828"/>
      <c r="M52" s="828"/>
      <c r="N52" s="828"/>
      <c r="O52" s="828"/>
      <c r="P52" s="816"/>
      <c r="Q52" s="862" t="s">
        <v>154</v>
      </c>
      <c r="R52" s="828"/>
      <c r="S52" s="828"/>
      <c r="T52" s="828"/>
      <c r="U52" s="828"/>
      <c r="V52" s="828"/>
      <c r="W52" s="828"/>
      <c r="X52" s="828"/>
      <c r="Y52" s="816"/>
      <c r="Z52" s="307"/>
      <c r="AA52" s="307"/>
    </row>
    <row r="53" spans="3:27" ht="15.75" customHeight="1" x14ac:dyDescent="0.25">
      <c r="C53" s="38"/>
      <c r="D53" s="866" t="s">
        <v>155</v>
      </c>
      <c r="E53" s="828"/>
      <c r="F53" s="828"/>
      <c r="G53" s="828"/>
      <c r="H53" s="816"/>
      <c r="I53" s="863" t="s">
        <v>156</v>
      </c>
      <c r="J53" s="828"/>
      <c r="K53" s="828"/>
      <c r="L53" s="828"/>
      <c r="M53" s="828"/>
      <c r="N53" s="828"/>
      <c r="O53" s="828"/>
      <c r="P53" s="816"/>
      <c r="Q53" s="864" t="s">
        <v>157</v>
      </c>
      <c r="R53" s="828"/>
      <c r="S53" s="828"/>
      <c r="T53" s="828"/>
      <c r="U53" s="828"/>
      <c r="V53" s="828"/>
      <c r="W53" s="828"/>
      <c r="X53" s="828"/>
      <c r="Y53" s="816"/>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54" t="s">
        <v>158</v>
      </c>
      <c r="D55" s="828"/>
      <c r="E55" s="828"/>
      <c r="F55" s="816"/>
      <c r="G55" s="859" t="s">
        <v>159</v>
      </c>
      <c r="H55" s="860" t="s">
        <v>160</v>
      </c>
      <c r="I55" s="842"/>
      <c r="J55" s="842"/>
      <c r="K55" s="842"/>
      <c r="L55" s="842"/>
      <c r="M55" s="842"/>
      <c r="N55" s="842"/>
      <c r="O55" s="842"/>
      <c r="P55" s="842"/>
      <c r="Q55" s="842"/>
      <c r="R55" s="842"/>
      <c r="S55" s="842"/>
      <c r="T55" s="842"/>
      <c r="U55" s="842"/>
      <c r="V55" s="842"/>
      <c r="W55" s="842"/>
      <c r="X55" s="842"/>
      <c r="Y55" s="842"/>
      <c r="Z55" s="842"/>
      <c r="AA55" s="843"/>
    </row>
    <row r="56" spans="3:27" ht="15.75" customHeight="1" x14ac:dyDescent="0.25">
      <c r="C56" s="40" t="s">
        <v>161</v>
      </c>
      <c r="D56" s="41" t="s">
        <v>990</v>
      </c>
      <c r="E56" s="854" t="s">
        <v>162</v>
      </c>
      <c r="F56" s="816"/>
      <c r="G56" s="800"/>
      <c r="H56" s="845"/>
      <c r="I56" s="846"/>
      <c r="J56" s="846"/>
      <c r="K56" s="846"/>
      <c r="L56" s="846"/>
      <c r="M56" s="846"/>
      <c r="N56" s="846"/>
      <c r="O56" s="846"/>
      <c r="P56" s="846"/>
      <c r="Q56" s="846"/>
      <c r="R56" s="846"/>
      <c r="S56" s="846"/>
      <c r="T56" s="846"/>
      <c r="U56" s="846"/>
      <c r="V56" s="846"/>
      <c r="W56" s="846"/>
      <c r="X56" s="846"/>
      <c r="Y56" s="846"/>
      <c r="Z56" s="846"/>
      <c r="AA56" s="847"/>
    </row>
    <row r="57" spans="3:27" ht="15.75" customHeight="1" x14ac:dyDescent="0.25">
      <c r="C57" s="42">
        <v>2024</v>
      </c>
      <c r="D57" s="43">
        <v>45474</v>
      </c>
      <c r="E57" s="853">
        <v>45656</v>
      </c>
      <c r="F57" s="816"/>
      <c r="G57" s="44">
        <v>1</v>
      </c>
      <c r="H57" s="858"/>
      <c r="I57" s="828"/>
      <c r="J57" s="828"/>
      <c r="K57" s="828"/>
      <c r="L57" s="828"/>
      <c r="M57" s="828"/>
      <c r="N57" s="828"/>
      <c r="O57" s="828"/>
      <c r="P57" s="828"/>
      <c r="Q57" s="828"/>
      <c r="R57" s="828"/>
      <c r="S57" s="828"/>
      <c r="T57" s="828"/>
      <c r="U57" s="828"/>
      <c r="V57" s="828"/>
      <c r="W57" s="828"/>
      <c r="X57" s="828"/>
      <c r="Y57" s="828"/>
      <c r="Z57" s="828"/>
      <c r="AA57" s="816"/>
    </row>
    <row r="58" spans="3:27" ht="15.75" customHeight="1" x14ac:dyDescent="0.25">
      <c r="C58" s="42">
        <v>2025</v>
      </c>
      <c r="D58" s="43">
        <v>45658</v>
      </c>
      <c r="E58" s="853">
        <v>46021</v>
      </c>
      <c r="F58" s="816"/>
      <c r="G58" s="44">
        <v>1</v>
      </c>
      <c r="H58" s="858"/>
      <c r="I58" s="828"/>
      <c r="J58" s="828"/>
      <c r="K58" s="828"/>
      <c r="L58" s="828"/>
      <c r="M58" s="828"/>
      <c r="N58" s="828"/>
      <c r="O58" s="828"/>
      <c r="P58" s="828"/>
      <c r="Q58" s="828"/>
      <c r="R58" s="828"/>
      <c r="S58" s="828"/>
      <c r="T58" s="828"/>
      <c r="U58" s="828"/>
      <c r="V58" s="828"/>
      <c r="W58" s="828"/>
      <c r="X58" s="828"/>
      <c r="Y58" s="828"/>
      <c r="Z58" s="828"/>
      <c r="AA58" s="816"/>
    </row>
    <row r="59" spans="3:27" ht="15.75" customHeight="1" x14ac:dyDescent="0.25">
      <c r="C59" s="42">
        <v>2026</v>
      </c>
      <c r="D59" s="43">
        <v>46023</v>
      </c>
      <c r="E59" s="853">
        <v>46386</v>
      </c>
      <c r="F59" s="816"/>
      <c r="G59" s="44">
        <v>1</v>
      </c>
      <c r="H59" s="858"/>
      <c r="I59" s="828"/>
      <c r="J59" s="828"/>
      <c r="K59" s="828"/>
      <c r="L59" s="828"/>
      <c r="M59" s="828"/>
      <c r="N59" s="828"/>
      <c r="O59" s="828"/>
      <c r="P59" s="828"/>
      <c r="Q59" s="828"/>
      <c r="R59" s="828"/>
      <c r="S59" s="828"/>
      <c r="T59" s="828"/>
      <c r="U59" s="828"/>
      <c r="V59" s="828"/>
      <c r="W59" s="828"/>
      <c r="X59" s="828"/>
      <c r="Y59" s="828"/>
      <c r="Z59" s="828"/>
      <c r="AA59" s="816"/>
    </row>
    <row r="60" spans="3:27" ht="15.75" customHeight="1" x14ac:dyDescent="0.25">
      <c r="C60" s="42">
        <v>2027</v>
      </c>
      <c r="D60" s="43">
        <v>46388</v>
      </c>
      <c r="E60" s="853">
        <v>46751</v>
      </c>
      <c r="F60" s="816"/>
      <c r="G60" s="44">
        <v>1</v>
      </c>
      <c r="H60" s="858"/>
      <c r="I60" s="828"/>
      <c r="J60" s="828"/>
      <c r="K60" s="828"/>
      <c r="L60" s="828"/>
      <c r="M60" s="828"/>
      <c r="N60" s="828"/>
      <c r="O60" s="828"/>
      <c r="P60" s="828"/>
      <c r="Q60" s="828"/>
      <c r="R60" s="828"/>
      <c r="S60" s="828"/>
      <c r="T60" s="828"/>
      <c r="U60" s="828"/>
      <c r="V60" s="828"/>
      <c r="W60" s="828"/>
      <c r="X60" s="828"/>
      <c r="Y60" s="828"/>
      <c r="Z60" s="828"/>
      <c r="AA60" s="816"/>
    </row>
    <row r="61" spans="3:27" ht="15.75" customHeight="1" x14ac:dyDescent="0.25">
      <c r="C61" s="42"/>
      <c r="D61" s="42"/>
      <c r="E61" s="854"/>
      <c r="F61" s="816"/>
      <c r="G61" s="41"/>
      <c r="H61" s="854"/>
      <c r="I61" s="828"/>
      <c r="J61" s="828"/>
      <c r="K61" s="828"/>
      <c r="L61" s="828"/>
      <c r="M61" s="828"/>
      <c r="N61" s="828"/>
      <c r="O61" s="828"/>
      <c r="P61" s="828"/>
      <c r="Q61" s="828"/>
      <c r="R61" s="828"/>
      <c r="S61" s="828"/>
      <c r="T61" s="828"/>
      <c r="U61" s="828"/>
      <c r="V61" s="828"/>
      <c r="W61" s="828"/>
      <c r="X61" s="828"/>
      <c r="Y61" s="828"/>
      <c r="Z61" s="828"/>
      <c r="AA61" s="816"/>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832" t="s">
        <v>163</v>
      </c>
      <c r="D63" s="824"/>
      <c r="E63" s="306"/>
      <c r="F63" s="297" t="s">
        <v>164</v>
      </c>
      <c r="G63" s="45"/>
      <c r="H63" s="308"/>
      <c r="I63" s="297" t="s">
        <v>165</v>
      </c>
      <c r="J63" s="293"/>
      <c r="K63" s="827"/>
      <c r="L63" s="816"/>
      <c r="M63" s="306"/>
      <c r="N63" s="293"/>
      <c r="O63" s="293"/>
      <c r="P63" s="293"/>
      <c r="Q63" s="293"/>
      <c r="R63" s="293"/>
      <c r="S63" s="293"/>
      <c r="T63" s="293"/>
      <c r="U63" s="293"/>
      <c r="V63" s="293"/>
      <c r="W63" s="293"/>
      <c r="X63" s="293"/>
      <c r="Y63" s="293"/>
      <c r="Z63" s="293"/>
      <c r="AA63" s="293"/>
    </row>
    <row r="65" spans="2:28" ht="15.75" customHeight="1" x14ac:dyDescent="0.25">
      <c r="B65" s="852" t="s">
        <v>166</v>
      </c>
      <c r="C65" s="828"/>
      <c r="D65" s="828"/>
      <c r="E65" s="828"/>
      <c r="F65" s="828"/>
      <c r="G65" s="828"/>
      <c r="H65" s="828"/>
      <c r="I65" s="828"/>
      <c r="J65" s="828"/>
      <c r="K65" s="828"/>
      <c r="L65" s="828"/>
      <c r="M65" s="828"/>
      <c r="N65" s="828"/>
      <c r="O65" s="828"/>
      <c r="P65" s="828"/>
      <c r="Q65" s="828"/>
      <c r="R65" s="828"/>
      <c r="S65" s="828"/>
      <c r="T65" s="828"/>
      <c r="U65" s="828"/>
      <c r="V65" s="828"/>
      <c r="W65" s="828"/>
      <c r="X65" s="828"/>
      <c r="Y65" s="828"/>
      <c r="Z65" s="828"/>
      <c r="AA65" s="828"/>
      <c r="AB65" s="816"/>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54" t="s">
        <v>161</v>
      </c>
      <c r="C67" s="816"/>
      <c r="D67" s="41"/>
      <c r="E67" s="854" t="s">
        <v>167</v>
      </c>
      <c r="F67" s="816"/>
      <c r="G67" s="41"/>
      <c r="H67" s="826" t="s">
        <v>168</v>
      </c>
      <c r="I67" s="816"/>
      <c r="J67" s="854"/>
      <c r="K67" s="816"/>
      <c r="L67" s="857"/>
      <c r="M67" s="824"/>
      <c r="N67" s="41" t="s">
        <v>169</v>
      </c>
      <c r="O67" s="854"/>
      <c r="P67" s="828"/>
      <c r="Q67" s="816"/>
      <c r="R67" s="854" t="s">
        <v>170</v>
      </c>
      <c r="S67" s="828"/>
      <c r="T67" s="816"/>
      <c r="U67" s="854"/>
      <c r="V67" s="828"/>
      <c r="W67" s="816"/>
      <c r="X67" s="854" t="s">
        <v>171</v>
      </c>
      <c r="Y67" s="816"/>
      <c r="Z67" s="854"/>
      <c r="AA67" s="828"/>
      <c r="AB67" s="816"/>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52" t="s">
        <v>172</v>
      </c>
      <c r="C69" s="816"/>
      <c r="D69" s="855"/>
      <c r="E69" s="846"/>
      <c r="F69" s="846"/>
      <c r="G69" s="846"/>
      <c r="H69" s="846"/>
      <c r="I69" s="846"/>
      <c r="J69" s="846"/>
      <c r="K69" s="846"/>
      <c r="L69" s="846"/>
      <c r="M69" s="846"/>
      <c r="N69" s="846"/>
      <c r="O69" s="846"/>
      <c r="P69" s="846"/>
      <c r="Q69" s="846"/>
      <c r="R69" s="846"/>
      <c r="S69" s="846"/>
      <c r="T69" s="846"/>
      <c r="U69" s="846"/>
      <c r="V69" s="846"/>
      <c r="W69" s="846"/>
      <c r="X69" s="846"/>
      <c r="Y69" s="846"/>
      <c r="Z69" s="846"/>
      <c r="AA69" s="846"/>
      <c r="AB69" s="847"/>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52" t="s">
        <v>173</v>
      </c>
      <c r="C71" s="816"/>
      <c r="D71" s="856"/>
      <c r="E71" s="846"/>
      <c r="F71" s="846"/>
      <c r="G71" s="846"/>
      <c r="H71" s="846"/>
      <c r="I71" s="846"/>
      <c r="J71" s="846"/>
      <c r="K71" s="846"/>
      <c r="L71" s="846"/>
      <c r="M71" s="846"/>
      <c r="N71" s="846"/>
      <c r="O71" s="846"/>
      <c r="P71" s="846"/>
      <c r="Q71" s="846"/>
      <c r="R71" s="846"/>
      <c r="S71" s="846"/>
      <c r="T71" s="846"/>
      <c r="U71" s="846"/>
      <c r="V71" s="846"/>
      <c r="W71" s="846"/>
      <c r="X71" s="846"/>
      <c r="Y71" s="846"/>
      <c r="Z71" s="846"/>
      <c r="AA71" s="846"/>
      <c r="AB71" s="847"/>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52" t="s">
        <v>174</v>
      </c>
      <c r="C73" s="816"/>
      <c r="D73" s="856"/>
      <c r="E73" s="846"/>
      <c r="F73" s="846"/>
      <c r="G73" s="846"/>
      <c r="H73" s="846"/>
      <c r="I73" s="846"/>
      <c r="J73" s="846"/>
      <c r="K73" s="846"/>
      <c r="L73" s="846"/>
      <c r="M73" s="846"/>
      <c r="N73" s="846"/>
      <c r="O73" s="846"/>
      <c r="P73" s="846"/>
      <c r="Q73" s="846"/>
      <c r="R73" s="846"/>
      <c r="S73" s="846"/>
      <c r="T73" s="846"/>
      <c r="U73" s="846"/>
      <c r="V73" s="846"/>
      <c r="W73" s="846"/>
      <c r="X73" s="846"/>
      <c r="Y73" s="846"/>
      <c r="Z73" s="846"/>
      <c r="AA73" s="846"/>
      <c r="AB73" s="847"/>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52" t="s">
        <v>175</v>
      </c>
      <c r="C75" s="816"/>
      <c r="D75" s="856"/>
      <c r="E75" s="846"/>
      <c r="F75" s="846"/>
      <c r="G75" s="846"/>
      <c r="H75" s="846"/>
      <c r="I75" s="846"/>
      <c r="J75" s="846"/>
      <c r="K75" s="846"/>
      <c r="L75" s="846"/>
      <c r="M75" s="846"/>
      <c r="N75" s="846"/>
      <c r="O75" s="846"/>
      <c r="P75" s="846"/>
      <c r="Q75" s="846"/>
      <c r="R75" s="846"/>
      <c r="S75" s="846"/>
      <c r="T75" s="846"/>
      <c r="U75" s="846"/>
      <c r="V75" s="846"/>
      <c r="W75" s="846"/>
      <c r="X75" s="846"/>
      <c r="Y75" s="846"/>
      <c r="Z75" s="846"/>
      <c r="AA75" s="846"/>
      <c r="AB75" s="847"/>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52" t="s">
        <v>176</v>
      </c>
      <c r="C77" s="816"/>
      <c r="D77" s="856"/>
      <c r="E77" s="846"/>
      <c r="F77" s="846"/>
      <c r="G77" s="846"/>
      <c r="H77" s="846"/>
      <c r="I77" s="846"/>
      <c r="J77" s="846"/>
      <c r="K77" s="846"/>
      <c r="L77" s="846"/>
      <c r="M77" s="846"/>
      <c r="N77" s="846"/>
      <c r="O77" s="846"/>
      <c r="P77" s="846"/>
      <c r="Q77" s="846"/>
      <c r="R77" s="846"/>
      <c r="S77" s="846"/>
      <c r="T77" s="846"/>
      <c r="U77" s="846"/>
      <c r="V77" s="846"/>
      <c r="W77" s="846"/>
      <c r="X77" s="846"/>
      <c r="Y77" s="846"/>
      <c r="Z77" s="846"/>
      <c r="AA77" s="846"/>
      <c r="AB77" s="847"/>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52" t="s">
        <v>177</v>
      </c>
      <c r="C79" s="828"/>
      <c r="D79" s="828"/>
      <c r="E79" s="828"/>
      <c r="F79" s="828"/>
      <c r="G79" s="828"/>
      <c r="H79" s="828"/>
      <c r="I79" s="828"/>
      <c r="J79" s="828"/>
      <c r="K79" s="828"/>
      <c r="L79" s="828"/>
      <c r="M79" s="828"/>
      <c r="N79" s="828"/>
      <c r="O79" s="828"/>
      <c r="P79" s="828"/>
      <c r="Q79" s="828"/>
      <c r="R79" s="828"/>
      <c r="S79" s="828"/>
      <c r="T79" s="828"/>
      <c r="U79" s="828"/>
      <c r="V79" s="828"/>
      <c r="W79" s="828"/>
      <c r="X79" s="828"/>
      <c r="Y79" s="828"/>
      <c r="Z79" s="828"/>
      <c r="AA79" s="828"/>
      <c r="AB79" s="816"/>
    </row>
    <row r="80" spans="2:28" ht="15.75" customHeight="1" x14ac:dyDescent="0.25">
      <c r="B80" s="826" t="s">
        <v>122</v>
      </c>
      <c r="C80" s="816"/>
      <c r="D80" s="50" t="s">
        <v>178</v>
      </c>
      <c r="E80" s="826" t="s">
        <v>179</v>
      </c>
      <c r="F80" s="816"/>
      <c r="G80" s="826" t="s">
        <v>177</v>
      </c>
      <c r="H80" s="828"/>
      <c r="I80" s="828"/>
      <c r="J80" s="828"/>
      <c r="K80" s="828"/>
      <c r="L80" s="828"/>
      <c r="M80" s="828"/>
      <c r="N80" s="828"/>
      <c r="O80" s="816"/>
      <c r="P80" s="826" t="s">
        <v>180</v>
      </c>
      <c r="Q80" s="828"/>
      <c r="R80" s="828"/>
      <c r="S80" s="828"/>
      <c r="T80" s="828"/>
      <c r="U80" s="828"/>
      <c r="V80" s="828"/>
      <c r="W80" s="828"/>
      <c r="X80" s="828"/>
      <c r="Y80" s="828"/>
      <c r="Z80" s="828"/>
      <c r="AA80" s="828"/>
      <c r="AB80" s="816"/>
    </row>
    <row r="81" spans="2:28" ht="15.75" customHeight="1" x14ac:dyDescent="0.25">
      <c r="B81" s="826"/>
      <c r="C81" s="816"/>
      <c r="D81" s="36"/>
      <c r="E81" s="826"/>
      <c r="F81" s="816"/>
      <c r="G81" s="851"/>
      <c r="H81" s="828"/>
      <c r="I81" s="828"/>
      <c r="J81" s="828"/>
      <c r="K81" s="828"/>
      <c r="L81" s="828"/>
      <c r="M81" s="828"/>
      <c r="N81" s="828"/>
      <c r="O81" s="816"/>
      <c r="P81" s="851"/>
      <c r="Q81" s="828"/>
      <c r="R81" s="828"/>
      <c r="S81" s="828"/>
      <c r="T81" s="828"/>
      <c r="U81" s="828"/>
      <c r="V81" s="828"/>
      <c r="W81" s="828"/>
      <c r="X81" s="828"/>
      <c r="Y81" s="828"/>
      <c r="Z81" s="828"/>
      <c r="AA81" s="828"/>
      <c r="AB81" s="816"/>
    </row>
    <row r="82" spans="2:28" ht="15.75" customHeight="1" x14ac:dyDescent="0.25">
      <c r="B82" s="826"/>
      <c r="C82" s="816"/>
      <c r="D82" s="36"/>
      <c r="E82" s="826"/>
      <c r="F82" s="816"/>
      <c r="G82" s="851"/>
      <c r="H82" s="828"/>
      <c r="I82" s="828"/>
      <c r="J82" s="828"/>
      <c r="K82" s="828"/>
      <c r="L82" s="828"/>
      <c r="M82" s="828"/>
      <c r="N82" s="828"/>
      <c r="O82" s="816"/>
      <c r="P82" s="851"/>
      <c r="Q82" s="828"/>
      <c r="R82" s="828"/>
      <c r="S82" s="828"/>
      <c r="T82" s="828"/>
      <c r="U82" s="828"/>
      <c r="V82" s="828"/>
      <c r="W82" s="828"/>
      <c r="X82" s="828"/>
      <c r="Y82" s="828"/>
      <c r="Z82" s="828"/>
      <c r="AA82" s="828"/>
      <c r="AB82" s="816"/>
    </row>
    <row r="83" spans="2:28" ht="26.25" customHeight="1" x14ac:dyDescent="0.25">
      <c r="B83" s="850" t="s">
        <v>181</v>
      </c>
      <c r="C83" s="828"/>
      <c r="D83" s="828"/>
      <c r="E83" s="828"/>
      <c r="F83" s="828"/>
      <c r="G83" s="828"/>
      <c r="H83" s="828"/>
      <c r="I83" s="828"/>
      <c r="J83" s="828"/>
      <c r="K83" s="828"/>
      <c r="L83" s="828"/>
      <c r="M83" s="828"/>
      <c r="N83" s="828"/>
      <c r="O83" s="828"/>
      <c r="P83" s="828"/>
      <c r="Q83" s="828"/>
      <c r="R83" s="828"/>
      <c r="S83" s="828"/>
      <c r="T83" s="828"/>
      <c r="U83" s="828"/>
      <c r="V83" s="828"/>
      <c r="W83" s="828"/>
      <c r="X83" s="828"/>
      <c r="Y83" s="828"/>
      <c r="Z83" s="828"/>
      <c r="AA83" s="828"/>
      <c r="AB83" s="816"/>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1"/>
  <sheetViews>
    <sheetView showGridLines="0" topLeftCell="B86" zoomScale="70" zoomScaleNormal="70" zoomScaleSheetLayoutView="70" workbookViewId="0">
      <selection activeCell="G88" sqref="G88"/>
    </sheetView>
  </sheetViews>
  <sheetFormatPr baseColWidth="10" defaultColWidth="10.85546875" defaultRowHeight="14.25" x14ac:dyDescent="0.25"/>
  <cols>
    <col min="1" max="1" width="49.7109375" style="66" customWidth="1"/>
    <col min="2" max="3" width="35.7109375" style="66" customWidth="1"/>
    <col min="4" max="4" width="30.28515625" style="66" customWidth="1"/>
    <col min="5" max="5" width="30.42578125" style="66" customWidth="1"/>
    <col min="6"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925"/>
      <c r="B1" s="748" t="s">
        <v>182</v>
      </c>
      <c r="C1" s="749"/>
      <c r="D1" s="749"/>
      <c r="E1" s="749"/>
      <c r="F1" s="749"/>
      <c r="G1" s="749"/>
      <c r="H1" s="749"/>
      <c r="I1" s="749"/>
      <c r="J1" s="749"/>
      <c r="K1" s="749"/>
      <c r="L1" s="750"/>
      <c r="M1" s="910" t="s">
        <v>183</v>
      </c>
      <c r="N1" s="911"/>
      <c r="O1" s="912"/>
    </row>
    <row r="2" spans="1:15" s="140" customFormat="1" ht="30.75" customHeight="1" thickBot="1" x14ac:dyDescent="0.3">
      <c r="A2" s="926"/>
      <c r="B2" s="751" t="s">
        <v>184</v>
      </c>
      <c r="C2" s="752"/>
      <c r="D2" s="752"/>
      <c r="E2" s="752"/>
      <c r="F2" s="752"/>
      <c r="G2" s="752"/>
      <c r="H2" s="752"/>
      <c r="I2" s="752"/>
      <c r="J2" s="752"/>
      <c r="K2" s="752"/>
      <c r="L2" s="753"/>
      <c r="M2" s="910" t="s">
        <v>185</v>
      </c>
      <c r="N2" s="911"/>
      <c r="O2" s="912"/>
    </row>
    <row r="3" spans="1:15" s="140" customFormat="1" ht="24" customHeight="1" thickBot="1" x14ac:dyDescent="0.3">
      <c r="A3" s="926"/>
      <c r="B3" s="751" t="s">
        <v>186</v>
      </c>
      <c r="C3" s="752"/>
      <c r="D3" s="752"/>
      <c r="E3" s="752"/>
      <c r="F3" s="752"/>
      <c r="G3" s="752"/>
      <c r="H3" s="752"/>
      <c r="I3" s="752"/>
      <c r="J3" s="752"/>
      <c r="K3" s="752"/>
      <c r="L3" s="753"/>
      <c r="M3" s="910" t="s">
        <v>187</v>
      </c>
      <c r="N3" s="911"/>
      <c r="O3" s="912"/>
    </row>
    <row r="4" spans="1:15" s="140" customFormat="1" ht="21.75" customHeight="1" thickBot="1" x14ac:dyDescent="0.3">
      <c r="A4" s="927"/>
      <c r="B4" s="754" t="s">
        <v>188</v>
      </c>
      <c r="C4" s="755"/>
      <c r="D4" s="755"/>
      <c r="E4" s="755"/>
      <c r="F4" s="755"/>
      <c r="G4" s="755"/>
      <c r="H4" s="755"/>
      <c r="I4" s="755"/>
      <c r="J4" s="755"/>
      <c r="K4" s="755"/>
      <c r="L4" s="756"/>
      <c r="M4" s="910" t="s">
        <v>189</v>
      </c>
      <c r="N4" s="911"/>
      <c r="O4" s="912"/>
    </row>
    <row r="5" spans="1:15" s="140" customFormat="1" ht="21.75" customHeight="1" x14ac:dyDescent="0.25">
      <c r="A5" s="141"/>
      <c r="B5" s="142"/>
      <c r="C5" s="142"/>
      <c r="D5" s="142"/>
      <c r="E5" s="142"/>
      <c r="F5" s="142"/>
      <c r="G5" s="142"/>
      <c r="H5" s="142"/>
      <c r="I5" s="142"/>
      <c r="J5" s="142"/>
      <c r="K5" s="142"/>
      <c r="L5" s="142"/>
      <c r="M5" s="143"/>
      <c r="N5" s="143"/>
      <c r="O5" s="143"/>
    </row>
    <row r="6" spans="1:15" s="140" customFormat="1" ht="21.75" customHeight="1" thickBot="1" x14ac:dyDescent="0.3">
      <c r="A6" s="141"/>
      <c r="B6" s="142"/>
      <c r="C6" s="142"/>
      <c r="D6" s="142"/>
      <c r="E6" s="142"/>
      <c r="F6" s="142"/>
      <c r="G6" s="142"/>
      <c r="H6" s="142"/>
      <c r="I6" s="142"/>
      <c r="J6" s="142"/>
      <c r="K6" s="142"/>
      <c r="L6" s="142"/>
      <c r="M6" s="143"/>
      <c r="N6" s="143"/>
      <c r="O6" s="143"/>
    </row>
    <row r="7" spans="1:15" s="140" customFormat="1" ht="60.75" customHeight="1" thickBot="1" x14ac:dyDescent="0.3">
      <c r="A7" s="116" t="s">
        <v>190</v>
      </c>
      <c r="B7" s="740" t="s">
        <v>191</v>
      </c>
      <c r="C7" s="741"/>
      <c r="D7" s="741"/>
      <c r="E7" s="741"/>
      <c r="F7" s="741"/>
      <c r="G7" s="741"/>
      <c r="H7" s="741"/>
      <c r="I7" s="741"/>
      <c r="J7" s="741"/>
      <c r="K7" s="742"/>
      <c r="L7" s="243" t="s">
        <v>192</v>
      </c>
      <c r="M7" s="448">
        <v>2024110010310</v>
      </c>
      <c r="N7" s="449"/>
      <c r="O7" s="450"/>
    </row>
    <row r="8" spans="1:15" s="140" customFormat="1" ht="14.25" customHeight="1" thickBot="1" x14ac:dyDescent="0.3">
      <c r="A8" s="141"/>
      <c r="B8" s="142"/>
      <c r="C8" s="142"/>
      <c r="D8" s="142"/>
      <c r="E8" s="142"/>
      <c r="F8" s="142"/>
      <c r="G8" s="142"/>
      <c r="H8" s="142"/>
      <c r="I8" s="142"/>
      <c r="J8" s="142"/>
      <c r="K8" s="142"/>
      <c r="L8" s="142"/>
      <c r="M8" s="143"/>
      <c r="N8" s="143"/>
      <c r="O8" s="143"/>
    </row>
    <row r="9" spans="1:15" s="140" customFormat="1" ht="21.75" customHeight="1" thickBot="1" x14ac:dyDescent="0.3">
      <c r="A9" s="757" t="s">
        <v>193</v>
      </c>
      <c r="B9" s="243" t="s">
        <v>194</v>
      </c>
      <c r="C9" s="200"/>
      <c r="D9" s="243" t="s">
        <v>195</v>
      </c>
      <c r="E9" s="201"/>
      <c r="F9" s="243" t="s">
        <v>196</v>
      </c>
      <c r="G9" s="201"/>
      <c r="H9" s="243" t="s">
        <v>197</v>
      </c>
      <c r="I9" s="495"/>
      <c r="J9" s="898" t="s">
        <v>198</v>
      </c>
      <c r="K9" s="758"/>
      <c r="L9" s="242" t="s">
        <v>199</v>
      </c>
      <c r="M9" s="759"/>
      <c r="N9" s="759"/>
      <c r="O9" s="759"/>
    </row>
    <row r="10" spans="1:15" s="140" customFormat="1" ht="21.75" customHeight="1" thickBot="1" x14ac:dyDescent="0.3">
      <c r="A10" s="757"/>
      <c r="B10" s="244" t="s">
        <v>200</v>
      </c>
      <c r="C10" s="203" t="s">
        <v>201</v>
      </c>
      <c r="D10" s="243" t="s">
        <v>202</v>
      </c>
      <c r="E10" s="204"/>
      <c r="F10" s="243" t="s">
        <v>203</v>
      </c>
      <c r="G10" s="204"/>
      <c r="H10" s="243" t="s">
        <v>204</v>
      </c>
      <c r="I10" s="495"/>
      <c r="J10" s="898"/>
      <c r="K10" s="758"/>
      <c r="L10" s="242" t="s">
        <v>205</v>
      </c>
      <c r="M10" s="759"/>
      <c r="N10" s="759"/>
      <c r="O10" s="759"/>
    </row>
    <row r="11" spans="1:15" s="140" customFormat="1" ht="21.75" customHeight="1" thickBot="1" x14ac:dyDescent="0.3">
      <c r="A11" s="757"/>
      <c r="B11" s="243" t="s">
        <v>206</v>
      </c>
      <c r="C11" s="200"/>
      <c r="D11" s="243" t="s">
        <v>207</v>
      </c>
      <c r="E11" s="203"/>
      <c r="F11" s="243" t="s">
        <v>208</v>
      </c>
      <c r="G11" s="204"/>
      <c r="H11" s="243" t="s">
        <v>209</v>
      </c>
      <c r="I11" s="202"/>
      <c r="J11" s="898"/>
      <c r="K11" s="758"/>
      <c r="L11" s="242" t="s">
        <v>210</v>
      </c>
      <c r="M11" s="759" t="s">
        <v>201</v>
      </c>
      <c r="N11" s="759"/>
      <c r="O11" s="759"/>
    </row>
    <row r="12" spans="1:15" s="140" customFormat="1" ht="21.75" customHeight="1" x14ac:dyDescent="0.25">
      <c r="A12" s="141"/>
      <c r="B12" s="142"/>
      <c r="C12" s="142"/>
      <c r="D12" s="142"/>
      <c r="E12" s="142"/>
      <c r="F12" s="142"/>
      <c r="G12" s="142"/>
      <c r="H12" s="142"/>
      <c r="I12" s="142"/>
      <c r="J12" s="142"/>
      <c r="K12" s="142"/>
      <c r="L12" s="142"/>
      <c r="M12" s="143"/>
      <c r="N12" s="143"/>
      <c r="O12" s="143"/>
    </row>
    <row r="13" spans="1:15" ht="15" customHeight="1" thickBot="1" x14ac:dyDescent="0.3">
      <c r="A13" s="71"/>
      <c r="B13" s="72"/>
      <c r="C13" s="72"/>
      <c r="D13" s="74"/>
      <c r="E13" s="73"/>
      <c r="F13" s="73"/>
      <c r="G13" s="324"/>
      <c r="H13" s="324"/>
      <c r="I13" s="75"/>
      <c r="J13" s="75"/>
      <c r="K13" s="72"/>
      <c r="L13" s="72"/>
      <c r="M13" s="72"/>
      <c r="N13" s="72"/>
      <c r="O13" s="72"/>
    </row>
    <row r="14" spans="1:15" ht="15" customHeight="1" x14ac:dyDescent="0.25">
      <c r="A14" s="933" t="s">
        <v>211</v>
      </c>
      <c r="B14" s="913" t="s">
        <v>212</v>
      </c>
      <c r="C14" s="914"/>
      <c r="D14" s="914"/>
      <c r="E14" s="914"/>
      <c r="F14" s="914"/>
      <c r="G14" s="914"/>
      <c r="H14" s="914"/>
      <c r="I14" s="914"/>
      <c r="J14" s="914"/>
      <c r="K14" s="914"/>
      <c r="L14" s="914"/>
      <c r="M14" s="914"/>
      <c r="N14" s="914"/>
      <c r="O14" s="915"/>
    </row>
    <row r="15" spans="1:15" ht="15" customHeight="1" x14ac:dyDescent="0.25">
      <c r="A15" s="934"/>
      <c r="B15" s="916"/>
      <c r="C15" s="917"/>
      <c r="D15" s="917"/>
      <c r="E15" s="917"/>
      <c r="F15" s="917"/>
      <c r="G15" s="917"/>
      <c r="H15" s="917"/>
      <c r="I15" s="917"/>
      <c r="J15" s="917"/>
      <c r="K15" s="917"/>
      <c r="L15" s="917"/>
      <c r="M15" s="917"/>
      <c r="N15" s="917"/>
      <c r="O15" s="918"/>
    </row>
    <row r="16" spans="1:15" ht="15" customHeight="1" thickBot="1" x14ac:dyDescent="0.3">
      <c r="A16" s="935"/>
      <c r="B16" s="919"/>
      <c r="C16" s="920"/>
      <c r="D16" s="920"/>
      <c r="E16" s="920"/>
      <c r="F16" s="920"/>
      <c r="G16" s="920"/>
      <c r="H16" s="920"/>
      <c r="I16" s="920"/>
      <c r="J16" s="920"/>
      <c r="K16" s="920"/>
      <c r="L16" s="920"/>
      <c r="M16" s="920"/>
      <c r="N16" s="920"/>
      <c r="O16" s="921"/>
    </row>
    <row r="17" spans="1:17" ht="9" customHeight="1" thickBot="1" x14ac:dyDescent="0.3">
      <c r="A17" s="76"/>
      <c r="B17" s="139"/>
      <c r="C17" s="77"/>
      <c r="D17" s="77"/>
      <c r="E17" s="77"/>
      <c r="F17" s="77"/>
      <c r="G17" s="78"/>
      <c r="H17" s="78"/>
      <c r="I17" s="78"/>
      <c r="J17" s="78"/>
      <c r="K17" s="78"/>
      <c r="L17" s="79"/>
      <c r="M17" s="79"/>
      <c r="N17" s="79"/>
      <c r="O17" s="79"/>
    </row>
    <row r="18" spans="1:17" s="80" customFormat="1" ht="37.5" customHeight="1" thickBot="1" x14ac:dyDescent="0.3">
      <c r="A18" s="116" t="s">
        <v>213</v>
      </c>
      <c r="B18" s="922" t="s">
        <v>214</v>
      </c>
      <c r="C18" s="922"/>
      <c r="D18" s="922"/>
      <c r="E18" s="922"/>
      <c r="F18" s="922"/>
      <c r="G18" s="757" t="s">
        <v>215</v>
      </c>
      <c r="H18" s="757"/>
      <c r="I18" s="923" t="s">
        <v>216</v>
      </c>
      <c r="J18" s="923"/>
      <c r="K18" s="923"/>
      <c r="L18" s="923"/>
      <c r="M18" s="923"/>
      <c r="N18" s="923"/>
      <c r="O18" s="923"/>
    </row>
    <row r="19" spans="1:17" ht="9" customHeight="1" thickBot="1" x14ac:dyDescent="0.3">
      <c r="A19" s="76"/>
      <c r="B19" s="78"/>
      <c r="C19" s="77"/>
      <c r="D19" s="77"/>
      <c r="E19" s="77"/>
      <c r="F19" s="77"/>
      <c r="G19" s="78"/>
      <c r="H19" s="78"/>
      <c r="I19" s="78"/>
      <c r="J19" s="78"/>
      <c r="K19" s="78"/>
      <c r="L19" s="79"/>
      <c r="M19" s="79"/>
      <c r="N19" s="79"/>
      <c r="O19" s="79"/>
    </row>
    <row r="20" spans="1:17" ht="56.25" customHeight="1" thickBot="1" x14ac:dyDescent="0.3">
      <c r="A20" s="291" t="s">
        <v>217</v>
      </c>
      <c r="B20" s="929" t="s">
        <v>218</v>
      </c>
      <c r="C20" s="930"/>
      <c r="D20" s="930"/>
      <c r="E20" s="931"/>
      <c r="F20" s="292" t="s">
        <v>219</v>
      </c>
      <c r="G20" s="928" t="s">
        <v>220</v>
      </c>
      <c r="H20" s="928"/>
      <c r="I20" s="928"/>
      <c r="J20" s="116" t="s">
        <v>221</v>
      </c>
      <c r="K20" s="924" t="s">
        <v>222</v>
      </c>
      <c r="L20" s="924"/>
      <c r="M20" s="924"/>
      <c r="N20" s="924"/>
      <c r="O20" s="924"/>
    </row>
    <row r="21" spans="1:17" ht="9" customHeight="1" x14ac:dyDescent="0.25">
      <c r="A21" s="70"/>
      <c r="B21" s="67"/>
      <c r="C21" s="932"/>
      <c r="D21" s="932"/>
      <c r="E21" s="932"/>
      <c r="F21" s="932"/>
      <c r="G21" s="932"/>
      <c r="H21" s="932"/>
      <c r="I21" s="932"/>
      <c r="J21" s="932"/>
      <c r="K21" s="932"/>
      <c r="L21" s="932"/>
      <c r="M21" s="932"/>
      <c r="N21" s="932"/>
      <c r="O21" s="932"/>
    </row>
    <row r="23" spans="1:17" ht="16.5" customHeight="1" thickBot="1" x14ac:dyDescent="0.3">
      <c r="A23" s="137"/>
      <c r="B23" s="138"/>
      <c r="C23" s="138"/>
      <c r="D23" s="138"/>
      <c r="E23" s="138"/>
      <c r="F23" s="138"/>
      <c r="G23" s="138"/>
      <c r="H23" s="138"/>
      <c r="I23" s="138"/>
      <c r="J23" s="138"/>
      <c r="K23" s="138"/>
      <c r="L23" s="138"/>
      <c r="M23" s="138"/>
      <c r="N23" s="138"/>
      <c r="O23" s="138"/>
    </row>
    <row r="24" spans="1:17" ht="32.1" customHeight="1" thickBot="1" x14ac:dyDescent="0.3">
      <c r="A24" s="896" t="s">
        <v>223</v>
      </c>
      <c r="B24" s="897"/>
      <c r="C24" s="897"/>
      <c r="D24" s="897"/>
      <c r="E24" s="897"/>
      <c r="F24" s="897"/>
      <c r="G24" s="897"/>
      <c r="H24" s="897"/>
      <c r="I24" s="897"/>
      <c r="J24" s="897"/>
      <c r="K24" s="897"/>
      <c r="L24" s="897"/>
      <c r="M24" s="897"/>
      <c r="N24" s="897"/>
      <c r="O24" s="898"/>
    </row>
    <row r="25" spans="1:17" ht="32.1" customHeight="1" thickBot="1" x14ac:dyDescent="0.3">
      <c r="A25" s="896" t="s">
        <v>224</v>
      </c>
      <c r="B25" s="897"/>
      <c r="C25" s="897"/>
      <c r="D25" s="897"/>
      <c r="E25" s="897"/>
      <c r="F25" s="897"/>
      <c r="G25" s="897"/>
      <c r="H25" s="897"/>
      <c r="I25" s="897"/>
      <c r="J25" s="897"/>
      <c r="K25" s="897"/>
      <c r="L25" s="897"/>
      <c r="M25" s="897"/>
      <c r="N25" s="897"/>
      <c r="O25" s="898"/>
    </row>
    <row r="26" spans="1:17" ht="32.1" customHeight="1" thickBot="1" x14ac:dyDescent="0.3">
      <c r="A26" s="91"/>
      <c r="B26" s="81" t="s">
        <v>194</v>
      </c>
      <c r="C26" s="81" t="s">
        <v>195</v>
      </c>
      <c r="D26" s="81" t="s">
        <v>196</v>
      </c>
      <c r="E26" s="81" t="s">
        <v>197</v>
      </c>
      <c r="F26" s="81" t="s">
        <v>200</v>
      </c>
      <c r="G26" s="81" t="s">
        <v>202</v>
      </c>
      <c r="H26" s="81" t="s">
        <v>203</v>
      </c>
      <c r="I26" s="81" t="s">
        <v>204</v>
      </c>
      <c r="J26" s="81" t="s">
        <v>206</v>
      </c>
      <c r="K26" s="81" t="s">
        <v>207</v>
      </c>
      <c r="L26" s="81" t="s">
        <v>208</v>
      </c>
      <c r="M26" s="81" t="s">
        <v>209</v>
      </c>
      <c r="N26" s="82" t="s">
        <v>225</v>
      </c>
      <c r="O26" s="82" t="s">
        <v>226</v>
      </c>
    </row>
    <row r="27" spans="1:17" ht="32.1" customHeight="1" x14ac:dyDescent="0.25">
      <c r="A27" s="85" t="s">
        <v>227</v>
      </c>
      <c r="B27" s="86">
        <v>1703280000</v>
      </c>
      <c r="C27" s="86"/>
      <c r="D27" s="697">
        <v>62700000</v>
      </c>
      <c r="E27" s="86"/>
      <c r="F27" s="86"/>
      <c r="G27" s="86"/>
      <c r="H27" s="83"/>
      <c r="I27" s="86"/>
      <c r="J27" s="86"/>
      <c r="K27" s="83"/>
      <c r="L27" s="83"/>
      <c r="M27" s="83"/>
      <c r="N27" s="438">
        <f>SUM(B27:M27)</f>
        <v>1765980000</v>
      </c>
      <c r="O27" s="84"/>
      <c r="Q27" s="659"/>
    </row>
    <row r="28" spans="1:17" ht="32.1" customHeight="1" x14ac:dyDescent="0.25">
      <c r="A28" s="85" t="s">
        <v>228</v>
      </c>
      <c r="B28" s="86">
        <v>1701880000</v>
      </c>
      <c r="C28" s="624"/>
      <c r="D28" s="328">
        <v>19736758</v>
      </c>
      <c r="F28" s="438">
        <v>0</v>
      </c>
      <c r="G28" s="86"/>
      <c r="H28" s="86"/>
      <c r="I28" s="86"/>
      <c r="J28" s="86"/>
      <c r="K28" s="86"/>
      <c r="L28" s="86"/>
      <c r="M28" s="86"/>
      <c r="N28" s="86">
        <f>SUM(B28:M28)</f>
        <v>1721616758</v>
      </c>
      <c r="O28" s="660">
        <f>+N28/N27</f>
        <v>0.9748789669192176</v>
      </c>
      <c r="Q28" s="736"/>
    </row>
    <row r="29" spans="1:17" ht="32.1" customHeight="1" x14ac:dyDescent="0.25">
      <c r="A29" s="85" t="s">
        <v>229</v>
      </c>
      <c r="B29" s="86"/>
      <c r="C29" s="86">
        <v>74905669</v>
      </c>
      <c r="D29" s="187">
        <v>169180000</v>
      </c>
      <c r="E29" s="696">
        <v>170177139</v>
      </c>
      <c r="F29" s="438">
        <v>174612135</v>
      </c>
      <c r="G29" s="86"/>
      <c r="H29" s="86"/>
      <c r="I29" s="438"/>
      <c r="J29" s="86"/>
      <c r="K29" s="86"/>
      <c r="L29" s="86"/>
      <c r="M29" s="86"/>
      <c r="N29" s="438">
        <f>SUM(B29:M29)</f>
        <v>588874943</v>
      </c>
      <c r="O29" s="115"/>
    </row>
    <row r="30" spans="1:17" ht="32.1" customHeight="1" x14ac:dyDescent="0.25">
      <c r="A30" s="85" t="s">
        <v>230</v>
      </c>
      <c r="B30" s="86">
        <v>90916000</v>
      </c>
      <c r="C30" s="86">
        <v>51873000</v>
      </c>
      <c r="D30" s="86">
        <v>47975000</v>
      </c>
      <c r="E30" s="86">
        <v>46440000</v>
      </c>
      <c r="F30" s="86">
        <v>46440000</v>
      </c>
      <c r="G30" s="86">
        <v>46440000</v>
      </c>
      <c r="H30" s="86">
        <v>17718617</v>
      </c>
      <c r="I30" s="86"/>
      <c r="J30" s="86"/>
      <c r="K30" s="86"/>
      <c r="L30" s="86"/>
      <c r="M30" s="86"/>
      <c r="N30" s="86">
        <f t="shared" ref="N30:N32" si="0">SUM(B30:M30)</f>
        <v>347802617</v>
      </c>
      <c r="O30" s="87"/>
    </row>
    <row r="31" spans="1:17" ht="32.1" customHeight="1" x14ac:dyDescent="0.25">
      <c r="A31" s="85" t="s">
        <v>231</v>
      </c>
      <c r="B31" s="86"/>
      <c r="C31" s="86">
        <v>2660000</v>
      </c>
      <c r="D31" s="86">
        <v>4750000</v>
      </c>
      <c r="E31" s="86"/>
      <c r="F31" s="86"/>
      <c r="G31" s="86"/>
      <c r="H31" s="86"/>
      <c r="I31" s="86"/>
      <c r="J31" s="86"/>
      <c r="K31" s="86"/>
      <c r="L31" s="86"/>
      <c r="M31" s="86"/>
      <c r="N31" s="86">
        <f t="shared" si="0"/>
        <v>7410000</v>
      </c>
      <c r="O31" s="87"/>
    </row>
    <row r="32" spans="1:17" ht="32.1" customHeight="1" thickBot="1" x14ac:dyDescent="0.3">
      <c r="A32" s="88" t="s">
        <v>232</v>
      </c>
      <c r="B32" s="89">
        <v>4848965</v>
      </c>
      <c r="C32" s="89">
        <v>74468374</v>
      </c>
      <c r="D32" s="89">
        <v>64879615</v>
      </c>
      <c r="E32" s="89">
        <v>48354996</v>
      </c>
      <c r="F32" s="445">
        <v>45440000</v>
      </c>
      <c r="G32" s="89"/>
      <c r="H32" s="89"/>
      <c r="I32" s="89"/>
      <c r="J32" s="89"/>
      <c r="K32" s="89"/>
      <c r="L32" s="89"/>
      <c r="M32" s="89"/>
      <c r="N32" s="445">
        <f t="shared" si="0"/>
        <v>237991950</v>
      </c>
      <c r="O32" s="661">
        <f>+N32/(N30-N31)</f>
        <v>0.69916895406694446</v>
      </c>
    </row>
    <row r="33" spans="1:14" s="90" customFormat="1" ht="16.5" customHeight="1" x14ac:dyDescent="0.2"/>
    <row r="34" spans="1:14" s="90" customFormat="1" ht="17.25" customHeight="1" x14ac:dyDescent="0.2"/>
    <row r="35" spans="1:14" ht="5.25" customHeight="1" thickBot="1" x14ac:dyDescent="0.3"/>
    <row r="36" spans="1:14" ht="48" customHeight="1" thickBot="1" x14ac:dyDescent="0.3">
      <c r="A36" s="945" t="s">
        <v>233</v>
      </c>
      <c r="B36" s="946"/>
      <c r="C36" s="946"/>
      <c r="D36" s="946"/>
      <c r="E36" s="946"/>
      <c r="F36" s="946"/>
      <c r="G36" s="946"/>
      <c r="H36" s="946"/>
      <c r="I36" s="947"/>
      <c r="J36" s="95"/>
      <c r="N36" s="659"/>
    </row>
    <row r="37" spans="1:14" ht="50.25" customHeight="1" thickBot="1" x14ac:dyDescent="0.3">
      <c r="A37" s="101" t="s">
        <v>234</v>
      </c>
      <c r="B37" s="948" t="str">
        <f>+B14</f>
        <v>Brindar el 100% de los tres servicios priorizados para la atención a través del modelo CIOM: primera atención profesional (trabajo social), orientación y seguimiento psicosocial y orientación, asesoría y seguimiento sociojurídico</v>
      </c>
      <c r="C37" s="949"/>
      <c r="D37" s="949"/>
      <c r="E37" s="949"/>
      <c r="F37" s="949"/>
      <c r="G37" s="949"/>
      <c r="H37" s="949"/>
      <c r="I37" s="950"/>
      <c r="J37" s="93"/>
    </row>
    <row r="38" spans="1:14" ht="18.75" customHeight="1" thickBot="1" x14ac:dyDescent="0.3">
      <c r="A38" s="958" t="s">
        <v>235</v>
      </c>
      <c r="B38" s="145">
        <v>2024</v>
      </c>
      <c r="C38" s="145">
        <v>2025</v>
      </c>
      <c r="D38" s="145">
        <v>2026</v>
      </c>
      <c r="E38" s="145">
        <v>2027</v>
      </c>
      <c r="F38" s="145" t="s">
        <v>236</v>
      </c>
      <c r="G38" s="960" t="s">
        <v>237</v>
      </c>
      <c r="H38" s="960" t="s">
        <v>23</v>
      </c>
      <c r="I38" s="960"/>
      <c r="J38" s="93"/>
    </row>
    <row r="39" spans="1:14" ht="50.25" customHeight="1" thickBot="1" x14ac:dyDescent="0.3">
      <c r="A39" s="959"/>
      <c r="B39" s="147">
        <v>1</v>
      </c>
      <c r="C39" s="147">
        <v>1</v>
      </c>
      <c r="D39" s="147">
        <v>1</v>
      </c>
      <c r="E39" s="147">
        <v>1</v>
      </c>
      <c r="F39" s="146">
        <v>1</v>
      </c>
      <c r="G39" s="960"/>
      <c r="H39" s="960"/>
      <c r="I39" s="960"/>
      <c r="J39" s="93"/>
    </row>
    <row r="40" spans="1:14" ht="52.5" customHeight="1" thickBot="1" x14ac:dyDescent="0.3">
      <c r="A40" s="102" t="s">
        <v>238</v>
      </c>
      <c r="B40" s="951">
        <v>0.12</v>
      </c>
      <c r="C40" s="952"/>
      <c r="D40" s="955" t="s">
        <v>239</v>
      </c>
      <c r="E40" s="956"/>
      <c r="F40" s="956"/>
      <c r="G40" s="956"/>
      <c r="H40" s="956"/>
      <c r="I40" s="957"/>
    </row>
    <row r="41" spans="1:14" s="94" customFormat="1" ht="48" customHeight="1" x14ac:dyDescent="0.25">
      <c r="A41" s="958" t="s">
        <v>240</v>
      </c>
      <c r="B41" s="102" t="s">
        <v>241</v>
      </c>
      <c r="C41" s="101" t="s">
        <v>242</v>
      </c>
      <c r="D41" s="943" t="s">
        <v>243</v>
      </c>
      <c r="E41" s="944"/>
      <c r="F41" s="943" t="s">
        <v>244</v>
      </c>
      <c r="G41" s="944"/>
      <c r="H41" s="103" t="s">
        <v>245</v>
      </c>
      <c r="I41" s="105" t="s">
        <v>246</v>
      </c>
    </row>
    <row r="42" spans="1:14" ht="262.5" customHeight="1" x14ac:dyDescent="0.25">
      <c r="A42" s="959"/>
      <c r="B42" s="374">
        <v>1</v>
      </c>
      <c r="C42" s="374">
        <v>1</v>
      </c>
      <c r="D42" s="760" t="s">
        <v>247</v>
      </c>
      <c r="E42" s="762"/>
      <c r="F42" s="777" t="s">
        <v>248</v>
      </c>
      <c r="G42" s="778"/>
      <c r="H42" s="96"/>
      <c r="I42" s="396" t="s">
        <v>249</v>
      </c>
    </row>
    <row r="43" spans="1:14" s="94" customFormat="1" ht="54" customHeight="1" x14ac:dyDescent="0.25">
      <c r="A43" s="958" t="s">
        <v>250</v>
      </c>
      <c r="B43" s="104" t="s">
        <v>241</v>
      </c>
      <c r="C43" s="103" t="s">
        <v>242</v>
      </c>
      <c r="D43" s="943" t="s">
        <v>243</v>
      </c>
      <c r="E43" s="944"/>
      <c r="F43" s="943" t="s">
        <v>244</v>
      </c>
      <c r="G43" s="944"/>
      <c r="H43" s="103" t="s">
        <v>245</v>
      </c>
      <c r="I43" s="105" t="s">
        <v>246</v>
      </c>
    </row>
    <row r="44" spans="1:14" ht="260.25" customHeight="1" x14ac:dyDescent="0.25">
      <c r="A44" s="959"/>
      <c r="B44" s="374">
        <v>1</v>
      </c>
      <c r="C44" s="673">
        <v>1</v>
      </c>
      <c r="D44" s="953" t="s">
        <v>251</v>
      </c>
      <c r="E44" s="954"/>
      <c r="F44" s="775" t="s">
        <v>252</v>
      </c>
      <c r="G44" s="776"/>
      <c r="H44" s="389"/>
      <c r="I44" s="688" t="s">
        <v>253</v>
      </c>
    </row>
    <row r="45" spans="1:14" s="94" customFormat="1" ht="48" customHeight="1" x14ac:dyDescent="0.25">
      <c r="A45" s="958" t="s">
        <v>254</v>
      </c>
      <c r="B45" s="104" t="s">
        <v>241</v>
      </c>
      <c r="C45" s="103" t="s">
        <v>242</v>
      </c>
      <c r="D45" s="943" t="s">
        <v>243</v>
      </c>
      <c r="E45" s="944"/>
      <c r="F45" s="943" t="s">
        <v>244</v>
      </c>
      <c r="G45" s="944"/>
      <c r="H45" s="103" t="s">
        <v>245</v>
      </c>
      <c r="I45" s="105" t="s">
        <v>246</v>
      </c>
    </row>
    <row r="46" spans="1:14" ht="163.5" customHeight="1" x14ac:dyDescent="0.25">
      <c r="A46" s="959"/>
      <c r="B46" s="374">
        <v>1</v>
      </c>
      <c r="C46" s="374">
        <v>1</v>
      </c>
      <c r="D46" s="953" t="s">
        <v>255</v>
      </c>
      <c r="E46" s="954"/>
      <c r="F46" s="775" t="s">
        <v>256</v>
      </c>
      <c r="G46" s="776"/>
      <c r="H46" s="396"/>
      <c r="I46" s="688" t="s">
        <v>253</v>
      </c>
    </row>
    <row r="47" spans="1:14" s="94" customFormat="1" ht="35.1" customHeight="1" x14ac:dyDescent="0.25">
      <c r="A47" s="958" t="s">
        <v>257</v>
      </c>
      <c r="B47" s="104" t="s">
        <v>241</v>
      </c>
      <c r="C47" s="104" t="s">
        <v>242</v>
      </c>
      <c r="D47" s="943" t="s">
        <v>243</v>
      </c>
      <c r="E47" s="944"/>
      <c r="F47" s="943" t="s">
        <v>244</v>
      </c>
      <c r="G47" s="944"/>
      <c r="H47" s="103" t="s">
        <v>245</v>
      </c>
      <c r="I47" s="103" t="s">
        <v>246</v>
      </c>
    </row>
    <row r="48" spans="1:14" ht="240.75" customHeight="1" x14ac:dyDescent="0.25">
      <c r="A48" s="959"/>
      <c r="B48" s="374">
        <v>1</v>
      </c>
      <c r="C48" s="374">
        <v>1</v>
      </c>
      <c r="D48" s="965" t="s">
        <v>258</v>
      </c>
      <c r="E48" s="966"/>
      <c r="F48" s="775" t="s">
        <v>259</v>
      </c>
      <c r="G48" s="776"/>
      <c r="H48" s="113"/>
      <c r="I48" s="688" t="s">
        <v>253</v>
      </c>
    </row>
    <row r="49" spans="1:9" s="94" customFormat="1" ht="35.1" customHeight="1" x14ac:dyDescent="0.25">
      <c r="A49" s="958" t="s">
        <v>260</v>
      </c>
      <c r="B49" s="104" t="s">
        <v>241</v>
      </c>
      <c r="C49" s="103" t="s">
        <v>242</v>
      </c>
      <c r="D49" s="943" t="s">
        <v>243</v>
      </c>
      <c r="E49" s="944"/>
      <c r="F49" s="943" t="s">
        <v>244</v>
      </c>
      <c r="G49" s="944"/>
      <c r="H49" s="103" t="s">
        <v>245</v>
      </c>
      <c r="I49" s="105" t="s">
        <v>246</v>
      </c>
    </row>
    <row r="50" spans="1:9" ht="93.75" customHeight="1" thickBot="1" x14ac:dyDescent="0.3">
      <c r="A50" s="959"/>
      <c r="B50" s="374">
        <v>1</v>
      </c>
      <c r="C50" s="374">
        <v>1</v>
      </c>
      <c r="D50" s="965" t="s">
        <v>261</v>
      </c>
      <c r="E50" s="966"/>
      <c r="F50" s="775" t="s">
        <v>1139</v>
      </c>
      <c r="G50" s="776"/>
      <c r="H50" s="113"/>
      <c r="I50" s="688" t="s">
        <v>253</v>
      </c>
    </row>
    <row r="51" spans="1:9" s="94" customFormat="1" ht="35.1" customHeight="1" thickBot="1" x14ac:dyDescent="0.3">
      <c r="A51" s="958" t="s">
        <v>262</v>
      </c>
      <c r="B51" s="104" t="s">
        <v>241</v>
      </c>
      <c r="C51" s="103" t="s">
        <v>242</v>
      </c>
      <c r="D51" s="943" t="s">
        <v>243</v>
      </c>
      <c r="E51" s="944"/>
      <c r="F51" s="943" t="s">
        <v>244</v>
      </c>
      <c r="G51" s="944"/>
      <c r="H51" s="103" t="s">
        <v>245</v>
      </c>
      <c r="I51" s="105" t="s">
        <v>246</v>
      </c>
    </row>
    <row r="52" spans="1:9" ht="94.5" customHeight="1" thickBot="1" x14ac:dyDescent="0.3">
      <c r="A52" s="959"/>
      <c r="B52" s="374">
        <v>1</v>
      </c>
      <c r="C52" s="477"/>
      <c r="D52" s="963"/>
      <c r="E52" s="964"/>
      <c r="F52" s="961"/>
      <c r="G52" s="962"/>
      <c r="H52" s="96"/>
      <c r="I52" s="499"/>
    </row>
    <row r="53" spans="1:9" ht="35.1" customHeight="1" thickBot="1" x14ac:dyDescent="0.3">
      <c r="A53" s="958" t="s">
        <v>263</v>
      </c>
      <c r="B53" s="103" t="s">
        <v>241</v>
      </c>
      <c r="C53" s="101" t="s">
        <v>242</v>
      </c>
      <c r="D53" s="943" t="s">
        <v>243</v>
      </c>
      <c r="E53" s="944"/>
      <c r="F53" s="943" t="s">
        <v>244</v>
      </c>
      <c r="G53" s="944"/>
      <c r="H53" s="103" t="s">
        <v>245</v>
      </c>
      <c r="I53" s="105" t="s">
        <v>246</v>
      </c>
    </row>
    <row r="54" spans="1:9" s="493" customFormat="1" ht="108" customHeight="1" thickBot="1" x14ac:dyDescent="0.3">
      <c r="A54" s="959"/>
      <c r="B54" s="374">
        <v>1</v>
      </c>
      <c r="C54" s="494"/>
      <c r="D54" s="970"/>
      <c r="E54" s="971"/>
      <c r="F54" s="873"/>
      <c r="G54" s="874"/>
      <c r="H54" s="492"/>
      <c r="I54" s="487"/>
    </row>
    <row r="55" spans="1:9" ht="35.1" customHeight="1" thickBot="1" x14ac:dyDescent="0.3">
      <c r="A55" s="958" t="s">
        <v>264</v>
      </c>
      <c r="B55" s="476" t="s">
        <v>241</v>
      </c>
      <c r="C55" s="101" t="s">
        <v>242</v>
      </c>
      <c r="D55" s="943" t="s">
        <v>243</v>
      </c>
      <c r="E55" s="944"/>
      <c r="F55" s="943" t="s">
        <v>244</v>
      </c>
      <c r="G55" s="944"/>
      <c r="H55" s="476" t="s">
        <v>245</v>
      </c>
      <c r="I55" s="105" t="s">
        <v>246</v>
      </c>
    </row>
    <row r="56" spans="1:9" ht="105" customHeight="1" thickBot="1" x14ac:dyDescent="0.3">
      <c r="A56" s="959"/>
      <c r="B56" s="705">
        <v>1</v>
      </c>
      <c r="C56" s="147"/>
      <c r="D56" s="970"/>
      <c r="E56" s="971"/>
      <c r="F56" s="890"/>
      <c r="G56" s="891"/>
      <c r="H56" s="497"/>
      <c r="I56" s="500"/>
    </row>
    <row r="57" spans="1:9" ht="35.1" customHeight="1" thickBot="1" x14ac:dyDescent="0.3">
      <c r="A57" s="958" t="s">
        <v>265</v>
      </c>
      <c r="B57" s="102" t="s">
        <v>241</v>
      </c>
      <c r="C57" s="101" t="s">
        <v>242</v>
      </c>
      <c r="D57" s="943" t="s">
        <v>243</v>
      </c>
      <c r="E57" s="944"/>
      <c r="F57" s="943" t="s">
        <v>244</v>
      </c>
      <c r="G57" s="944"/>
      <c r="H57" s="101" t="s">
        <v>245</v>
      </c>
      <c r="I57" s="105" t="s">
        <v>246</v>
      </c>
    </row>
    <row r="58" spans="1:9" ht="111" customHeight="1" thickBot="1" x14ac:dyDescent="0.3">
      <c r="A58" s="959"/>
      <c r="B58" s="374">
        <v>1</v>
      </c>
      <c r="C58" s="529"/>
      <c r="D58" s="779"/>
      <c r="E58" s="967"/>
      <c r="F58" s="888"/>
      <c r="G58" s="889"/>
      <c r="H58" s="96"/>
      <c r="I58" s="487"/>
    </row>
    <row r="59" spans="1:9" ht="35.1" customHeight="1" thickBot="1" x14ac:dyDescent="0.3">
      <c r="A59" s="958" t="s">
        <v>266</v>
      </c>
      <c r="B59" s="103" t="s">
        <v>241</v>
      </c>
      <c r="C59" s="101" t="s">
        <v>242</v>
      </c>
      <c r="D59" s="943" t="s">
        <v>243</v>
      </c>
      <c r="E59" s="944"/>
      <c r="F59" s="943" t="s">
        <v>244</v>
      </c>
      <c r="G59" s="944"/>
      <c r="H59" s="103" t="s">
        <v>245</v>
      </c>
      <c r="I59" s="105" t="s">
        <v>246</v>
      </c>
    </row>
    <row r="60" spans="1:9" ht="123" customHeight="1" thickBot="1" x14ac:dyDescent="0.3">
      <c r="A60" s="959"/>
      <c r="B60" s="374">
        <v>1</v>
      </c>
      <c r="C60" s="147"/>
      <c r="D60" s="779"/>
      <c r="E60" s="967"/>
      <c r="F60" s="888"/>
      <c r="G60" s="889"/>
      <c r="H60" s="96"/>
      <c r="I60" s="487"/>
    </row>
    <row r="61" spans="1:9" ht="35.1" customHeight="1" thickBot="1" x14ac:dyDescent="0.3">
      <c r="A61" s="958" t="s">
        <v>267</v>
      </c>
      <c r="B61" s="103" t="s">
        <v>241</v>
      </c>
      <c r="C61" s="101" t="s">
        <v>242</v>
      </c>
      <c r="D61" s="943" t="s">
        <v>243</v>
      </c>
      <c r="E61" s="944"/>
      <c r="F61" s="943" t="s">
        <v>244</v>
      </c>
      <c r="G61" s="944"/>
      <c r="H61" s="103" t="s">
        <v>245</v>
      </c>
      <c r="I61" s="105" t="s">
        <v>246</v>
      </c>
    </row>
    <row r="62" spans="1:9" ht="129.75" customHeight="1" thickBot="1" x14ac:dyDescent="0.3">
      <c r="A62" s="959"/>
      <c r="B62" s="374">
        <v>1</v>
      </c>
      <c r="C62" s="147"/>
      <c r="D62" s="779"/>
      <c r="E62" s="967"/>
      <c r="F62" s="888"/>
      <c r="G62" s="889"/>
      <c r="H62" s="96"/>
      <c r="I62" s="487"/>
    </row>
    <row r="63" spans="1:9" ht="35.1" customHeight="1" thickBot="1" x14ac:dyDescent="0.3">
      <c r="A63" s="958" t="s">
        <v>268</v>
      </c>
      <c r="B63" s="103" t="s">
        <v>241</v>
      </c>
      <c r="C63" s="101" t="s">
        <v>242</v>
      </c>
      <c r="D63" s="943" t="s">
        <v>243</v>
      </c>
      <c r="E63" s="944"/>
      <c r="F63" s="943" t="s">
        <v>244</v>
      </c>
      <c r="G63" s="944"/>
      <c r="H63" s="103" t="s">
        <v>245</v>
      </c>
      <c r="I63" s="105" t="s">
        <v>246</v>
      </c>
    </row>
    <row r="64" spans="1:9" ht="120.75" customHeight="1" thickBot="1" x14ac:dyDescent="0.3">
      <c r="A64" s="959"/>
      <c r="B64" s="147">
        <v>1</v>
      </c>
      <c r="C64" s="100"/>
      <c r="D64" s="968"/>
      <c r="E64" s="969"/>
      <c r="F64" s="968"/>
      <c r="G64" s="969"/>
      <c r="H64" s="96"/>
      <c r="I64" s="96"/>
    </row>
    <row r="67" spans="1:9" s="93" customFormat="1" ht="30" customHeight="1" x14ac:dyDescent="0.25">
      <c r="A67" s="66"/>
      <c r="B67" s="66"/>
      <c r="C67" s="66"/>
      <c r="D67" s="66"/>
      <c r="E67" s="66"/>
      <c r="F67" s="66"/>
      <c r="G67" s="66"/>
      <c r="H67" s="66"/>
      <c r="I67" s="66"/>
    </row>
    <row r="68" spans="1:9" ht="34.5" customHeight="1" x14ac:dyDescent="0.25">
      <c r="A68" s="899" t="s">
        <v>269</v>
      </c>
      <c r="B68" s="899"/>
      <c r="C68" s="899"/>
      <c r="D68" s="899"/>
      <c r="E68" s="899"/>
      <c r="F68" s="899"/>
      <c r="G68" s="899"/>
      <c r="H68" s="899"/>
      <c r="I68" s="899"/>
    </row>
    <row r="69" spans="1:9" ht="41.25" customHeight="1" x14ac:dyDescent="0.25">
      <c r="A69" s="106" t="s">
        <v>270</v>
      </c>
      <c r="B69" s="900" t="s">
        <v>271</v>
      </c>
      <c r="C69" s="901"/>
      <c r="D69" s="900" t="s">
        <v>272</v>
      </c>
      <c r="E69" s="901"/>
      <c r="F69" s="900" t="s">
        <v>273</v>
      </c>
      <c r="G69" s="901"/>
      <c r="H69" s="902" t="s">
        <v>274</v>
      </c>
      <c r="I69" s="903"/>
    </row>
    <row r="70" spans="1:9" ht="40.5" customHeight="1" x14ac:dyDescent="0.25">
      <c r="A70" s="106" t="s">
        <v>275</v>
      </c>
      <c r="B70" s="867">
        <v>0.04</v>
      </c>
      <c r="C70" s="868"/>
      <c r="D70" s="867">
        <v>0.04</v>
      </c>
      <c r="E70" s="868"/>
      <c r="F70" s="867">
        <v>0.04</v>
      </c>
      <c r="G70" s="868"/>
      <c r="H70" s="869">
        <v>0</v>
      </c>
      <c r="I70" s="870"/>
    </row>
    <row r="71" spans="1:9" ht="30" customHeight="1" x14ac:dyDescent="0.25">
      <c r="A71" s="871" t="s">
        <v>194</v>
      </c>
      <c r="B71" s="153" t="s">
        <v>99</v>
      </c>
      <c r="C71" s="153" t="s">
        <v>242</v>
      </c>
      <c r="D71" s="153" t="s">
        <v>99</v>
      </c>
      <c r="E71" s="153" t="s">
        <v>242</v>
      </c>
      <c r="F71" s="153" t="s">
        <v>99</v>
      </c>
      <c r="G71" s="153" t="s">
        <v>242</v>
      </c>
      <c r="H71" s="153" t="s">
        <v>99</v>
      </c>
      <c r="I71" s="153" t="s">
        <v>242</v>
      </c>
    </row>
    <row r="72" spans="1:9" ht="30" customHeight="1" x14ac:dyDescent="0.25">
      <c r="A72" s="872"/>
      <c r="B72" s="108">
        <v>8.3299999999999999E-2</v>
      </c>
      <c r="C72" s="108">
        <v>8.3299999999999999E-2</v>
      </c>
      <c r="D72" s="108">
        <v>8.3299999999999999E-2</v>
      </c>
      <c r="E72" s="108">
        <v>8.3299999999999999E-2</v>
      </c>
      <c r="F72" s="108">
        <v>8.3299999999999999E-2</v>
      </c>
      <c r="G72" s="108">
        <v>8.3299999999999999E-2</v>
      </c>
      <c r="H72" s="114"/>
      <c r="I72" s="109"/>
    </row>
    <row r="73" spans="1:9" ht="99.75" customHeight="1" x14ac:dyDescent="0.25">
      <c r="A73" s="106" t="s">
        <v>276</v>
      </c>
      <c r="B73" s="904" t="s">
        <v>277</v>
      </c>
      <c r="C73" s="905"/>
      <c r="D73" s="906" t="s">
        <v>278</v>
      </c>
      <c r="E73" s="907"/>
      <c r="F73" s="906" t="s">
        <v>279</v>
      </c>
      <c r="G73" s="905"/>
      <c r="H73" s="908"/>
      <c r="I73" s="909"/>
    </row>
    <row r="74" spans="1:9" ht="80.25" customHeight="1" x14ac:dyDescent="0.25">
      <c r="A74" s="106" t="s">
        <v>280</v>
      </c>
      <c r="B74" s="886" t="s">
        <v>281</v>
      </c>
      <c r="C74" s="887"/>
      <c r="D74" s="886" t="s">
        <v>281</v>
      </c>
      <c r="E74" s="887"/>
      <c r="F74" s="886" t="s">
        <v>281</v>
      </c>
      <c r="G74" s="887"/>
      <c r="H74" s="892"/>
      <c r="I74" s="893"/>
    </row>
    <row r="75" spans="1:9" ht="30.75" customHeight="1" x14ac:dyDescent="0.25">
      <c r="A75" s="871" t="s">
        <v>195</v>
      </c>
      <c r="B75" s="153" t="s">
        <v>99</v>
      </c>
      <c r="C75" s="153" t="s">
        <v>242</v>
      </c>
      <c r="D75" s="153" t="s">
        <v>99</v>
      </c>
      <c r="E75" s="153" t="s">
        <v>242</v>
      </c>
      <c r="F75" s="153" t="s">
        <v>99</v>
      </c>
      <c r="G75" s="153" t="s">
        <v>242</v>
      </c>
      <c r="H75" s="153" t="s">
        <v>99</v>
      </c>
      <c r="I75" s="153" t="s">
        <v>242</v>
      </c>
    </row>
    <row r="76" spans="1:9" ht="30.75" customHeight="1" x14ac:dyDescent="0.25">
      <c r="A76" s="872"/>
      <c r="B76" s="108">
        <v>8.3299999999999999E-2</v>
      </c>
      <c r="C76" s="108">
        <v>8.3299999999999999E-2</v>
      </c>
      <c r="D76" s="108">
        <v>8.3299999999999999E-2</v>
      </c>
      <c r="E76" s="108">
        <v>8.3299999999999999E-2</v>
      </c>
      <c r="F76" s="108">
        <v>8.3299999999999999E-2</v>
      </c>
      <c r="G76" s="108">
        <v>8.3299999999999999E-2</v>
      </c>
      <c r="H76" s="114"/>
      <c r="I76" s="110"/>
    </row>
    <row r="77" spans="1:9" ht="135" customHeight="1" x14ac:dyDescent="0.25">
      <c r="A77" s="106" t="s">
        <v>276</v>
      </c>
      <c r="B77" s="941" t="s">
        <v>282</v>
      </c>
      <c r="C77" s="938"/>
      <c r="D77" s="937" t="s">
        <v>283</v>
      </c>
      <c r="E77" s="942"/>
      <c r="F77" s="937" t="s">
        <v>284</v>
      </c>
      <c r="G77" s="938"/>
      <c r="H77" s="939"/>
      <c r="I77" s="940"/>
    </row>
    <row r="78" spans="1:9" ht="80.25" customHeight="1" x14ac:dyDescent="0.25">
      <c r="A78" s="106" t="s">
        <v>280</v>
      </c>
      <c r="B78" s="886" t="s">
        <v>285</v>
      </c>
      <c r="C78" s="887"/>
      <c r="D78" s="886" t="s">
        <v>285</v>
      </c>
      <c r="E78" s="887"/>
      <c r="F78" s="886" t="s">
        <v>285</v>
      </c>
      <c r="G78" s="887"/>
      <c r="H78" s="892"/>
      <c r="I78" s="893"/>
    </row>
    <row r="79" spans="1:9" ht="30.75" customHeight="1" x14ac:dyDescent="0.25">
      <c r="A79" s="871" t="s">
        <v>196</v>
      </c>
      <c r="B79" s="153" t="s">
        <v>99</v>
      </c>
      <c r="C79" s="153" t="s">
        <v>242</v>
      </c>
      <c r="D79" s="153" t="s">
        <v>99</v>
      </c>
      <c r="E79" s="153" t="s">
        <v>242</v>
      </c>
      <c r="F79" s="153" t="s">
        <v>99</v>
      </c>
      <c r="G79" s="153" t="s">
        <v>242</v>
      </c>
      <c r="H79" s="153" t="s">
        <v>99</v>
      </c>
      <c r="I79" s="153" t="s">
        <v>242</v>
      </c>
    </row>
    <row r="80" spans="1:9" ht="30.75" customHeight="1" x14ac:dyDescent="0.25">
      <c r="A80" s="872"/>
      <c r="B80" s="108">
        <v>8.3299999999999999E-2</v>
      </c>
      <c r="C80" s="108">
        <v>8.3299999999999999E-2</v>
      </c>
      <c r="D80" s="108">
        <v>8.3299999999999999E-2</v>
      </c>
      <c r="E80" s="108">
        <v>8.3299999999999999E-2</v>
      </c>
      <c r="F80" s="108">
        <v>8.3299999999999999E-2</v>
      </c>
      <c r="G80" s="108">
        <v>8.3299999999999999E-2</v>
      </c>
      <c r="H80" s="114"/>
      <c r="I80" s="110"/>
    </row>
    <row r="81" spans="1:9" ht="105.75" customHeight="1" x14ac:dyDescent="0.25">
      <c r="A81" s="106" t="s">
        <v>276</v>
      </c>
      <c r="B81" s="941" t="s">
        <v>286</v>
      </c>
      <c r="C81" s="938"/>
      <c r="D81" s="937" t="s">
        <v>287</v>
      </c>
      <c r="E81" s="942"/>
      <c r="F81" s="937" t="s">
        <v>288</v>
      </c>
      <c r="G81" s="938"/>
      <c r="H81" s="892"/>
      <c r="I81" s="893"/>
    </row>
    <row r="82" spans="1:9" ht="80.25" customHeight="1" x14ac:dyDescent="0.25">
      <c r="A82" s="106" t="s">
        <v>280</v>
      </c>
      <c r="B82" s="886" t="s">
        <v>289</v>
      </c>
      <c r="C82" s="887"/>
      <c r="D82" s="886" t="s">
        <v>289</v>
      </c>
      <c r="E82" s="887"/>
      <c r="F82" s="886" t="s">
        <v>289</v>
      </c>
      <c r="G82" s="887"/>
      <c r="H82" s="892"/>
      <c r="I82" s="893"/>
    </row>
    <row r="83" spans="1:9" ht="30.75" customHeight="1" x14ac:dyDescent="0.25">
      <c r="A83" s="871" t="s">
        <v>197</v>
      </c>
      <c r="B83" s="153" t="s">
        <v>99</v>
      </c>
      <c r="C83" s="153" t="s">
        <v>242</v>
      </c>
      <c r="D83" s="153" t="s">
        <v>99</v>
      </c>
      <c r="E83" s="153" t="s">
        <v>242</v>
      </c>
      <c r="F83" s="153" t="s">
        <v>99</v>
      </c>
      <c r="G83" s="153" t="s">
        <v>242</v>
      </c>
      <c r="H83" s="153" t="s">
        <v>99</v>
      </c>
      <c r="I83" s="153" t="s">
        <v>242</v>
      </c>
    </row>
    <row r="84" spans="1:9" ht="30.75" customHeight="1" x14ac:dyDescent="0.25">
      <c r="A84" s="872"/>
      <c r="B84" s="108">
        <v>8.3299999999999999E-2</v>
      </c>
      <c r="C84" s="108">
        <v>8.3299999999999999E-2</v>
      </c>
      <c r="D84" s="108">
        <v>8.3299999999999999E-2</v>
      </c>
      <c r="E84" s="108">
        <v>8.3299999999999999E-2</v>
      </c>
      <c r="F84" s="108">
        <v>8.3299999999999999E-2</v>
      </c>
      <c r="G84" s="108">
        <v>8.3299999999999999E-2</v>
      </c>
      <c r="H84" s="114"/>
      <c r="I84" s="110"/>
    </row>
    <row r="85" spans="1:9" ht="156" customHeight="1" x14ac:dyDescent="0.25">
      <c r="A85" s="106" t="s">
        <v>276</v>
      </c>
      <c r="B85" s="941" t="s">
        <v>290</v>
      </c>
      <c r="C85" s="938"/>
      <c r="D85" s="937" t="s">
        <v>291</v>
      </c>
      <c r="E85" s="942"/>
      <c r="F85" s="937" t="s">
        <v>292</v>
      </c>
      <c r="G85" s="938"/>
      <c r="H85" s="892"/>
      <c r="I85" s="893"/>
    </row>
    <row r="86" spans="1:9" ht="80.25" customHeight="1" x14ac:dyDescent="0.25">
      <c r="A86" s="106" t="s">
        <v>280</v>
      </c>
      <c r="B86" s="886" t="s">
        <v>293</v>
      </c>
      <c r="C86" s="887"/>
      <c r="D86" s="886" t="s">
        <v>293</v>
      </c>
      <c r="E86" s="887"/>
      <c r="F86" s="886" t="s">
        <v>293</v>
      </c>
      <c r="G86" s="887"/>
      <c r="H86" s="892"/>
      <c r="I86" s="893"/>
    </row>
    <row r="87" spans="1:9" ht="30" customHeight="1" x14ac:dyDescent="0.25">
      <c r="A87" s="871" t="s">
        <v>200</v>
      </c>
      <c r="B87" s="153" t="s">
        <v>99</v>
      </c>
      <c r="C87" s="153" t="s">
        <v>242</v>
      </c>
      <c r="D87" s="153" t="s">
        <v>99</v>
      </c>
      <c r="E87" s="153" t="s">
        <v>242</v>
      </c>
      <c r="F87" s="153" t="s">
        <v>99</v>
      </c>
      <c r="G87" s="153" t="s">
        <v>242</v>
      </c>
      <c r="H87" s="153" t="s">
        <v>99</v>
      </c>
      <c r="I87" s="153" t="s">
        <v>242</v>
      </c>
    </row>
    <row r="88" spans="1:9" ht="30" customHeight="1" x14ac:dyDescent="0.25">
      <c r="A88" s="872"/>
      <c r="B88" s="108">
        <v>8.3299999999999999E-2</v>
      </c>
      <c r="C88" s="108">
        <v>8.3299999999999999E-2</v>
      </c>
      <c r="D88" s="108">
        <v>8.3299999999999999E-2</v>
      </c>
      <c r="E88" s="108">
        <v>8.3299999999999999E-2</v>
      </c>
      <c r="F88" s="108">
        <v>8.3299999999999999E-2</v>
      </c>
      <c r="G88" s="108">
        <v>8.3299999999999999E-2</v>
      </c>
      <c r="H88" s="114"/>
      <c r="I88" s="110"/>
    </row>
    <row r="89" spans="1:9" ht="138.75" customHeight="1" x14ac:dyDescent="0.25">
      <c r="A89" s="106" t="s">
        <v>276</v>
      </c>
      <c r="B89" s="894" t="s">
        <v>294</v>
      </c>
      <c r="C89" s="895"/>
      <c r="D89" s="937" t="s">
        <v>295</v>
      </c>
      <c r="E89" s="942"/>
      <c r="F89" s="937" t="s">
        <v>296</v>
      </c>
      <c r="G89" s="938"/>
      <c r="H89" s="936"/>
      <c r="I89" s="936"/>
    </row>
    <row r="90" spans="1:9" ht="80.25" customHeight="1" x14ac:dyDescent="0.25">
      <c r="A90" s="106" t="s">
        <v>280</v>
      </c>
      <c r="B90" s="875" t="s">
        <v>297</v>
      </c>
      <c r="C90" s="876"/>
      <c r="D90" s="875" t="s">
        <v>297</v>
      </c>
      <c r="E90" s="876"/>
      <c r="F90" s="875" t="s">
        <v>297</v>
      </c>
      <c r="G90" s="876"/>
      <c r="H90" s="877"/>
      <c r="I90" s="878"/>
    </row>
    <row r="91" spans="1:9" ht="29.25" customHeight="1" x14ac:dyDescent="0.25">
      <c r="A91" s="871" t="s">
        <v>202</v>
      </c>
      <c r="B91" s="153" t="s">
        <v>99</v>
      </c>
      <c r="C91" s="153" t="s">
        <v>242</v>
      </c>
      <c r="D91" s="153" t="s">
        <v>99</v>
      </c>
      <c r="E91" s="153" t="s">
        <v>242</v>
      </c>
      <c r="F91" s="153" t="s">
        <v>99</v>
      </c>
      <c r="G91" s="153" t="s">
        <v>242</v>
      </c>
      <c r="H91" s="153" t="s">
        <v>99</v>
      </c>
      <c r="I91" s="153" t="s">
        <v>242</v>
      </c>
    </row>
    <row r="92" spans="1:9" ht="29.25" customHeight="1" x14ac:dyDescent="0.25">
      <c r="A92" s="872"/>
      <c r="B92" s="108">
        <v>8.3299999999999999E-2</v>
      </c>
      <c r="C92" s="108"/>
      <c r="D92" s="108">
        <v>8.3299999999999999E-2</v>
      </c>
      <c r="E92" s="108"/>
      <c r="F92" s="108">
        <v>8.3299999999999999E-2</v>
      </c>
      <c r="G92" s="108"/>
      <c r="H92" s="114"/>
      <c r="I92" s="110"/>
    </row>
    <row r="93" spans="1:9" ht="125.25" customHeight="1" x14ac:dyDescent="0.25">
      <c r="A93" s="106" t="s">
        <v>276</v>
      </c>
      <c r="B93" s="879"/>
      <c r="C93" s="880"/>
      <c r="D93" s="881"/>
      <c r="E93" s="882"/>
      <c r="F93" s="883"/>
      <c r="G93" s="884"/>
      <c r="H93" s="885"/>
      <c r="I93" s="885"/>
    </row>
    <row r="94" spans="1:9" ht="80.25" customHeight="1" x14ac:dyDescent="0.25">
      <c r="A94" s="106" t="s">
        <v>280</v>
      </c>
      <c r="B94" s="875"/>
      <c r="C94" s="876"/>
      <c r="D94" s="875"/>
      <c r="E94" s="876"/>
      <c r="F94" s="875"/>
      <c r="G94" s="876"/>
      <c r="H94" s="877"/>
      <c r="I94" s="878"/>
    </row>
    <row r="95" spans="1:9" ht="24.95" customHeight="1" x14ac:dyDescent="0.25">
      <c r="A95" s="871" t="s">
        <v>203</v>
      </c>
      <c r="B95" s="153" t="s">
        <v>99</v>
      </c>
      <c r="C95" s="153" t="s">
        <v>242</v>
      </c>
      <c r="D95" s="153" t="s">
        <v>99</v>
      </c>
      <c r="E95" s="153" t="s">
        <v>242</v>
      </c>
      <c r="F95" s="153" t="s">
        <v>99</v>
      </c>
      <c r="G95" s="153" t="s">
        <v>242</v>
      </c>
      <c r="H95" s="153" t="s">
        <v>99</v>
      </c>
      <c r="I95" s="153" t="s">
        <v>242</v>
      </c>
    </row>
    <row r="96" spans="1:9" ht="24.95" customHeight="1" x14ac:dyDescent="0.25">
      <c r="A96" s="872"/>
      <c r="B96" s="108">
        <v>8.3299999999999999E-2</v>
      </c>
      <c r="C96" s="110"/>
      <c r="D96" s="108">
        <v>8.3299999999999999E-2</v>
      </c>
      <c r="E96" s="109"/>
      <c r="F96" s="108">
        <v>8.3299999999999999E-2</v>
      </c>
      <c r="G96" s="110"/>
      <c r="H96" s="114"/>
      <c r="I96" s="110"/>
    </row>
    <row r="97" spans="1:9" s="493" customFormat="1" ht="80.25" customHeight="1" x14ac:dyDescent="0.25">
      <c r="A97" s="403" t="s">
        <v>276</v>
      </c>
      <c r="B97" s="974"/>
      <c r="C97" s="974"/>
      <c r="D97" s="974"/>
      <c r="E97" s="974"/>
      <c r="F97" s="974"/>
      <c r="G97" s="974"/>
      <c r="H97" s="975"/>
      <c r="I97" s="975"/>
    </row>
    <row r="98" spans="1:9" ht="80.25" customHeight="1" x14ac:dyDescent="0.25">
      <c r="A98" s="106" t="s">
        <v>280</v>
      </c>
      <c r="B98" s="886"/>
      <c r="C98" s="887"/>
      <c r="D98" s="886"/>
      <c r="E98" s="887"/>
      <c r="F98" s="886"/>
      <c r="G98" s="887"/>
      <c r="H98" s="877"/>
      <c r="I98" s="878"/>
    </row>
    <row r="99" spans="1:9" ht="24.95" customHeight="1" x14ac:dyDescent="0.25">
      <c r="A99" s="871" t="s">
        <v>204</v>
      </c>
      <c r="B99" s="153" t="s">
        <v>99</v>
      </c>
      <c r="C99" s="153" t="s">
        <v>242</v>
      </c>
      <c r="D99" s="153" t="s">
        <v>99</v>
      </c>
      <c r="E99" s="153" t="s">
        <v>242</v>
      </c>
      <c r="F99" s="153" t="s">
        <v>99</v>
      </c>
      <c r="G99" s="153" t="s">
        <v>242</v>
      </c>
      <c r="H99" s="153" t="s">
        <v>99</v>
      </c>
      <c r="I99" s="153" t="s">
        <v>242</v>
      </c>
    </row>
    <row r="100" spans="1:9" ht="24.95" customHeight="1" x14ac:dyDescent="0.25">
      <c r="A100" s="872"/>
      <c r="B100" s="108">
        <v>8.3299999999999999E-2</v>
      </c>
      <c r="C100" s="108"/>
      <c r="D100" s="108">
        <v>8.3299999999999999E-2</v>
      </c>
      <c r="E100" s="108"/>
      <c r="F100" s="108">
        <v>8.3299999999999999E-2</v>
      </c>
      <c r="G100" s="108"/>
      <c r="H100" s="114"/>
      <c r="I100" s="110"/>
    </row>
    <row r="101" spans="1:9" ht="102" customHeight="1" x14ac:dyDescent="0.25">
      <c r="A101" s="106" t="s">
        <v>276</v>
      </c>
      <c r="B101" s="972"/>
      <c r="C101" s="972"/>
      <c r="D101" s="972"/>
      <c r="E101" s="972"/>
      <c r="F101" s="972"/>
      <c r="G101" s="972"/>
      <c r="H101" s="885"/>
      <c r="I101" s="885"/>
    </row>
    <row r="102" spans="1:9" ht="80.25" customHeight="1" x14ac:dyDescent="0.25">
      <c r="A102" s="106" t="s">
        <v>280</v>
      </c>
      <c r="B102" s="886"/>
      <c r="C102" s="887"/>
      <c r="D102" s="886"/>
      <c r="E102" s="887"/>
      <c r="F102" s="886"/>
      <c r="G102" s="887"/>
      <c r="H102" s="877"/>
      <c r="I102" s="878"/>
    </row>
    <row r="103" spans="1:9" ht="24.95" customHeight="1" x14ac:dyDescent="0.25">
      <c r="A103" s="871" t="s">
        <v>206</v>
      </c>
      <c r="B103" s="153" t="s">
        <v>99</v>
      </c>
      <c r="C103" s="153" t="s">
        <v>242</v>
      </c>
      <c r="D103" s="153" t="s">
        <v>99</v>
      </c>
      <c r="E103" s="153" t="s">
        <v>242</v>
      </c>
      <c r="F103" s="153" t="s">
        <v>99</v>
      </c>
      <c r="G103" s="153" t="s">
        <v>242</v>
      </c>
      <c r="H103" s="153" t="s">
        <v>99</v>
      </c>
      <c r="I103" s="153" t="s">
        <v>242</v>
      </c>
    </row>
    <row r="104" spans="1:9" ht="24.95" customHeight="1" x14ac:dyDescent="0.25">
      <c r="A104" s="872"/>
      <c r="B104" s="108">
        <v>8.3299999999999999E-2</v>
      </c>
      <c r="C104" s="108"/>
      <c r="D104" s="108">
        <v>8.3299999999999999E-2</v>
      </c>
      <c r="E104" s="108"/>
      <c r="F104" s="108">
        <v>8.3299999999999999E-2</v>
      </c>
      <c r="G104" s="108"/>
      <c r="H104" s="114"/>
      <c r="I104" s="110"/>
    </row>
    <row r="105" spans="1:9" ht="80.25" customHeight="1" x14ac:dyDescent="0.25">
      <c r="A105" s="106" t="s">
        <v>276</v>
      </c>
      <c r="B105" s="972"/>
      <c r="C105" s="972"/>
      <c r="D105" s="972"/>
      <c r="E105" s="972"/>
      <c r="F105" s="972"/>
      <c r="G105" s="972"/>
      <c r="H105" s="885"/>
      <c r="I105" s="885"/>
    </row>
    <row r="106" spans="1:9" ht="80.25" customHeight="1" x14ac:dyDescent="0.25">
      <c r="A106" s="106" t="s">
        <v>280</v>
      </c>
      <c r="B106" s="886"/>
      <c r="C106" s="887"/>
      <c r="D106" s="886"/>
      <c r="E106" s="887"/>
      <c r="F106" s="886"/>
      <c r="G106" s="887"/>
      <c r="H106" s="877"/>
      <c r="I106" s="878"/>
    </row>
    <row r="107" spans="1:9" ht="24.95" customHeight="1" x14ac:dyDescent="0.25">
      <c r="A107" s="871" t="s">
        <v>207</v>
      </c>
      <c r="B107" s="153" t="s">
        <v>99</v>
      </c>
      <c r="C107" s="153" t="s">
        <v>242</v>
      </c>
      <c r="D107" s="153" t="s">
        <v>99</v>
      </c>
      <c r="E107" s="153" t="s">
        <v>242</v>
      </c>
      <c r="F107" s="153" t="s">
        <v>99</v>
      </c>
      <c r="G107" s="153" t="s">
        <v>242</v>
      </c>
      <c r="H107" s="153" t="s">
        <v>99</v>
      </c>
      <c r="I107" s="153" t="s">
        <v>242</v>
      </c>
    </row>
    <row r="108" spans="1:9" ht="24.95" customHeight="1" x14ac:dyDescent="0.25">
      <c r="A108" s="872"/>
      <c r="B108" s="108">
        <v>8.3299999999999999E-2</v>
      </c>
      <c r="C108" s="108"/>
      <c r="D108" s="108">
        <v>8.3299999999999999E-2</v>
      </c>
      <c r="E108" s="108"/>
      <c r="F108" s="108">
        <v>8.3299999999999999E-2</v>
      </c>
      <c r="G108" s="108"/>
      <c r="H108" s="114"/>
      <c r="I108" s="110"/>
    </row>
    <row r="109" spans="1:9" ht="80.25" customHeight="1" x14ac:dyDescent="0.25">
      <c r="A109" s="106" t="s">
        <v>276</v>
      </c>
      <c r="B109" s="972"/>
      <c r="C109" s="972"/>
      <c r="D109" s="972"/>
      <c r="E109" s="972"/>
      <c r="F109" s="972"/>
      <c r="G109" s="972"/>
      <c r="H109" s="885"/>
      <c r="I109" s="885"/>
    </row>
    <row r="110" spans="1:9" ht="80.25" customHeight="1" x14ac:dyDescent="0.25">
      <c r="A110" s="106" t="s">
        <v>280</v>
      </c>
      <c r="B110" s="886"/>
      <c r="C110" s="887"/>
      <c r="D110" s="886"/>
      <c r="E110" s="887"/>
      <c r="F110" s="886"/>
      <c r="G110" s="887"/>
      <c r="H110" s="877"/>
      <c r="I110" s="878"/>
    </row>
    <row r="111" spans="1:9" ht="24.95" customHeight="1" x14ac:dyDescent="0.25">
      <c r="A111" s="871" t="s">
        <v>208</v>
      </c>
      <c r="B111" s="153" t="s">
        <v>99</v>
      </c>
      <c r="C111" s="153" t="s">
        <v>242</v>
      </c>
      <c r="D111" s="153" t="s">
        <v>99</v>
      </c>
      <c r="E111" s="153" t="s">
        <v>242</v>
      </c>
      <c r="F111" s="153" t="s">
        <v>99</v>
      </c>
      <c r="G111" s="153" t="s">
        <v>242</v>
      </c>
      <c r="H111" s="153" t="s">
        <v>99</v>
      </c>
      <c r="I111" s="153" t="s">
        <v>242</v>
      </c>
    </row>
    <row r="112" spans="1:9" ht="24.95" customHeight="1" x14ac:dyDescent="0.25">
      <c r="A112" s="872"/>
      <c r="B112" s="108">
        <v>8.3299999999999999E-2</v>
      </c>
      <c r="C112" s="108"/>
      <c r="D112" s="108">
        <v>8.3299999999999999E-2</v>
      </c>
      <c r="E112" s="108"/>
      <c r="F112" s="108">
        <v>8.3299999999999999E-2</v>
      </c>
      <c r="G112" s="108"/>
      <c r="H112" s="114"/>
      <c r="I112" s="110"/>
    </row>
    <row r="113" spans="1:9" ht="80.25" customHeight="1" x14ac:dyDescent="0.25">
      <c r="A113" s="106" t="s">
        <v>276</v>
      </c>
      <c r="B113" s="972"/>
      <c r="C113" s="972"/>
      <c r="D113" s="972"/>
      <c r="E113" s="972"/>
      <c r="F113" s="972"/>
      <c r="G113" s="972"/>
      <c r="H113" s="885"/>
      <c r="I113" s="885"/>
    </row>
    <row r="114" spans="1:9" ht="80.25" customHeight="1" x14ac:dyDescent="0.25">
      <c r="A114" s="106" t="s">
        <v>280</v>
      </c>
      <c r="B114" s="886"/>
      <c r="C114" s="887"/>
      <c r="D114" s="886"/>
      <c r="E114" s="887"/>
      <c r="F114" s="886"/>
      <c r="G114" s="887"/>
      <c r="H114" s="877"/>
      <c r="I114" s="878"/>
    </row>
    <row r="115" spans="1:9" ht="24.95" customHeight="1" x14ac:dyDescent="0.25">
      <c r="A115" s="871" t="s">
        <v>209</v>
      </c>
      <c r="B115" s="153" t="s">
        <v>99</v>
      </c>
      <c r="C115" s="153" t="s">
        <v>242</v>
      </c>
      <c r="D115" s="153" t="s">
        <v>99</v>
      </c>
      <c r="E115" s="153" t="s">
        <v>242</v>
      </c>
      <c r="F115" s="153" t="s">
        <v>99</v>
      </c>
      <c r="G115" s="153" t="s">
        <v>242</v>
      </c>
      <c r="H115" s="153" t="s">
        <v>99</v>
      </c>
      <c r="I115" s="153" t="s">
        <v>242</v>
      </c>
    </row>
    <row r="116" spans="1:9" ht="24.95" customHeight="1" x14ac:dyDescent="0.25">
      <c r="A116" s="872"/>
      <c r="B116" s="108">
        <v>8.3699999999999997E-2</v>
      </c>
      <c r="C116" s="108"/>
      <c r="D116" s="108">
        <v>8.3699999999999997E-2</v>
      </c>
      <c r="E116" s="273"/>
      <c r="F116" s="108">
        <v>8.3699999999999997E-2</v>
      </c>
      <c r="G116" s="274"/>
      <c r="H116" s="273"/>
      <c r="I116" s="274"/>
    </row>
    <row r="117" spans="1:9" ht="80.25" customHeight="1" x14ac:dyDescent="0.25">
      <c r="A117" s="106" t="s">
        <v>276</v>
      </c>
      <c r="B117" s="973"/>
      <c r="C117" s="973"/>
      <c r="D117" s="973"/>
      <c r="E117" s="973"/>
      <c r="F117" s="973"/>
      <c r="G117" s="973"/>
      <c r="H117" s="973"/>
      <c r="I117" s="973"/>
    </row>
    <row r="118" spans="1:9" ht="80.25" customHeight="1" x14ac:dyDescent="0.25">
      <c r="A118" s="106" t="s">
        <v>280</v>
      </c>
      <c r="B118" s="877"/>
      <c r="C118" s="878"/>
      <c r="D118" s="877"/>
      <c r="E118" s="878"/>
      <c r="F118" s="877"/>
      <c r="G118" s="878"/>
      <c r="H118" s="877"/>
      <c r="I118" s="878"/>
    </row>
    <row r="119" spans="1:9" ht="16.5" x14ac:dyDescent="0.25">
      <c r="A119" s="107" t="s">
        <v>298</v>
      </c>
      <c r="B119" s="376">
        <f t="shared" ref="B119:I119" si="1">(B72+B76+B80+B84+B88+B92+B96+B100+B104+B108+B112+B116)</f>
        <v>1</v>
      </c>
      <c r="C119" s="377"/>
      <c r="D119" s="376">
        <f t="shared" si="1"/>
        <v>1</v>
      </c>
      <c r="E119" s="377"/>
      <c r="F119" s="376">
        <f t="shared" si="1"/>
        <v>1</v>
      </c>
      <c r="G119" s="112"/>
      <c r="H119" s="112">
        <f t="shared" si="1"/>
        <v>0</v>
      </c>
      <c r="I119" s="112">
        <f t="shared" si="1"/>
        <v>0</v>
      </c>
    </row>
    <row r="121" spans="1:9" ht="28.5" x14ac:dyDescent="0.25">
      <c r="A121" s="353" t="s">
        <v>299</v>
      </c>
    </row>
  </sheetData>
  <mergeCells count="210">
    <mergeCell ref="H101:I101"/>
    <mergeCell ref="B118:C118"/>
    <mergeCell ref="D118:E118"/>
    <mergeCell ref="F118:G118"/>
    <mergeCell ref="H118:I118"/>
    <mergeCell ref="B109:C109"/>
    <mergeCell ref="D109:E109"/>
    <mergeCell ref="F109:G109"/>
    <mergeCell ref="H109:I109"/>
    <mergeCell ref="B110:C110"/>
    <mergeCell ref="D110:E110"/>
    <mergeCell ref="F110:G110"/>
    <mergeCell ref="H110:I110"/>
    <mergeCell ref="B113:C113"/>
    <mergeCell ref="D113:E113"/>
    <mergeCell ref="F113:G113"/>
    <mergeCell ref="H113:I113"/>
    <mergeCell ref="B114:C114"/>
    <mergeCell ref="D114:E114"/>
    <mergeCell ref="F114:G114"/>
    <mergeCell ref="H114:I114"/>
    <mergeCell ref="B117:C117"/>
    <mergeCell ref="D117:E117"/>
    <mergeCell ref="F117:G117"/>
    <mergeCell ref="H117:I117"/>
    <mergeCell ref="H106:I106"/>
    <mergeCell ref="B97:C97"/>
    <mergeCell ref="D97:E97"/>
    <mergeCell ref="F97:G97"/>
    <mergeCell ref="H82:I82"/>
    <mergeCell ref="B85:C85"/>
    <mergeCell ref="D85:E85"/>
    <mergeCell ref="F85:G85"/>
    <mergeCell ref="H85:I85"/>
    <mergeCell ref="H97:I97"/>
    <mergeCell ref="B98:C98"/>
    <mergeCell ref="D98:E98"/>
    <mergeCell ref="B102:C102"/>
    <mergeCell ref="D102:E102"/>
    <mergeCell ref="F102:G102"/>
    <mergeCell ref="H102:I102"/>
    <mergeCell ref="B105:C105"/>
    <mergeCell ref="D105:E105"/>
    <mergeCell ref="F105:G105"/>
    <mergeCell ref="H105:I105"/>
    <mergeCell ref="F98:G98"/>
    <mergeCell ref="H98:I98"/>
    <mergeCell ref="B101:C101"/>
    <mergeCell ref="D101:E101"/>
    <mergeCell ref="F57:G57"/>
    <mergeCell ref="D59:E59"/>
    <mergeCell ref="F59:G59"/>
    <mergeCell ref="D54:E54"/>
    <mergeCell ref="D58:E58"/>
    <mergeCell ref="F64:G64"/>
    <mergeCell ref="F62:G62"/>
    <mergeCell ref="B106:C106"/>
    <mergeCell ref="D106:E106"/>
    <mergeCell ref="F106:G106"/>
    <mergeCell ref="B78:C78"/>
    <mergeCell ref="D78:E78"/>
    <mergeCell ref="F78:G78"/>
    <mergeCell ref="B81:C81"/>
    <mergeCell ref="D81:E81"/>
    <mergeCell ref="F81:G81"/>
    <mergeCell ref="F101:G101"/>
    <mergeCell ref="B69:C69"/>
    <mergeCell ref="D69:E69"/>
    <mergeCell ref="F61:G61"/>
    <mergeCell ref="F63:G63"/>
    <mergeCell ref="D89:E89"/>
    <mergeCell ref="F89:G89"/>
    <mergeCell ref="A53:A54"/>
    <mergeCell ref="A55:A56"/>
    <mergeCell ref="A57:A58"/>
    <mergeCell ref="A59:A60"/>
    <mergeCell ref="A61:A62"/>
    <mergeCell ref="A63:A64"/>
    <mergeCell ref="D53:E53"/>
    <mergeCell ref="D60:E60"/>
    <mergeCell ref="D62:E62"/>
    <mergeCell ref="D64:E64"/>
    <mergeCell ref="D61:E61"/>
    <mergeCell ref="D55:E55"/>
    <mergeCell ref="D57:E57"/>
    <mergeCell ref="D63:E63"/>
    <mergeCell ref="D56:E56"/>
    <mergeCell ref="F42:G42"/>
    <mergeCell ref="F49:G49"/>
    <mergeCell ref="F50:G50"/>
    <mergeCell ref="F52:G52"/>
    <mergeCell ref="F51:G51"/>
    <mergeCell ref="D52:E52"/>
    <mergeCell ref="A41:A42"/>
    <mergeCell ref="A43:A44"/>
    <mergeCell ref="D48:E48"/>
    <mergeCell ref="F47:G47"/>
    <mergeCell ref="F48:G48"/>
    <mergeCell ref="D47:E47"/>
    <mergeCell ref="D49:E49"/>
    <mergeCell ref="D51:E51"/>
    <mergeCell ref="D50:E50"/>
    <mergeCell ref="F53:G53"/>
    <mergeCell ref="F55:G55"/>
    <mergeCell ref="A36:I36"/>
    <mergeCell ref="B37:I37"/>
    <mergeCell ref="B40:C40"/>
    <mergeCell ref="D41:E41"/>
    <mergeCell ref="D42:E42"/>
    <mergeCell ref="F41:G41"/>
    <mergeCell ref="D45:E45"/>
    <mergeCell ref="D44:E44"/>
    <mergeCell ref="D46:E46"/>
    <mergeCell ref="D40:I40"/>
    <mergeCell ref="F44:G44"/>
    <mergeCell ref="F45:G45"/>
    <mergeCell ref="F46:G46"/>
    <mergeCell ref="D43:E43"/>
    <mergeCell ref="F43:G43"/>
    <mergeCell ref="A45:A46"/>
    <mergeCell ref="A38:A39"/>
    <mergeCell ref="G38:G39"/>
    <mergeCell ref="H38:I39"/>
    <mergeCell ref="A47:A48"/>
    <mergeCell ref="A49:A50"/>
    <mergeCell ref="A51:A52"/>
    <mergeCell ref="H89:I89"/>
    <mergeCell ref="B82:C82"/>
    <mergeCell ref="D82:E82"/>
    <mergeCell ref="F82:G82"/>
    <mergeCell ref="B74:C74"/>
    <mergeCell ref="D74:E74"/>
    <mergeCell ref="F74:G74"/>
    <mergeCell ref="F77:G77"/>
    <mergeCell ref="H77:I77"/>
    <mergeCell ref="B77:C77"/>
    <mergeCell ref="D77:E77"/>
    <mergeCell ref="H78:I78"/>
    <mergeCell ref="H81:I81"/>
    <mergeCell ref="H74:I74"/>
    <mergeCell ref="M1:O1"/>
    <mergeCell ref="M2:O2"/>
    <mergeCell ref="M3:O3"/>
    <mergeCell ref="M4:O4"/>
    <mergeCell ref="B1:L1"/>
    <mergeCell ref="B2:L2"/>
    <mergeCell ref="B3:L3"/>
    <mergeCell ref="B4:L4"/>
    <mergeCell ref="A24:O24"/>
    <mergeCell ref="B14:O16"/>
    <mergeCell ref="B18:F18"/>
    <mergeCell ref="I18:O18"/>
    <mergeCell ref="K20:O20"/>
    <mergeCell ref="A1:A4"/>
    <mergeCell ref="J9:K11"/>
    <mergeCell ref="G18:H18"/>
    <mergeCell ref="G20:I20"/>
    <mergeCell ref="B20:E20"/>
    <mergeCell ref="C21:O21"/>
    <mergeCell ref="A14:A16"/>
    <mergeCell ref="A9:A11"/>
    <mergeCell ref="B7:K7"/>
    <mergeCell ref="F56:G56"/>
    <mergeCell ref="F86:G86"/>
    <mergeCell ref="H86:I86"/>
    <mergeCell ref="B89:C89"/>
    <mergeCell ref="A107:A108"/>
    <mergeCell ref="A111:A112"/>
    <mergeCell ref="A115:A116"/>
    <mergeCell ref="M9:O9"/>
    <mergeCell ref="M10:O10"/>
    <mergeCell ref="M11:O11"/>
    <mergeCell ref="A71:A72"/>
    <mergeCell ref="A75:A76"/>
    <mergeCell ref="A79:A80"/>
    <mergeCell ref="A83:A84"/>
    <mergeCell ref="A87:A88"/>
    <mergeCell ref="A91:A92"/>
    <mergeCell ref="A25:O25"/>
    <mergeCell ref="A68:I68"/>
    <mergeCell ref="F69:G69"/>
    <mergeCell ref="H69:I69"/>
    <mergeCell ref="B73:C73"/>
    <mergeCell ref="D73:E73"/>
    <mergeCell ref="F73:G73"/>
    <mergeCell ref="H73:I73"/>
    <mergeCell ref="B70:C70"/>
    <mergeCell ref="D70:E70"/>
    <mergeCell ref="F70:G70"/>
    <mergeCell ref="H70:I70"/>
    <mergeCell ref="A95:A96"/>
    <mergeCell ref="A99:A100"/>
    <mergeCell ref="A103:A104"/>
    <mergeCell ref="F54:G54"/>
    <mergeCell ref="B94:C94"/>
    <mergeCell ref="D94:E94"/>
    <mergeCell ref="F94:G94"/>
    <mergeCell ref="H94:I94"/>
    <mergeCell ref="B90:C90"/>
    <mergeCell ref="D90:E90"/>
    <mergeCell ref="F90:G90"/>
    <mergeCell ref="H90:I90"/>
    <mergeCell ref="B93:C93"/>
    <mergeCell ref="D93:E93"/>
    <mergeCell ref="F93:G93"/>
    <mergeCell ref="H93:I93"/>
    <mergeCell ref="B86:C86"/>
    <mergeCell ref="D86:E86"/>
    <mergeCell ref="F60:G60"/>
    <mergeCell ref="F58:G58"/>
  </mergeCells>
  <phoneticPr fontId="45" type="noConversion"/>
  <hyperlinks>
    <hyperlink ref="B74:C74" r:id="rId1" display="https://secretariadistritald-my.sharepoint.com/:x:/g/personal/territorializacion2021_sdmujer_gov_co/IQCmTprAwI-tSLF_16vL1_0fAYUEDSKJQHtSs3zr9oCadus?e=Qni8HQ" xr:uid="{CBC20EBF-AD23-4A2E-8CEF-D99350764A1E}"/>
    <hyperlink ref="D74:E74" r:id="rId2" display="https://secretariadistritald-my.sharepoint.com/:x:/g/personal/territorializacion2021_sdmujer_gov_co/IQCmTprAwI-tSLF_16vL1_0fAYUEDSKJQHtSs3zr9oCadus?e=Qni8HQ" xr:uid="{190C6BCC-B356-4BBD-9590-01CC516647B5}"/>
    <hyperlink ref="F74:G74" r:id="rId3" display="https://secretariadistritald-my.sharepoint.com/:x:/g/personal/territorializacion2021_sdmujer_gov_co/IQCmTprAwI-tSLF_16vL1_0fAYUEDSKJQHtSs3zr9oCadus?e=Qni8HQ" xr:uid="{6731D71C-F6E0-4D65-A340-F0B2E37A17CC}"/>
    <hyperlink ref="B74" r:id="rId4" xr:uid="{85A5376D-B505-4279-A781-A018606AB4C0}"/>
    <hyperlink ref="B78:C78" r:id="rId5" display="https://secretariadistritald-my.sharepoint.com/:x:/g/personal/territorializacion2021_sdmujer_gov_co/IQCsUR0Zf1dZQbOAVMGulP6tAfTiCgYcejvH33DOIqywwAk?e=CC2TdI" xr:uid="{6E76153F-DF8B-496F-9078-3BF0E6ED8FFB}"/>
    <hyperlink ref="D78:E78" r:id="rId6" display="https://secretariadistritald-my.sharepoint.com/:x:/g/personal/territorializacion2021_sdmujer_gov_co/IQCsUR0Zf1dZQbOAVMGulP6tAfTiCgYcejvH33DOIqywwAk?e=CC2TdI" xr:uid="{C6D0DFC5-7EF6-4997-8756-960CBC0E5793}"/>
    <hyperlink ref="F78:G78" r:id="rId7" display="https://secretariadistritald-my.sharepoint.com/:x:/g/personal/territorializacion2021_sdmujer_gov_co/IQCsUR0Zf1dZQbOAVMGulP6tAfTiCgYcejvH33DOIqywwAk?e=CC2TdI" xr:uid="{A053F096-0522-4CB3-AF79-573E0F5A26E6}"/>
    <hyperlink ref="B82:C82" r:id="rId8" display="https://secretariadistritald-my.sharepoint.com/:x:/g/personal/territorializacion2021_sdmujer_gov_co/IQCaNUNeHU5WQIwm0-R85YK6AT7g27EURoCPrRPVY43c5po?e=8MDmb6" xr:uid="{38C3A674-4138-4FA3-8C54-7682D64DD855}"/>
    <hyperlink ref="D82:E82" r:id="rId9" display="https://secretariadistritald-my.sharepoint.com/:x:/g/personal/territorializacion2021_sdmujer_gov_co/IQCaNUNeHU5WQIwm0-R85YK6AT7g27EURoCPrRPVY43c5po?e=8MDmb6" xr:uid="{4638992C-0920-42F6-826F-93315A0F3E8C}"/>
    <hyperlink ref="F82:G82" r:id="rId10" display="https://secretariadistritald-my.sharepoint.com/:x:/g/personal/territorializacion2021_sdmujer_gov_co/IQCaNUNeHU5WQIwm0-R85YK6AT7g27EURoCPrRPVY43c5po?e=8MDmb6" xr:uid="{9F6BF645-ACAD-4D4D-875C-208BC9ACF48D}"/>
    <hyperlink ref="B86:C86" r:id="rId11" display="https://secretariadistritald-my.sharepoint.com/:x:/g/personal/territorializacion2021_sdmujer_gov_co/IQAjecvdkULITY3kfTNKoV2hAd8ZwfLFqAsCV8b4PZh_wrs?e=cbxOUl" xr:uid="{D2B32980-BAA2-47AA-859C-E4CE40D948BE}"/>
    <hyperlink ref="D86:E86" r:id="rId12" display="https://secretariadistritald-my.sharepoint.com/:x:/g/personal/territorializacion2021_sdmujer_gov_co/IQAjecvdkULITY3kfTNKoV2hAd8ZwfLFqAsCV8b4PZh_wrs?e=cbxOUl" xr:uid="{10A1F85A-5F80-43BA-9989-74151CA6912C}"/>
    <hyperlink ref="F86:G86" r:id="rId13" display="https://secretariadistritald-my.sharepoint.com/:x:/g/personal/territorializacion2021_sdmujer_gov_co/IQAjecvdkULITY3kfTNKoV2hAd8ZwfLFqAsCV8b4PZh_wrs?e=cbxOUl" xr:uid="{D0BD34C4-A554-4E3A-831F-A1892E43A3D5}"/>
    <hyperlink ref="B90:C90" r:id="rId14" display="https://secretariadistritald-my.sharepoint.com/:x:/g/personal/territorializacion2021_sdmujer_gov_co/IQAn4psjPJLPQamZ3qIYA2P1AWrV_NPIPjjHVS7nmx9vp1U?e=HuGTJW" xr:uid="{D90F22CF-2DF5-4516-A248-EE07C132AFE5}"/>
    <hyperlink ref="D90:E90" r:id="rId15" display="https://secretariadistritald-my.sharepoint.com/:x:/g/personal/territorializacion2021_sdmujer_gov_co/IQAn4psjPJLPQamZ3qIYA2P1AWrV_NPIPjjHVS7nmx9vp1U?e=HuGTJW" xr:uid="{BE2F61E7-7B81-4BC8-B8B2-F04DE2ADB532}"/>
    <hyperlink ref="F90:G90" r:id="rId16" display="https://secretariadistritald-my.sharepoint.com/:x:/g/personal/territorializacion2021_sdmujer_gov_co/IQAn4psjPJLPQamZ3qIYA2P1AWrV_NPIPjjHVS7nmx9vp1U?e=HuGTJW" xr:uid="{01D495D0-59DC-40A9-8F84-1B91DA134650}"/>
  </hyperlinks>
  <pageMargins left="0.25" right="0.25" top="0.75" bottom="0.75" header="0.3" footer="0.3"/>
  <pageSetup scale="10" orientation="landscape" r:id="rId17"/>
  <drawing r:id="rId18"/>
  <extLst>
    <ext xmlns:x14="http://schemas.microsoft.com/office/spreadsheetml/2009/9/main" uri="{CCE6A557-97BC-4b89-ADB6-D9C93CAAB3DF}">
      <x14:dataValidations xmlns:xm="http://schemas.microsoft.com/office/excel/2006/main" count="1">
        <x14:dataValidation type="list" allowBlank="1" showInputMessage="1" showErrorMessage="1" xr:uid="{F73DB0EB-ABC7-4FC5-ADE4-B2ADA3B0391D}">
          <x14:formula1>
            <xm:f>Listas!$B$2:$B$4</xm:f>
          </x14:formula1>
          <xm:sqref>H38:I39</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841"/>
      <c r="C2" s="842"/>
      <c r="D2" s="843"/>
      <c r="E2" s="24"/>
      <c r="F2" s="848" t="s">
        <v>120</v>
      </c>
      <c r="G2" s="842"/>
      <c r="H2" s="842"/>
      <c r="I2" s="842"/>
      <c r="J2" s="842"/>
      <c r="K2" s="842"/>
      <c r="L2" s="842"/>
      <c r="M2" s="842"/>
      <c r="N2" s="842"/>
      <c r="O2" s="842"/>
      <c r="P2" s="842"/>
      <c r="Q2" s="842"/>
      <c r="R2" s="842"/>
      <c r="S2" s="842"/>
      <c r="T2" s="842"/>
      <c r="U2" s="842"/>
      <c r="V2" s="842"/>
      <c r="W2" s="842"/>
      <c r="X2" s="842"/>
      <c r="Y2" s="842"/>
      <c r="Z2" s="842"/>
      <c r="AA2" s="842"/>
      <c r="AB2" s="843"/>
    </row>
    <row r="3" spans="2:28" ht="12.75" customHeight="1" x14ac:dyDescent="0.25">
      <c r="B3" s="844"/>
      <c r="C3" s="798"/>
      <c r="D3" s="836"/>
      <c r="E3" s="25"/>
      <c r="F3" s="824"/>
      <c r="G3" s="798"/>
      <c r="H3" s="798"/>
      <c r="I3" s="798"/>
      <c r="J3" s="798"/>
      <c r="K3" s="798"/>
      <c r="L3" s="798"/>
      <c r="M3" s="798"/>
      <c r="N3" s="798"/>
      <c r="O3" s="798"/>
      <c r="P3" s="798"/>
      <c r="Q3" s="798"/>
      <c r="R3" s="798"/>
      <c r="S3" s="798"/>
      <c r="T3" s="798"/>
      <c r="U3" s="798"/>
      <c r="V3" s="798"/>
      <c r="W3" s="798"/>
      <c r="X3" s="798"/>
      <c r="Y3" s="798"/>
      <c r="Z3" s="798"/>
      <c r="AA3" s="798"/>
      <c r="AB3" s="836"/>
    </row>
    <row r="4" spans="2:28" ht="12.75" customHeight="1" x14ac:dyDescent="0.25">
      <c r="B4" s="844"/>
      <c r="C4" s="798"/>
      <c r="D4" s="836"/>
      <c r="E4" s="25"/>
      <c r="F4" s="824"/>
      <c r="G4" s="798"/>
      <c r="H4" s="798"/>
      <c r="I4" s="798"/>
      <c r="J4" s="798"/>
      <c r="K4" s="798"/>
      <c r="L4" s="798"/>
      <c r="M4" s="798"/>
      <c r="N4" s="798"/>
      <c r="O4" s="798"/>
      <c r="P4" s="798"/>
      <c r="Q4" s="798"/>
      <c r="R4" s="798"/>
      <c r="S4" s="798"/>
      <c r="T4" s="798"/>
      <c r="U4" s="798"/>
      <c r="V4" s="798"/>
      <c r="W4" s="798"/>
      <c r="X4" s="798"/>
      <c r="Y4" s="798"/>
      <c r="Z4" s="798"/>
      <c r="AA4" s="798"/>
      <c r="AB4" s="836"/>
    </row>
    <row r="5" spans="2:28" ht="12.75" customHeight="1" x14ac:dyDescent="0.25">
      <c r="B5" s="844"/>
      <c r="C5" s="798"/>
      <c r="D5" s="836"/>
      <c r="E5" s="25"/>
      <c r="F5" s="824"/>
      <c r="G5" s="798"/>
      <c r="H5" s="798"/>
      <c r="I5" s="798"/>
      <c r="J5" s="798"/>
      <c r="K5" s="798"/>
      <c r="L5" s="798"/>
      <c r="M5" s="798"/>
      <c r="N5" s="798"/>
      <c r="O5" s="798"/>
      <c r="P5" s="798"/>
      <c r="Q5" s="798"/>
      <c r="R5" s="798"/>
      <c r="S5" s="798"/>
      <c r="T5" s="798"/>
      <c r="U5" s="798"/>
      <c r="V5" s="798"/>
      <c r="W5" s="798"/>
      <c r="X5" s="798"/>
      <c r="Y5" s="798"/>
      <c r="Z5" s="798"/>
      <c r="AA5" s="798"/>
      <c r="AB5" s="836"/>
    </row>
    <row r="6" spans="2:28" ht="37.5" customHeight="1" x14ac:dyDescent="0.25">
      <c r="B6" s="845"/>
      <c r="C6" s="846"/>
      <c r="D6" s="847"/>
      <c r="E6" s="294"/>
      <c r="F6" s="846"/>
      <c r="G6" s="846"/>
      <c r="H6" s="846"/>
      <c r="I6" s="846"/>
      <c r="J6" s="846"/>
      <c r="K6" s="846"/>
      <c r="L6" s="846"/>
      <c r="M6" s="846"/>
      <c r="N6" s="846"/>
      <c r="O6" s="846"/>
      <c r="P6" s="846"/>
      <c r="Q6" s="846"/>
      <c r="R6" s="846"/>
      <c r="S6" s="846"/>
      <c r="T6" s="846"/>
      <c r="U6" s="846"/>
      <c r="V6" s="846"/>
      <c r="W6" s="846"/>
      <c r="X6" s="846"/>
      <c r="Y6" s="846"/>
      <c r="Z6" s="846"/>
      <c r="AA6" s="846"/>
      <c r="AB6" s="847"/>
    </row>
    <row r="7" spans="2:28" ht="15" customHeight="1" x14ac:dyDescent="0.25">
      <c r="B7" s="26"/>
      <c r="C7" s="849"/>
      <c r="D7" s="842"/>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825"/>
      <c r="D9" s="824"/>
      <c r="E9" s="824"/>
      <c r="F9" s="824"/>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825" t="s">
        <v>123</v>
      </c>
      <c r="D10" s="824"/>
      <c r="E10" s="826" t="s">
        <v>1019</v>
      </c>
      <c r="F10" s="828"/>
      <c r="G10" s="828"/>
      <c r="H10" s="828"/>
      <c r="I10" s="828"/>
      <c r="J10" s="828"/>
      <c r="K10" s="828"/>
      <c r="L10" s="828"/>
      <c r="M10" s="828"/>
      <c r="N10" s="828"/>
      <c r="O10" s="828"/>
      <c r="P10" s="828"/>
      <c r="Q10" s="828"/>
      <c r="R10" s="828"/>
      <c r="S10" s="828"/>
      <c r="T10" s="828"/>
      <c r="U10" s="828"/>
      <c r="V10" s="828"/>
      <c r="W10" s="828"/>
      <c r="X10" s="828"/>
      <c r="Y10" s="828"/>
      <c r="Z10" s="828"/>
      <c r="AA10" s="816"/>
      <c r="AB10" s="302"/>
    </row>
    <row r="11" spans="2:28" ht="15" customHeight="1" x14ac:dyDescent="0.25">
      <c r="B11" s="30"/>
      <c r="C11" s="825"/>
      <c r="D11" s="824"/>
      <c r="E11" s="824"/>
      <c r="F11" s="824"/>
      <c r="G11" s="293"/>
      <c r="H11" s="293"/>
      <c r="I11" s="293"/>
      <c r="J11" s="293"/>
      <c r="K11" s="293"/>
      <c r="L11" s="293"/>
      <c r="M11" s="293"/>
      <c r="N11" s="293"/>
      <c r="O11" s="293"/>
      <c r="P11" s="293"/>
      <c r="Q11" s="293"/>
      <c r="R11" s="293"/>
      <c r="S11" s="293"/>
      <c r="T11" s="293"/>
      <c r="U11" s="293"/>
      <c r="V11" s="293"/>
      <c r="W11" s="293"/>
      <c r="X11" s="293"/>
      <c r="Y11" s="293"/>
      <c r="Z11" s="293"/>
      <c r="AA11" s="823"/>
      <c r="AB11" s="836"/>
    </row>
    <row r="12" spans="2:28" ht="29.25" customHeight="1" x14ac:dyDescent="0.25">
      <c r="B12" s="30"/>
      <c r="C12" s="825" t="s">
        <v>125</v>
      </c>
      <c r="D12" s="824"/>
      <c r="E12" s="837" t="s">
        <v>1020</v>
      </c>
      <c r="F12" s="838"/>
      <c r="G12" s="838"/>
      <c r="H12" s="838"/>
      <c r="I12" s="838"/>
      <c r="J12" s="838"/>
      <c r="K12" s="838"/>
      <c r="L12" s="838"/>
      <c r="M12" s="838"/>
      <c r="N12" s="838"/>
      <c r="O12" s="838"/>
      <c r="P12" s="838"/>
      <c r="Q12" s="838"/>
      <c r="R12" s="838"/>
      <c r="S12" s="838"/>
      <c r="T12" s="838"/>
      <c r="U12" s="838"/>
      <c r="V12" s="838"/>
      <c r="W12" s="838"/>
      <c r="X12" s="838"/>
      <c r="Y12" s="838"/>
      <c r="Z12" s="838"/>
      <c r="AA12" s="838"/>
      <c r="AB12" s="35"/>
    </row>
    <row r="13" spans="2:28" ht="15" customHeight="1" x14ac:dyDescent="0.25">
      <c r="B13" s="30"/>
      <c r="C13" s="823"/>
      <c r="D13" s="824"/>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825" t="s">
        <v>983</v>
      </c>
      <c r="D14" s="824"/>
      <c r="E14" s="841" t="s">
        <v>1021</v>
      </c>
      <c r="F14" s="842"/>
      <c r="G14" s="842"/>
      <c r="H14" s="842"/>
      <c r="I14" s="842"/>
      <c r="J14" s="842"/>
      <c r="K14" s="842"/>
      <c r="L14" s="842"/>
      <c r="M14" s="842"/>
      <c r="N14" s="842"/>
      <c r="O14" s="842"/>
      <c r="P14" s="842"/>
      <c r="Q14" s="842"/>
      <c r="R14" s="842"/>
      <c r="S14" s="842"/>
      <c r="T14" s="842"/>
      <c r="U14" s="842"/>
      <c r="V14" s="842"/>
      <c r="W14" s="842"/>
      <c r="X14" s="842"/>
      <c r="Y14" s="842"/>
      <c r="Z14" s="842"/>
      <c r="AA14" s="843"/>
      <c r="AB14" s="301"/>
    </row>
    <row r="15" spans="2:28" ht="15.75" customHeight="1" x14ac:dyDescent="0.25">
      <c r="B15" s="30"/>
      <c r="C15" s="303"/>
      <c r="D15" s="303"/>
      <c r="E15" s="845"/>
      <c r="F15" s="846"/>
      <c r="G15" s="846"/>
      <c r="H15" s="846"/>
      <c r="I15" s="846"/>
      <c r="J15" s="846"/>
      <c r="K15" s="846"/>
      <c r="L15" s="846"/>
      <c r="M15" s="846"/>
      <c r="N15" s="846"/>
      <c r="O15" s="846"/>
      <c r="P15" s="846"/>
      <c r="Q15" s="846"/>
      <c r="R15" s="846"/>
      <c r="S15" s="846"/>
      <c r="T15" s="846"/>
      <c r="U15" s="846"/>
      <c r="V15" s="846"/>
      <c r="W15" s="846"/>
      <c r="X15" s="846"/>
      <c r="Y15" s="846"/>
      <c r="Z15" s="846"/>
      <c r="AA15" s="847"/>
      <c r="AB15" s="301"/>
    </row>
    <row r="17" spans="3:28" ht="15" customHeight="1" x14ac:dyDescent="0.25">
      <c r="C17" s="825" t="s">
        <v>985</v>
      </c>
      <c r="D17" s="824"/>
      <c r="E17" s="1452" t="s">
        <v>1000</v>
      </c>
      <c r="F17" s="842"/>
      <c r="G17" s="842"/>
      <c r="H17" s="842"/>
      <c r="I17" s="842"/>
      <c r="J17" s="842"/>
      <c r="K17" s="842"/>
      <c r="L17" s="842"/>
      <c r="M17" s="842"/>
      <c r="N17" s="842"/>
      <c r="O17" s="842"/>
      <c r="P17" s="842"/>
      <c r="Q17" s="842"/>
      <c r="R17" s="842"/>
      <c r="S17" s="842"/>
      <c r="T17" s="842"/>
      <c r="U17" s="842"/>
      <c r="V17" s="842"/>
      <c r="W17" s="842"/>
      <c r="X17" s="842"/>
      <c r="Y17" s="842"/>
      <c r="Z17" s="842"/>
      <c r="AA17" s="843"/>
      <c r="AB17" s="301"/>
    </row>
    <row r="18" spans="3:28" ht="15" customHeight="1" x14ac:dyDescent="0.25">
      <c r="C18" s="303"/>
      <c r="D18" s="303"/>
      <c r="E18" s="845"/>
      <c r="F18" s="846"/>
      <c r="G18" s="846"/>
      <c r="H18" s="846"/>
      <c r="I18" s="846"/>
      <c r="J18" s="846"/>
      <c r="K18" s="846"/>
      <c r="L18" s="846"/>
      <c r="M18" s="846"/>
      <c r="N18" s="846"/>
      <c r="O18" s="846"/>
      <c r="P18" s="846"/>
      <c r="Q18" s="846"/>
      <c r="R18" s="846"/>
      <c r="S18" s="846"/>
      <c r="T18" s="846"/>
      <c r="U18" s="846"/>
      <c r="V18" s="846"/>
      <c r="W18" s="846"/>
      <c r="X18" s="846"/>
      <c r="Y18" s="846"/>
      <c r="Z18" s="846"/>
      <c r="AA18" s="847"/>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825" t="s">
        <v>127</v>
      </c>
      <c r="D21" s="824"/>
      <c r="E21" s="304"/>
      <c r="F21" s="823"/>
      <c r="G21" s="824"/>
      <c r="H21" s="824"/>
      <c r="I21" s="824"/>
      <c r="J21" s="824"/>
      <c r="K21" s="824"/>
      <c r="L21" s="824"/>
      <c r="M21" s="824"/>
      <c r="N21" s="824"/>
      <c r="O21" s="824"/>
      <c r="P21" s="824"/>
      <c r="Q21" s="824"/>
      <c r="R21" s="824"/>
      <c r="S21" s="824"/>
      <c r="T21" s="824"/>
      <c r="U21" s="824"/>
      <c r="V21" s="824"/>
      <c r="W21" s="824"/>
      <c r="X21" s="824"/>
      <c r="Y21" s="824"/>
      <c r="Z21" s="824"/>
      <c r="AA21" s="824"/>
      <c r="AB21" s="836"/>
    </row>
    <row r="22" spans="3:28" ht="29.25" customHeight="1" x14ac:dyDescent="0.25">
      <c r="C22" s="826" t="s">
        <v>1022</v>
      </c>
      <c r="D22" s="828"/>
      <c r="E22" s="828"/>
      <c r="F22" s="828"/>
      <c r="G22" s="828"/>
      <c r="H22" s="828"/>
      <c r="I22" s="828"/>
      <c r="J22" s="828"/>
      <c r="K22" s="828"/>
      <c r="L22" s="828"/>
      <c r="M22" s="828"/>
      <c r="N22" s="828"/>
      <c r="O22" s="828"/>
      <c r="P22" s="828"/>
      <c r="Q22" s="828"/>
      <c r="R22" s="828"/>
      <c r="S22" s="828"/>
      <c r="T22" s="828"/>
      <c r="U22" s="828"/>
      <c r="V22" s="828"/>
      <c r="W22" s="828"/>
      <c r="X22" s="828"/>
      <c r="Y22" s="828"/>
      <c r="Z22" s="828"/>
      <c r="AA22" s="816"/>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51" t="s">
        <v>1023</v>
      </c>
      <c r="D25" s="842"/>
      <c r="E25" s="842"/>
      <c r="F25" s="842"/>
      <c r="G25" s="842"/>
      <c r="H25" s="842"/>
      <c r="I25" s="842"/>
      <c r="J25" s="842"/>
      <c r="K25" s="842"/>
      <c r="L25" s="842"/>
      <c r="M25" s="842"/>
      <c r="N25" s="842"/>
      <c r="O25" s="842"/>
      <c r="P25" s="843"/>
      <c r="Q25" s="293"/>
      <c r="R25" s="827"/>
      <c r="S25" s="828"/>
      <c r="T25" s="828"/>
      <c r="U25" s="828"/>
      <c r="V25" s="828"/>
      <c r="W25" s="828"/>
      <c r="X25" s="828"/>
      <c r="Y25" s="828"/>
      <c r="Z25" s="828"/>
      <c r="AA25" s="816"/>
      <c r="AB25" s="301"/>
    </row>
    <row r="26" spans="3:28" ht="15" customHeight="1" x14ac:dyDescent="0.25">
      <c r="C26" s="844"/>
      <c r="D26" s="798"/>
      <c r="E26" s="798"/>
      <c r="F26" s="798"/>
      <c r="G26" s="798"/>
      <c r="H26" s="798"/>
      <c r="I26" s="798"/>
      <c r="J26" s="798"/>
      <c r="K26" s="798"/>
      <c r="L26" s="798"/>
      <c r="M26" s="798"/>
      <c r="N26" s="798"/>
      <c r="O26" s="798"/>
      <c r="P26" s="836"/>
      <c r="Q26" s="293"/>
      <c r="R26" s="293"/>
      <c r="S26" s="293"/>
      <c r="T26" s="293"/>
      <c r="U26" s="293"/>
      <c r="V26" s="293"/>
      <c r="W26" s="293"/>
      <c r="X26" s="293"/>
      <c r="Y26" s="293"/>
      <c r="Z26" s="293"/>
      <c r="AA26" s="293"/>
      <c r="AB26" s="301"/>
    </row>
    <row r="27" spans="3:28" ht="15" customHeight="1" x14ac:dyDescent="0.25">
      <c r="C27" s="844"/>
      <c r="D27" s="798"/>
      <c r="E27" s="798"/>
      <c r="F27" s="798"/>
      <c r="G27" s="798"/>
      <c r="H27" s="798"/>
      <c r="I27" s="798"/>
      <c r="J27" s="798"/>
      <c r="K27" s="798"/>
      <c r="L27" s="798"/>
      <c r="M27" s="798"/>
      <c r="N27" s="798"/>
      <c r="O27" s="798"/>
      <c r="P27" s="836"/>
      <c r="Q27" s="303"/>
      <c r="R27" s="306" t="s">
        <v>130</v>
      </c>
      <c r="S27" s="306"/>
      <c r="T27" s="306"/>
      <c r="U27" s="306"/>
      <c r="V27" s="306"/>
      <c r="W27" s="303"/>
      <c r="X27" s="303"/>
      <c r="Y27" s="303"/>
      <c r="Z27" s="293"/>
      <c r="AA27" s="303"/>
      <c r="AB27" s="301"/>
    </row>
    <row r="28" spans="3:28" ht="15" customHeight="1" x14ac:dyDescent="0.25">
      <c r="C28" s="844"/>
      <c r="D28" s="798"/>
      <c r="E28" s="798"/>
      <c r="F28" s="798"/>
      <c r="G28" s="798"/>
      <c r="H28" s="798"/>
      <c r="I28" s="798"/>
      <c r="J28" s="798"/>
      <c r="K28" s="798"/>
      <c r="L28" s="798"/>
      <c r="M28" s="798"/>
      <c r="N28" s="798"/>
      <c r="O28" s="798"/>
      <c r="P28" s="836"/>
      <c r="Q28" s="293"/>
      <c r="R28" s="36"/>
      <c r="S28" s="293" t="s">
        <v>15</v>
      </c>
      <c r="T28" s="293"/>
      <c r="U28" s="36"/>
      <c r="V28" s="293" t="s">
        <v>27</v>
      </c>
      <c r="W28" s="293"/>
      <c r="X28" s="36"/>
      <c r="Y28" s="308" t="s">
        <v>46</v>
      </c>
      <c r="Z28" s="293"/>
      <c r="AA28" s="293"/>
      <c r="AB28" s="301"/>
    </row>
    <row r="29" spans="3:28" ht="15" customHeight="1" x14ac:dyDescent="0.25">
      <c r="C29" s="844"/>
      <c r="D29" s="798"/>
      <c r="E29" s="798"/>
      <c r="F29" s="798"/>
      <c r="G29" s="798"/>
      <c r="H29" s="798"/>
      <c r="I29" s="798"/>
      <c r="J29" s="798"/>
      <c r="K29" s="798"/>
      <c r="L29" s="798"/>
      <c r="M29" s="798"/>
      <c r="N29" s="798"/>
      <c r="O29" s="798"/>
      <c r="P29" s="836"/>
      <c r="Q29" s="293"/>
      <c r="R29" s="293"/>
      <c r="S29" s="293"/>
      <c r="T29" s="293"/>
      <c r="U29" s="293"/>
      <c r="V29" s="293"/>
      <c r="W29" s="293"/>
      <c r="X29" s="293"/>
      <c r="Y29" s="293"/>
      <c r="Z29" s="293"/>
      <c r="AA29" s="293"/>
      <c r="AB29" s="301"/>
    </row>
    <row r="30" spans="3:28" ht="15" customHeight="1" x14ac:dyDescent="0.25">
      <c r="C30" s="845"/>
      <c r="D30" s="846"/>
      <c r="E30" s="846"/>
      <c r="F30" s="846"/>
      <c r="G30" s="846"/>
      <c r="H30" s="846"/>
      <c r="I30" s="846"/>
      <c r="J30" s="846"/>
      <c r="K30" s="846"/>
      <c r="L30" s="846"/>
      <c r="M30" s="846"/>
      <c r="N30" s="846"/>
      <c r="O30" s="846"/>
      <c r="P30" s="847"/>
      <c r="Q30" s="293"/>
      <c r="R30" s="306" t="s">
        <v>131</v>
      </c>
      <c r="S30" s="293"/>
      <c r="T30" s="293"/>
      <c r="U30" s="293"/>
      <c r="V30" s="293"/>
      <c r="W30" s="834" t="s">
        <v>21</v>
      </c>
      <c r="X30" s="828"/>
      <c r="Y30" s="828"/>
      <c r="Z30" s="828"/>
      <c r="AA30" s="816"/>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1448" t="s">
        <v>955</v>
      </c>
      <c r="D33" s="828"/>
      <c r="E33" s="828"/>
      <c r="F33" s="828"/>
      <c r="G33" s="828"/>
      <c r="H33" s="828"/>
      <c r="I33" s="828"/>
      <c r="J33" s="828"/>
      <c r="K33" s="828"/>
      <c r="L33" s="828"/>
      <c r="M33" s="828"/>
      <c r="N33" s="828"/>
      <c r="O33" s="828"/>
      <c r="P33" s="828"/>
      <c r="Q33" s="828"/>
      <c r="R33" s="828"/>
      <c r="S33" s="828"/>
      <c r="T33" s="828"/>
      <c r="U33" s="828"/>
      <c r="V33" s="828"/>
      <c r="W33" s="828"/>
      <c r="X33" s="828"/>
      <c r="Y33" s="828"/>
      <c r="Z33" s="828"/>
      <c r="AA33" s="816"/>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834" t="s">
        <v>956</v>
      </c>
      <c r="D36" s="828"/>
      <c r="E36" s="828"/>
      <c r="F36" s="828"/>
      <c r="G36" s="828"/>
      <c r="H36" s="828"/>
      <c r="I36" s="828"/>
      <c r="J36" s="828"/>
      <c r="K36" s="816"/>
      <c r="L36" s="303"/>
      <c r="M36" s="834"/>
      <c r="N36" s="828"/>
      <c r="O36" s="828"/>
      <c r="P36" s="828"/>
      <c r="Q36" s="828"/>
      <c r="R36" s="828"/>
      <c r="S36" s="828"/>
      <c r="T36" s="828"/>
      <c r="U36" s="828"/>
      <c r="V36" s="828"/>
      <c r="W36" s="828"/>
      <c r="X36" s="828"/>
      <c r="Y36" s="828"/>
      <c r="Z36" s="828"/>
      <c r="AA36" s="816"/>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833" t="s">
        <v>957</v>
      </c>
      <c r="D39" s="828"/>
      <c r="E39" s="828"/>
      <c r="F39" s="828"/>
      <c r="G39" s="828"/>
      <c r="H39" s="828"/>
      <c r="I39" s="828"/>
      <c r="J39" s="828"/>
      <c r="K39" s="828"/>
      <c r="L39" s="828"/>
      <c r="M39" s="828"/>
      <c r="N39" s="828"/>
      <c r="O39" s="828"/>
      <c r="P39" s="828"/>
      <c r="Q39" s="828"/>
      <c r="R39" s="828"/>
      <c r="S39" s="828"/>
      <c r="T39" s="828"/>
      <c r="U39" s="828"/>
      <c r="V39" s="828"/>
      <c r="W39" s="828"/>
      <c r="X39" s="828"/>
      <c r="Y39" s="828"/>
      <c r="Z39" s="828"/>
      <c r="AA39" s="816"/>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832" t="s">
        <v>139</v>
      </c>
      <c r="D41" s="824"/>
      <c r="E41" s="306"/>
      <c r="F41" s="826" t="s">
        <v>22</v>
      </c>
      <c r="G41" s="816"/>
      <c r="H41" s="306"/>
      <c r="I41" s="293"/>
      <c r="J41" s="313" t="s">
        <v>140</v>
      </c>
      <c r="K41" s="826">
        <v>5</v>
      </c>
      <c r="L41" s="828"/>
      <c r="M41" s="828"/>
      <c r="N41" s="816"/>
      <c r="O41" s="306"/>
      <c r="P41" s="306"/>
      <c r="Q41" s="297" t="s">
        <v>141</v>
      </c>
      <c r="R41" s="293"/>
      <c r="S41" s="306"/>
      <c r="T41" s="306"/>
      <c r="U41" s="306"/>
      <c r="V41" s="306"/>
      <c r="W41" s="826" t="s">
        <v>20</v>
      </c>
      <c r="X41" s="828"/>
      <c r="Y41" s="828"/>
      <c r="Z41" s="828"/>
      <c r="AA41" s="816"/>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833"/>
      <c r="G43" s="828"/>
      <c r="H43" s="828"/>
      <c r="I43" s="828"/>
      <c r="J43" s="828"/>
      <c r="K43" s="828"/>
      <c r="L43" s="828"/>
      <c r="M43" s="816"/>
      <c r="N43" s="293"/>
      <c r="O43" s="313" t="s">
        <v>144</v>
      </c>
      <c r="P43" s="834">
        <v>0</v>
      </c>
      <c r="Q43" s="828"/>
      <c r="R43" s="828"/>
      <c r="S43" s="828"/>
      <c r="T43" s="828"/>
      <c r="U43" s="828"/>
      <c r="V43" s="828"/>
      <c r="W43" s="828"/>
      <c r="X43" s="828"/>
      <c r="Y43" s="828"/>
      <c r="Z43" s="828"/>
      <c r="AA43" s="816"/>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827" t="s">
        <v>146</v>
      </c>
      <c r="G45" s="816"/>
      <c r="H45" s="293"/>
      <c r="I45" s="293"/>
      <c r="J45" s="306" t="s">
        <v>147</v>
      </c>
      <c r="K45" s="293"/>
      <c r="L45" s="827" t="s">
        <v>148</v>
      </c>
      <c r="M45" s="828"/>
      <c r="N45" s="816"/>
      <c r="O45" s="306"/>
      <c r="P45" s="306"/>
      <c r="Q45" s="293"/>
      <c r="R45" s="306" t="s">
        <v>149</v>
      </c>
      <c r="S45" s="306"/>
      <c r="T45" s="306"/>
      <c r="U45" s="306"/>
      <c r="V45" s="306"/>
      <c r="W45" s="835"/>
      <c r="X45" s="828"/>
      <c r="Y45" s="828"/>
      <c r="Z45" s="828"/>
      <c r="AA45" s="816"/>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829">
        <v>2024</v>
      </c>
      <c r="E47" s="830"/>
      <c r="F47" s="831"/>
      <c r="G47" s="34"/>
      <c r="H47" s="297"/>
      <c r="I47" s="297"/>
      <c r="J47" s="297"/>
      <c r="K47" s="297"/>
      <c r="L47" s="297"/>
      <c r="M47" s="297"/>
      <c r="N47" s="297"/>
      <c r="O47" s="297"/>
      <c r="P47" s="297"/>
      <c r="Q47" s="823"/>
      <c r="R47" s="824"/>
      <c r="S47" s="824"/>
      <c r="T47" s="824"/>
      <c r="U47" s="824"/>
      <c r="V47" s="297"/>
      <c r="W47" s="297"/>
      <c r="X47" s="825"/>
      <c r="Y47" s="824"/>
      <c r="Z47" s="824"/>
      <c r="AA47" s="824"/>
    </row>
    <row r="49" spans="3:27" ht="15.75" customHeight="1" x14ac:dyDescent="0.25">
      <c r="C49" s="306" t="s">
        <v>140</v>
      </c>
      <c r="D49" s="834">
        <v>1.2</v>
      </c>
      <c r="E49" s="828"/>
      <c r="F49" s="816"/>
      <c r="G49" s="293"/>
      <c r="H49" s="297"/>
      <c r="I49" s="297"/>
      <c r="J49" s="297"/>
      <c r="K49" s="297"/>
      <c r="L49" s="297"/>
      <c r="M49" s="297"/>
      <c r="N49" s="297"/>
      <c r="O49" s="297"/>
      <c r="P49" s="297"/>
      <c r="Q49" s="823"/>
      <c r="R49" s="824"/>
      <c r="S49" s="824"/>
      <c r="T49" s="824"/>
      <c r="U49" s="824"/>
      <c r="V49" s="297"/>
      <c r="W49" s="297"/>
      <c r="X49" s="825"/>
      <c r="Y49" s="824"/>
      <c r="Z49" s="824"/>
      <c r="AA49" s="824"/>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26" t="s">
        <v>151</v>
      </c>
      <c r="E51" s="828"/>
      <c r="F51" s="828"/>
      <c r="G51" s="828"/>
      <c r="H51" s="828"/>
      <c r="I51" s="828"/>
      <c r="J51" s="828"/>
      <c r="K51" s="828"/>
      <c r="L51" s="828"/>
      <c r="M51" s="828"/>
      <c r="N51" s="828"/>
      <c r="O51" s="828"/>
      <c r="P51" s="828"/>
      <c r="Q51" s="828"/>
      <c r="R51" s="828"/>
      <c r="S51" s="828"/>
      <c r="T51" s="828"/>
      <c r="U51" s="828"/>
      <c r="V51" s="828"/>
      <c r="W51" s="828"/>
      <c r="X51" s="828"/>
      <c r="Y51" s="816"/>
      <c r="Z51" s="307"/>
      <c r="AA51" s="307"/>
    </row>
    <row r="52" spans="3:27" ht="15.75" customHeight="1" x14ac:dyDescent="0.25">
      <c r="C52" s="293"/>
      <c r="D52" s="865" t="s">
        <v>152</v>
      </c>
      <c r="E52" s="828"/>
      <c r="F52" s="828"/>
      <c r="G52" s="828"/>
      <c r="H52" s="816"/>
      <c r="I52" s="861" t="s">
        <v>153</v>
      </c>
      <c r="J52" s="828"/>
      <c r="K52" s="828"/>
      <c r="L52" s="828"/>
      <c r="M52" s="828"/>
      <c r="N52" s="828"/>
      <c r="O52" s="828"/>
      <c r="P52" s="816"/>
      <c r="Q52" s="862" t="s">
        <v>154</v>
      </c>
      <c r="R52" s="828"/>
      <c r="S52" s="828"/>
      <c r="T52" s="828"/>
      <c r="U52" s="828"/>
      <c r="V52" s="828"/>
      <c r="W52" s="828"/>
      <c r="X52" s="828"/>
      <c r="Y52" s="816"/>
      <c r="Z52" s="307"/>
      <c r="AA52" s="307"/>
    </row>
    <row r="53" spans="3:27" ht="15.75" customHeight="1" x14ac:dyDescent="0.25">
      <c r="C53" s="38"/>
      <c r="D53" s="866" t="s">
        <v>155</v>
      </c>
      <c r="E53" s="828"/>
      <c r="F53" s="828"/>
      <c r="G53" s="828"/>
      <c r="H53" s="816"/>
      <c r="I53" s="863" t="s">
        <v>156</v>
      </c>
      <c r="J53" s="828"/>
      <c r="K53" s="828"/>
      <c r="L53" s="828"/>
      <c r="M53" s="828"/>
      <c r="N53" s="828"/>
      <c r="O53" s="828"/>
      <c r="P53" s="816"/>
      <c r="Q53" s="864" t="s">
        <v>157</v>
      </c>
      <c r="R53" s="828"/>
      <c r="S53" s="828"/>
      <c r="T53" s="828"/>
      <c r="U53" s="828"/>
      <c r="V53" s="828"/>
      <c r="W53" s="828"/>
      <c r="X53" s="828"/>
      <c r="Y53" s="816"/>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54" t="s">
        <v>158</v>
      </c>
      <c r="D55" s="828"/>
      <c r="E55" s="828"/>
      <c r="F55" s="816"/>
      <c r="G55" s="859" t="s">
        <v>159</v>
      </c>
      <c r="H55" s="860" t="s">
        <v>160</v>
      </c>
      <c r="I55" s="842"/>
      <c r="J55" s="842"/>
      <c r="K55" s="842"/>
      <c r="L55" s="842"/>
      <c r="M55" s="842"/>
      <c r="N55" s="842"/>
      <c r="O55" s="842"/>
      <c r="P55" s="842"/>
      <c r="Q55" s="842"/>
      <c r="R55" s="842"/>
      <c r="S55" s="842"/>
      <c r="T55" s="842"/>
      <c r="U55" s="842"/>
      <c r="V55" s="842"/>
      <c r="W55" s="842"/>
      <c r="X55" s="842"/>
      <c r="Y55" s="842"/>
      <c r="Z55" s="842"/>
      <c r="AA55" s="843"/>
    </row>
    <row r="56" spans="3:27" ht="15.75" customHeight="1" x14ac:dyDescent="0.25">
      <c r="C56" s="40" t="s">
        <v>161</v>
      </c>
      <c r="D56" s="41" t="s">
        <v>990</v>
      </c>
      <c r="E56" s="854" t="s">
        <v>162</v>
      </c>
      <c r="F56" s="816"/>
      <c r="G56" s="800"/>
      <c r="H56" s="845"/>
      <c r="I56" s="846"/>
      <c r="J56" s="846"/>
      <c r="K56" s="846"/>
      <c r="L56" s="846"/>
      <c r="M56" s="846"/>
      <c r="N56" s="846"/>
      <c r="O56" s="846"/>
      <c r="P56" s="846"/>
      <c r="Q56" s="846"/>
      <c r="R56" s="846"/>
      <c r="S56" s="846"/>
      <c r="T56" s="846"/>
      <c r="U56" s="846"/>
      <c r="V56" s="846"/>
      <c r="W56" s="846"/>
      <c r="X56" s="846"/>
      <c r="Y56" s="846"/>
      <c r="Z56" s="846"/>
      <c r="AA56" s="847"/>
    </row>
    <row r="57" spans="3:27" ht="15.75" customHeight="1" x14ac:dyDescent="0.25">
      <c r="C57" s="42">
        <v>2024</v>
      </c>
      <c r="D57" s="43">
        <v>45474</v>
      </c>
      <c r="E57" s="853">
        <v>45656</v>
      </c>
      <c r="F57" s="816"/>
      <c r="G57" s="44">
        <v>1.2</v>
      </c>
      <c r="H57" s="858"/>
      <c r="I57" s="828"/>
      <c r="J57" s="828"/>
      <c r="K57" s="828"/>
      <c r="L57" s="828"/>
      <c r="M57" s="828"/>
      <c r="N57" s="828"/>
      <c r="O57" s="828"/>
      <c r="P57" s="828"/>
      <c r="Q57" s="828"/>
      <c r="R57" s="828"/>
      <c r="S57" s="828"/>
      <c r="T57" s="828"/>
      <c r="U57" s="828"/>
      <c r="V57" s="828"/>
      <c r="W57" s="828"/>
      <c r="X57" s="828"/>
      <c r="Y57" s="828"/>
      <c r="Z57" s="828"/>
      <c r="AA57" s="816"/>
    </row>
    <row r="58" spans="3:27" ht="15.75" customHeight="1" x14ac:dyDescent="0.25">
      <c r="C58" s="42">
        <v>2025</v>
      </c>
      <c r="D58" s="43">
        <v>45658</v>
      </c>
      <c r="E58" s="853">
        <v>46021</v>
      </c>
      <c r="F58" s="816"/>
      <c r="G58" s="44">
        <v>1.7</v>
      </c>
      <c r="H58" s="858"/>
      <c r="I58" s="828"/>
      <c r="J58" s="828"/>
      <c r="K58" s="828"/>
      <c r="L58" s="828"/>
      <c r="M58" s="828"/>
      <c r="N58" s="828"/>
      <c r="O58" s="828"/>
      <c r="P58" s="828"/>
      <c r="Q58" s="828"/>
      <c r="R58" s="828"/>
      <c r="S58" s="828"/>
      <c r="T58" s="828"/>
      <c r="U58" s="828"/>
      <c r="V58" s="828"/>
      <c r="W58" s="828"/>
      <c r="X58" s="828"/>
      <c r="Y58" s="828"/>
      <c r="Z58" s="828"/>
      <c r="AA58" s="816"/>
    </row>
    <row r="59" spans="3:27" ht="15.75" customHeight="1" x14ac:dyDescent="0.25">
      <c r="C59" s="42">
        <v>2026</v>
      </c>
      <c r="D59" s="43">
        <v>46023</v>
      </c>
      <c r="E59" s="853">
        <v>46386</v>
      </c>
      <c r="F59" s="816"/>
      <c r="G59" s="44">
        <v>1.1000000000000001</v>
      </c>
      <c r="H59" s="858"/>
      <c r="I59" s="828"/>
      <c r="J59" s="828"/>
      <c r="K59" s="828"/>
      <c r="L59" s="828"/>
      <c r="M59" s="828"/>
      <c r="N59" s="828"/>
      <c r="O59" s="828"/>
      <c r="P59" s="828"/>
      <c r="Q59" s="828"/>
      <c r="R59" s="828"/>
      <c r="S59" s="828"/>
      <c r="T59" s="828"/>
      <c r="U59" s="828"/>
      <c r="V59" s="828"/>
      <c r="W59" s="828"/>
      <c r="X59" s="828"/>
      <c r="Y59" s="828"/>
      <c r="Z59" s="828"/>
      <c r="AA59" s="816"/>
    </row>
    <row r="60" spans="3:27" ht="15.75" customHeight="1" x14ac:dyDescent="0.25">
      <c r="C60" s="42">
        <v>2027</v>
      </c>
      <c r="D60" s="43">
        <v>46388</v>
      </c>
      <c r="E60" s="853">
        <v>46751</v>
      </c>
      <c r="F60" s="816"/>
      <c r="G60" s="44">
        <v>1</v>
      </c>
      <c r="H60" s="858"/>
      <c r="I60" s="828"/>
      <c r="J60" s="828"/>
      <c r="K60" s="828"/>
      <c r="L60" s="828"/>
      <c r="M60" s="828"/>
      <c r="N60" s="828"/>
      <c r="O60" s="828"/>
      <c r="P60" s="828"/>
      <c r="Q60" s="828"/>
      <c r="R60" s="828"/>
      <c r="S60" s="828"/>
      <c r="T60" s="828"/>
      <c r="U60" s="828"/>
      <c r="V60" s="828"/>
      <c r="W60" s="828"/>
      <c r="X60" s="828"/>
      <c r="Y60" s="828"/>
      <c r="Z60" s="828"/>
      <c r="AA60" s="816"/>
    </row>
    <row r="61" spans="3:27" ht="15.75" customHeight="1" x14ac:dyDescent="0.25">
      <c r="C61" s="42"/>
      <c r="D61" s="42"/>
      <c r="E61" s="854"/>
      <c r="F61" s="816"/>
      <c r="G61" s="41"/>
      <c r="H61" s="854"/>
      <c r="I61" s="828"/>
      <c r="J61" s="828"/>
      <c r="K61" s="828"/>
      <c r="L61" s="828"/>
      <c r="M61" s="828"/>
      <c r="N61" s="828"/>
      <c r="O61" s="828"/>
      <c r="P61" s="828"/>
      <c r="Q61" s="828"/>
      <c r="R61" s="828"/>
      <c r="S61" s="828"/>
      <c r="T61" s="828"/>
      <c r="U61" s="828"/>
      <c r="V61" s="828"/>
      <c r="W61" s="828"/>
      <c r="X61" s="828"/>
      <c r="Y61" s="828"/>
      <c r="Z61" s="828"/>
      <c r="AA61" s="816"/>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832" t="s">
        <v>163</v>
      </c>
      <c r="D63" s="824"/>
      <c r="E63" s="306"/>
      <c r="F63" s="297" t="s">
        <v>164</v>
      </c>
      <c r="G63" s="45"/>
      <c r="H63" s="308"/>
      <c r="I63" s="297" t="s">
        <v>165</v>
      </c>
      <c r="J63" s="293"/>
      <c r="K63" s="827"/>
      <c r="L63" s="816"/>
      <c r="M63" s="306"/>
      <c r="N63" s="293"/>
      <c r="O63" s="293"/>
      <c r="P63" s="293"/>
      <c r="Q63" s="293"/>
      <c r="R63" s="293"/>
      <c r="S63" s="293"/>
      <c r="T63" s="293"/>
      <c r="U63" s="293"/>
      <c r="V63" s="293"/>
      <c r="W63" s="293"/>
      <c r="X63" s="293"/>
      <c r="Y63" s="293"/>
      <c r="Z63" s="293"/>
      <c r="AA63" s="293"/>
    </row>
    <row r="65" spans="2:28" ht="15.75" customHeight="1" x14ac:dyDescent="0.25">
      <c r="B65" s="852" t="s">
        <v>166</v>
      </c>
      <c r="C65" s="828"/>
      <c r="D65" s="828"/>
      <c r="E65" s="828"/>
      <c r="F65" s="828"/>
      <c r="G65" s="828"/>
      <c r="H65" s="828"/>
      <c r="I65" s="828"/>
      <c r="J65" s="828"/>
      <c r="K65" s="828"/>
      <c r="L65" s="828"/>
      <c r="M65" s="828"/>
      <c r="N65" s="828"/>
      <c r="O65" s="828"/>
      <c r="P65" s="828"/>
      <c r="Q65" s="828"/>
      <c r="R65" s="828"/>
      <c r="S65" s="828"/>
      <c r="T65" s="828"/>
      <c r="U65" s="828"/>
      <c r="V65" s="828"/>
      <c r="W65" s="828"/>
      <c r="X65" s="828"/>
      <c r="Y65" s="828"/>
      <c r="Z65" s="828"/>
      <c r="AA65" s="828"/>
      <c r="AB65" s="816"/>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54" t="s">
        <v>161</v>
      </c>
      <c r="C67" s="816"/>
      <c r="D67" s="41"/>
      <c r="E67" s="854" t="s">
        <v>167</v>
      </c>
      <c r="F67" s="816"/>
      <c r="G67" s="41"/>
      <c r="H67" s="826" t="s">
        <v>168</v>
      </c>
      <c r="I67" s="816"/>
      <c r="J67" s="854"/>
      <c r="K67" s="816"/>
      <c r="L67" s="857"/>
      <c r="M67" s="824"/>
      <c r="N67" s="41" t="s">
        <v>169</v>
      </c>
      <c r="O67" s="854"/>
      <c r="P67" s="828"/>
      <c r="Q67" s="816"/>
      <c r="R67" s="854" t="s">
        <v>170</v>
      </c>
      <c r="S67" s="828"/>
      <c r="T67" s="816"/>
      <c r="U67" s="854"/>
      <c r="V67" s="828"/>
      <c r="W67" s="816"/>
      <c r="X67" s="854" t="s">
        <v>171</v>
      </c>
      <c r="Y67" s="816"/>
      <c r="Z67" s="854"/>
      <c r="AA67" s="828"/>
      <c r="AB67" s="816"/>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52" t="s">
        <v>172</v>
      </c>
      <c r="C69" s="816"/>
      <c r="D69" s="855"/>
      <c r="E69" s="846"/>
      <c r="F69" s="846"/>
      <c r="G69" s="846"/>
      <c r="H69" s="846"/>
      <c r="I69" s="846"/>
      <c r="J69" s="846"/>
      <c r="K69" s="846"/>
      <c r="L69" s="846"/>
      <c r="M69" s="846"/>
      <c r="N69" s="846"/>
      <c r="O69" s="846"/>
      <c r="P69" s="846"/>
      <c r="Q69" s="846"/>
      <c r="R69" s="846"/>
      <c r="S69" s="846"/>
      <c r="T69" s="846"/>
      <c r="U69" s="846"/>
      <c r="V69" s="846"/>
      <c r="W69" s="846"/>
      <c r="X69" s="846"/>
      <c r="Y69" s="846"/>
      <c r="Z69" s="846"/>
      <c r="AA69" s="846"/>
      <c r="AB69" s="847"/>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52" t="s">
        <v>173</v>
      </c>
      <c r="C71" s="816"/>
      <c r="D71" s="856"/>
      <c r="E71" s="846"/>
      <c r="F71" s="846"/>
      <c r="G71" s="846"/>
      <c r="H71" s="846"/>
      <c r="I71" s="846"/>
      <c r="J71" s="846"/>
      <c r="K71" s="846"/>
      <c r="L71" s="846"/>
      <c r="M71" s="846"/>
      <c r="N71" s="846"/>
      <c r="O71" s="846"/>
      <c r="P71" s="846"/>
      <c r="Q71" s="846"/>
      <c r="R71" s="846"/>
      <c r="S71" s="846"/>
      <c r="T71" s="846"/>
      <c r="U71" s="846"/>
      <c r="V71" s="846"/>
      <c r="W71" s="846"/>
      <c r="X71" s="846"/>
      <c r="Y71" s="846"/>
      <c r="Z71" s="846"/>
      <c r="AA71" s="846"/>
      <c r="AB71" s="847"/>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52" t="s">
        <v>174</v>
      </c>
      <c r="C73" s="816"/>
      <c r="D73" s="856"/>
      <c r="E73" s="846"/>
      <c r="F73" s="846"/>
      <c r="G73" s="846"/>
      <c r="H73" s="846"/>
      <c r="I73" s="846"/>
      <c r="J73" s="846"/>
      <c r="K73" s="846"/>
      <c r="L73" s="846"/>
      <c r="M73" s="846"/>
      <c r="N73" s="846"/>
      <c r="O73" s="846"/>
      <c r="P73" s="846"/>
      <c r="Q73" s="846"/>
      <c r="R73" s="846"/>
      <c r="S73" s="846"/>
      <c r="T73" s="846"/>
      <c r="U73" s="846"/>
      <c r="V73" s="846"/>
      <c r="W73" s="846"/>
      <c r="X73" s="846"/>
      <c r="Y73" s="846"/>
      <c r="Z73" s="846"/>
      <c r="AA73" s="846"/>
      <c r="AB73" s="847"/>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52" t="s">
        <v>175</v>
      </c>
      <c r="C75" s="816"/>
      <c r="D75" s="856"/>
      <c r="E75" s="846"/>
      <c r="F75" s="846"/>
      <c r="G75" s="846"/>
      <c r="H75" s="846"/>
      <c r="I75" s="846"/>
      <c r="J75" s="846"/>
      <c r="K75" s="846"/>
      <c r="L75" s="846"/>
      <c r="M75" s="846"/>
      <c r="N75" s="846"/>
      <c r="O75" s="846"/>
      <c r="P75" s="846"/>
      <c r="Q75" s="846"/>
      <c r="R75" s="846"/>
      <c r="S75" s="846"/>
      <c r="T75" s="846"/>
      <c r="U75" s="846"/>
      <c r="V75" s="846"/>
      <c r="W75" s="846"/>
      <c r="X75" s="846"/>
      <c r="Y75" s="846"/>
      <c r="Z75" s="846"/>
      <c r="AA75" s="846"/>
      <c r="AB75" s="847"/>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52" t="s">
        <v>176</v>
      </c>
      <c r="C77" s="816"/>
      <c r="D77" s="856"/>
      <c r="E77" s="846"/>
      <c r="F77" s="846"/>
      <c r="G77" s="846"/>
      <c r="H77" s="846"/>
      <c r="I77" s="846"/>
      <c r="J77" s="846"/>
      <c r="K77" s="846"/>
      <c r="L77" s="846"/>
      <c r="M77" s="846"/>
      <c r="N77" s="846"/>
      <c r="O77" s="846"/>
      <c r="P77" s="846"/>
      <c r="Q77" s="846"/>
      <c r="R77" s="846"/>
      <c r="S77" s="846"/>
      <c r="T77" s="846"/>
      <c r="U77" s="846"/>
      <c r="V77" s="846"/>
      <c r="W77" s="846"/>
      <c r="X77" s="846"/>
      <c r="Y77" s="846"/>
      <c r="Z77" s="846"/>
      <c r="AA77" s="846"/>
      <c r="AB77" s="847"/>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52" t="s">
        <v>177</v>
      </c>
      <c r="C79" s="828"/>
      <c r="D79" s="828"/>
      <c r="E79" s="828"/>
      <c r="F79" s="828"/>
      <c r="G79" s="828"/>
      <c r="H79" s="828"/>
      <c r="I79" s="828"/>
      <c r="J79" s="828"/>
      <c r="K79" s="828"/>
      <c r="L79" s="828"/>
      <c r="M79" s="828"/>
      <c r="N79" s="828"/>
      <c r="O79" s="828"/>
      <c r="P79" s="828"/>
      <c r="Q79" s="828"/>
      <c r="R79" s="828"/>
      <c r="S79" s="828"/>
      <c r="T79" s="828"/>
      <c r="U79" s="828"/>
      <c r="V79" s="828"/>
      <c r="W79" s="828"/>
      <c r="X79" s="828"/>
      <c r="Y79" s="828"/>
      <c r="Z79" s="828"/>
      <c r="AA79" s="828"/>
      <c r="AB79" s="816"/>
    </row>
    <row r="80" spans="2:28" ht="15.75" customHeight="1" x14ac:dyDescent="0.25">
      <c r="B80" s="826" t="s">
        <v>122</v>
      </c>
      <c r="C80" s="816"/>
      <c r="D80" s="50" t="s">
        <v>178</v>
      </c>
      <c r="E80" s="826" t="s">
        <v>179</v>
      </c>
      <c r="F80" s="816"/>
      <c r="G80" s="826" t="s">
        <v>177</v>
      </c>
      <c r="H80" s="828"/>
      <c r="I80" s="828"/>
      <c r="J80" s="828"/>
      <c r="K80" s="828"/>
      <c r="L80" s="828"/>
      <c r="M80" s="828"/>
      <c r="N80" s="828"/>
      <c r="O80" s="816"/>
      <c r="P80" s="826" t="s">
        <v>180</v>
      </c>
      <c r="Q80" s="828"/>
      <c r="R80" s="828"/>
      <c r="S80" s="828"/>
      <c r="T80" s="828"/>
      <c r="U80" s="828"/>
      <c r="V80" s="828"/>
      <c r="W80" s="828"/>
      <c r="X80" s="828"/>
      <c r="Y80" s="828"/>
      <c r="Z80" s="828"/>
      <c r="AA80" s="828"/>
      <c r="AB80" s="816"/>
    </row>
    <row r="81" spans="2:28" ht="15.75" customHeight="1" x14ac:dyDescent="0.25">
      <c r="B81" s="826"/>
      <c r="C81" s="816"/>
      <c r="D81" s="36"/>
      <c r="E81" s="826"/>
      <c r="F81" s="816"/>
      <c r="G81" s="851"/>
      <c r="H81" s="828"/>
      <c r="I81" s="828"/>
      <c r="J81" s="828"/>
      <c r="K81" s="828"/>
      <c r="L81" s="828"/>
      <c r="M81" s="828"/>
      <c r="N81" s="828"/>
      <c r="O81" s="816"/>
      <c r="P81" s="851"/>
      <c r="Q81" s="828"/>
      <c r="R81" s="828"/>
      <c r="S81" s="828"/>
      <c r="T81" s="828"/>
      <c r="U81" s="828"/>
      <c r="V81" s="828"/>
      <c r="W81" s="828"/>
      <c r="X81" s="828"/>
      <c r="Y81" s="828"/>
      <c r="Z81" s="828"/>
      <c r="AA81" s="828"/>
      <c r="AB81" s="816"/>
    </row>
    <row r="82" spans="2:28" ht="15.75" customHeight="1" x14ac:dyDescent="0.25">
      <c r="B82" s="826"/>
      <c r="C82" s="816"/>
      <c r="D82" s="36"/>
      <c r="E82" s="826"/>
      <c r="F82" s="816"/>
      <c r="G82" s="851"/>
      <c r="H82" s="828"/>
      <c r="I82" s="828"/>
      <c r="J82" s="828"/>
      <c r="K82" s="828"/>
      <c r="L82" s="828"/>
      <c r="M82" s="828"/>
      <c r="N82" s="828"/>
      <c r="O82" s="816"/>
      <c r="P82" s="851"/>
      <c r="Q82" s="828"/>
      <c r="R82" s="828"/>
      <c r="S82" s="828"/>
      <c r="T82" s="828"/>
      <c r="U82" s="828"/>
      <c r="V82" s="828"/>
      <c r="W82" s="828"/>
      <c r="X82" s="828"/>
      <c r="Y82" s="828"/>
      <c r="Z82" s="828"/>
      <c r="AA82" s="828"/>
      <c r="AB82" s="816"/>
    </row>
    <row r="83" spans="2:28" ht="26.25" customHeight="1" x14ac:dyDescent="0.25">
      <c r="B83" s="850" t="s">
        <v>181</v>
      </c>
      <c r="C83" s="828"/>
      <c r="D83" s="828"/>
      <c r="E83" s="828"/>
      <c r="F83" s="828"/>
      <c r="G83" s="828"/>
      <c r="H83" s="828"/>
      <c r="I83" s="828"/>
      <c r="J83" s="828"/>
      <c r="K83" s="828"/>
      <c r="L83" s="828"/>
      <c r="M83" s="828"/>
      <c r="N83" s="828"/>
      <c r="O83" s="828"/>
      <c r="P83" s="828"/>
      <c r="Q83" s="828"/>
      <c r="R83" s="828"/>
      <c r="S83" s="828"/>
      <c r="T83" s="828"/>
      <c r="U83" s="828"/>
      <c r="V83" s="828"/>
      <c r="W83" s="828"/>
      <c r="X83" s="828"/>
      <c r="Y83" s="828"/>
      <c r="Z83" s="828"/>
      <c r="AA83" s="828"/>
      <c r="AB83" s="816"/>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B2:AB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x14ac:dyDescent="0.25">
      <c r="B2" s="841"/>
      <c r="C2" s="842"/>
      <c r="D2" s="843"/>
      <c r="E2" s="24"/>
      <c r="F2" s="848" t="s">
        <v>120</v>
      </c>
      <c r="G2" s="842"/>
      <c r="H2" s="842"/>
      <c r="I2" s="842"/>
      <c r="J2" s="842"/>
      <c r="K2" s="842"/>
      <c r="L2" s="842"/>
      <c r="M2" s="842"/>
      <c r="N2" s="842"/>
      <c r="O2" s="842"/>
      <c r="P2" s="842"/>
      <c r="Q2" s="842"/>
      <c r="R2" s="842"/>
      <c r="S2" s="842"/>
      <c r="T2" s="842"/>
      <c r="U2" s="842"/>
      <c r="V2" s="842"/>
      <c r="W2" s="842"/>
      <c r="X2" s="842"/>
      <c r="Y2" s="842"/>
      <c r="Z2" s="842"/>
      <c r="AA2" s="842"/>
      <c r="AB2" s="843"/>
    </row>
    <row r="3" spans="2:28" ht="12.75" customHeight="1" x14ac:dyDescent="0.25">
      <c r="B3" s="844"/>
      <c r="C3" s="798"/>
      <c r="D3" s="836"/>
      <c r="E3" s="25"/>
      <c r="F3" s="824"/>
      <c r="G3" s="798"/>
      <c r="H3" s="798"/>
      <c r="I3" s="798"/>
      <c r="J3" s="798"/>
      <c r="K3" s="798"/>
      <c r="L3" s="798"/>
      <c r="M3" s="798"/>
      <c r="N3" s="798"/>
      <c r="O3" s="798"/>
      <c r="P3" s="798"/>
      <c r="Q3" s="798"/>
      <c r="R3" s="798"/>
      <c r="S3" s="798"/>
      <c r="T3" s="798"/>
      <c r="U3" s="798"/>
      <c r="V3" s="798"/>
      <c r="W3" s="798"/>
      <c r="X3" s="798"/>
      <c r="Y3" s="798"/>
      <c r="Z3" s="798"/>
      <c r="AA3" s="798"/>
      <c r="AB3" s="836"/>
    </row>
    <row r="4" spans="2:28" ht="12.75" customHeight="1" x14ac:dyDescent="0.25">
      <c r="B4" s="844"/>
      <c r="C4" s="798"/>
      <c r="D4" s="836"/>
      <c r="E4" s="25"/>
      <c r="F4" s="824"/>
      <c r="G4" s="798"/>
      <c r="H4" s="798"/>
      <c r="I4" s="798"/>
      <c r="J4" s="798"/>
      <c r="K4" s="798"/>
      <c r="L4" s="798"/>
      <c r="M4" s="798"/>
      <c r="N4" s="798"/>
      <c r="O4" s="798"/>
      <c r="P4" s="798"/>
      <c r="Q4" s="798"/>
      <c r="R4" s="798"/>
      <c r="S4" s="798"/>
      <c r="T4" s="798"/>
      <c r="U4" s="798"/>
      <c r="V4" s="798"/>
      <c r="W4" s="798"/>
      <c r="X4" s="798"/>
      <c r="Y4" s="798"/>
      <c r="Z4" s="798"/>
      <c r="AA4" s="798"/>
      <c r="AB4" s="836"/>
    </row>
    <row r="5" spans="2:28" ht="12.75" customHeight="1" x14ac:dyDescent="0.25">
      <c r="B5" s="844"/>
      <c r="C5" s="798"/>
      <c r="D5" s="836"/>
      <c r="E5" s="25"/>
      <c r="F5" s="824"/>
      <c r="G5" s="798"/>
      <c r="H5" s="798"/>
      <c r="I5" s="798"/>
      <c r="J5" s="798"/>
      <c r="K5" s="798"/>
      <c r="L5" s="798"/>
      <c r="M5" s="798"/>
      <c r="N5" s="798"/>
      <c r="O5" s="798"/>
      <c r="P5" s="798"/>
      <c r="Q5" s="798"/>
      <c r="R5" s="798"/>
      <c r="S5" s="798"/>
      <c r="T5" s="798"/>
      <c r="U5" s="798"/>
      <c r="V5" s="798"/>
      <c r="W5" s="798"/>
      <c r="X5" s="798"/>
      <c r="Y5" s="798"/>
      <c r="Z5" s="798"/>
      <c r="AA5" s="798"/>
      <c r="AB5" s="836"/>
    </row>
    <row r="6" spans="2:28" ht="37.5" customHeight="1" x14ac:dyDescent="0.25">
      <c r="B6" s="845"/>
      <c r="C6" s="846"/>
      <c r="D6" s="847"/>
      <c r="E6" s="294"/>
      <c r="F6" s="846"/>
      <c r="G6" s="846"/>
      <c r="H6" s="846"/>
      <c r="I6" s="846"/>
      <c r="J6" s="846"/>
      <c r="K6" s="846"/>
      <c r="L6" s="846"/>
      <c r="M6" s="846"/>
      <c r="N6" s="846"/>
      <c r="O6" s="846"/>
      <c r="P6" s="846"/>
      <c r="Q6" s="846"/>
      <c r="R6" s="846"/>
      <c r="S6" s="846"/>
      <c r="T6" s="846"/>
      <c r="U6" s="846"/>
      <c r="V6" s="846"/>
      <c r="W6" s="846"/>
      <c r="X6" s="846"/>
      <c r="Y6" s="846"/>
      <c r="Z6" s="846"/>
      <c r="AA6" s="846"/>
      <c r="AB6" s="847"/>
    </row>
    <row r="7" spans="2:28" ht="15" customHeight="1" x14ac:dyDescent="0.25">
      <c r="B7" s="26"/>
      <c r="C7" s="849"/>
      <c r="D7" s="842"/>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row>
    <row r="9" spans="2:28" ht="15" customHeight="1" x14ac:dyDescent="0.25">
      <c r="B9" s="30"/>
      <c r="C9" s="825"/>
      <c r="D9" s="824"/>
      <c r="E9" s="824"/>
      <c r="F9" s="824"/>
      <c r="G9" s="300"/>
      <c r="H9" s="293"/>
      <c r="I9" s="293"/>
      <c r="J9" s="293"/>
      <c r="K9" s="293"/>
      <c r="L9" s="293"/>
      <c r="M9" s="293"/>
      <c r="N9" s="293"/>
      <c r="O9" s="293"/>
      <c r="P9" s="293"/>
      <c r="Q9" s="293"/>
      <c r="R9" s="293"/>
      <c r="S9" s="293"/>
      <c r="T9" s="293"/>
      <c r="U9" s="293"/>
      <c r="V9" s="293"/>
      <c r="W9" s="293"/>
      <c r="X9" s="293"/>
      <c r="Y9" s="293"/>
      <c r="Z9" s="293"/>
      <c r="AA9" s="293"/>
      <c r="AB9" s="301"/>
    </row>
    <row r="10" spans="2:28" ht="30" customHeight="1" x14ac:dyDescent="0.25">
      <c r="B10" s="30"/>
      <c r="C10" s="825" t="s">
        <v>123</v>
      </c>
      <c r="D10" s="824"/>
      <c r="E10" s="826" t="s">
        <v>1024</v>
      </c>
      <c r="F10" s="828"/>
      <c r="G10" s="828"/>
      <c r="H10" s="828"/>
      <c r="I10" s="828"/>
      <c r="J10" s="828"/>
      <c r="K10" s="828"/>
      <c r="L10" s="828"/>
      <c r="M10" s="828"/>
      <c r="N10" s="828"/>
      <c r="O10" s="828"/>
      <c r="P10" s="828"/>
      <c r="Q10" s="828"/>
      <c r="R10" s="828"/>
      <c r="S10" s="828"/>
      <c r="T10" s="828"/>
      <c r="U10" s="828"/>
      <c r="V10" s="828"/>
      <c r="W10" s="828"/>
      <c r="X10" s="828"/>
      <c r="Y10" s="828"/>
      <c r="Z10" s="828"/>
      <c r="AA10" s="816"/>
      <c r="AB10" s="302"/>
    </row>
    <row r="11" spans="2:28" ht="15" customHeight="1" x14ac:dyDescent="0.25">
      <c r="B11" s="30"/>
      <c r="C11" s="825"/>
      <c r="D11" s="824"/>
      <c r="E11" s="824"/>
      <c r="F11" s="824"/>
      <c r="G11" s="293"/>
      <c r="H11" s="293"/>
      <c r="I11" s="293"/>
      <c r="J11" s="293"/>
      <c r="K11" s="293"/>
      <c r="L11" s="293"/>
      <c r="M11" s="293"/>
      <c r="N11" s="293"/>
      <c r="O11" s="293"/>
      <c r="P11" s="293"/>
      <c r="Q11" s="293"/>
      <c r="R11" s="293"/>
      <c r="S11" s="293"/>
      <c r="T11" s="293"/>
      <c r="U11" s="293"/>
      <c r="V11" s="293"/>
      <c r="W11" s="293"/>
      <c r="X11" s="293"/>
      <c r="Y11" s="293"/>
      <c r="Z11" s="293"/>
      <c r="AA11" s="823"/>
      <c r="AB11" s="836"/>
    </row>
    <row r="12" spans="2:28" ht="29.25" customHeight="1" x14ac:dyDescent="0.25">
      <c r="B12" s="30"/>
      <c r="C12" s="825" t="s">
        <v>125</v>
      </c>
      <c r="D12" s="824"/>
      <c r="E12" s="837" t="s">
        <v>1020</v>
      </c>
      <c r="F12" s="838"/>
      <c r="G12" s="838"/>
      <c r="H12" s="838"/>
      <c r="I12" s="838"/>
      <c r="J12" s="838"/>
      <c r="K12" s="838"/>
      <c r="L12" s="838"/>
      <c r="M12" s="838"/>
      <c r="N12" s="838"/>
      <c r="O12" s="838"/>
      <c r="P12" s="838"/>
      <c r="Q12" s="838"/>
      <c r="R12" s="838"/>
      <c r="S12" s="838"/>
      <c r="T12" s="838"/>
      <c r="U12" s="838"/>
      <c r="V12" s="838"/>
      <c r="W12" s="838"/>
      <c r="X12" s="838"/>
      <c r="Y12" s="838"/>
      <c r="Z12" s="838"/>
      <c r="AA12" s="838"/>
      <c r="AB12" s="35"/>
    </row>
    <row r="13" spans="2:28" ht="15" customHeight="1" x14ac:dyDescent="0.25">
      <c r="B13" s="30"/>
      <c r="C13" s="823"/>
      <c r="D13" s="824"/>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row>
    <row r="14" spans="2:28" ht="15" customHeight="1" x14ac:dyDescent="0.25">
      <c r="B14" s="30"/>
      <c r="C14" s="825" t="s">
        <v>983</v>
      </c>
      <c r="D14" s="824"/>
      <c r="E14" s="841" t="s">
        <v>1025</v>
      </c>
      <c r="F14" s="842"/>
      <c r="G14" s="842"/>
      <c r="H14" s="842"/>
      <c r="I14" s="842"/>
      <c r="J14" s="842"/>
      <c r="K14" s="842"/>
      <c r="L14" s="842"/>
      <c r="M14" s="842"/>
      <c r="N14" s="842"/>
      <c r="O14" s="842"/>
      <c r="P14" s="842"/>
      <c r="Q14" s="842"/>
      <c r="R14" s="842"/>
      <c r="S14" s="842"/>
      <c r="T14" s="842"/>
      <c r="U14" s="842"/>
      <c r="V14" s="842"/>
      <c r="W14" s="842"/>
      <c r="X14" s="842"/>
      <c r="Y14" s="842"/>
      <c r="Z14" s="842"/>
      <c r="AA14" s="843"/>
      <c r="AB14" s="301"/>
    </row>
    <row r="15" spans="2:28" ht="15.75" customHeight="1" x14ac:dyDescent="0.25">
      <c r="B15" s="30"/>
      <c r="C15" s="303"/>
      <c r="D15" s="303"/>
      <c r="E15" s="845"/>
      <c r="F15" s="846"/>
      <c r="G15" s="846"/>
      <c r="H15" s="846"/>
      <c r="I15" s="846"/>
      <c r="J15" s="846"/>
      <c r="K15" s="846"/>
      <c r="L15" s="846"/>
      <c r="M15" s="846"/>
      <c r="N15" s="846"/>
      <c r="O15" s="846"/>
      <c r="P15" s="846"/>
      <c r="Q15" s="846"/>
      <c r="R15" s="846"/>
      <c r="S15" s="846"/>
      <c r="T15" s="846"/>
      <c r="U15" s="846"/>
      <c r="V15" s="846"/>
      <c r="W15" s="846"/>
      <c r="X15" s="846"/>
      <c r="Y15" s="846"/>
      <c r="Z15" s="846"/>
      <c r="AA15" s="847"/>
      <c r="AB15" s="301"/>
    </row>
    <row r="17" spans="3:28" ht="15" customHeight="1" x14ac:dyDescent="0.25">
      <c r="C17" s="825" t="s">
        <v>985</v>
      </c>
      <c r="D17" s="824"/>
      <c r="E17" s="1452" t="s">
        <v>1026</v>
      </c>
      <c r="F17" s="842"/>
      <c r="G17" s="842"/>
      <c r="H17" s="842"/>
      <c r="I17" s="842"/>
      <c r="J17" s="842"/>
      <c r="K17" s="842"/>
      <c r="L17" s="842"/>
      <c r="M17" s="842"/>
      <c r="N17" s="842"/>
      <c r="O17" s="842"/>
      <c r="P17" s="842"/>
      <c r="Q17" s="842"/>
      <c r="R17" s="842"/>
      <c r="S17" s="842"/>
      <c r="T17" s="842"/>
      <c r="U17" s="842"/>
      <c r="V17" s="842"/>
      <c r="W17" s="842"/>
      <c r="X17" s="842"/>
      <c r="Y17" s="842"/>
      <c r="Z17" s="842"/>
      <c r="AA17" s="843"/>
      <c r="AB17" s="301"/>
    </row>
    <row r="18" spans="3:28" ht="15" customHeight="1" x14ac:dyDescent="0.25">
      <c r="C18" s="303"/>
      <c r="D18" s="303"/>
      <c r="E18" s="845"/>
      <c r="F18" s="846"/>
      <c r="G18" s="846"/>
      <c r="H18" s="846"/>
      <c r="I18" s="846"/>
      <c r="J18" s="846"/>
      <c r="K18" s="846"/>
      <c r="L18" s="846"/>
      <c r="M18" s="846"/>
      <c r="N18" s="846"/>
      <c r="O18" s="846"/>
      <c r="P18" s="846"/>
      <c r="Q18" s="846"/>
      <c r="R18" s="846"/>
      <c r="S18" s="846"/>
      <c r="T18" s="846"/>
      <c r="U18" s="846"/>
      <c r="V18" s="846"/>
      <c r="W18" s="846"/>
      <c r="X18" s="846"/>
      <c r="Y18" s="846"/>
      <c r="Z18" s="846"/>
      <c r="AA18" s="847"/>
      <c r="AB18" s="301"/>
    </row>
    <row r="19" spans="3:28"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row>
    <row r="20" spans="3:28"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row>
    <row r="21" spans="3:28" ht="15" customHeight="1" x14ac:dyDescent="0.25">
      <c r="C21" s="825" t="s">
        <v>127</v>
      </c>
      <c r="D21" s="824"/>
      <c r="E21" s="304"/>
      <c r="F21" s="823"/>
      <c r="G21" s="824"/>
      <c r="H21" s="824"/>
      <c r="I21" s="824"/>
      <c r="J21" s="824"/>
      <c r="K21" s="824"/>
      <c r="L21" s="824"/>
      <c r="M21" s="824"/>
      <c r="N21" s="824"/>
      <c r="O21" s="824"/>
      <c r="P21" s="824"/>
      <c r="Q21" s="824"/>
      <c r="R21" s="824"/>
      <c r="S21" s="824"/>
      <c r="T21" s="824"/>
      <c r="U21" s="824"/>
      <c r="V21" s="824"/>
      <c r="W21" s="824"/>
      <c r="X21" s="824"/>
      <c r="Y21" s="824"/>
      <c r="Z21" s="824"/>
      <c r="AA21" s="824"/>
      <c r="AB21" s="836"/>
    </row>
    <row r="22" spans="3:28" ht="29.25" customHeight="1" x14ac:dyDescent="0.25">
      <c r="C22" s="1454" t="s">
        <v>1027</v>
      </c>
      <c r="D22" s="828"/>
      <c r="E22" s="828"/>
      <c r="F22" s="828"/>
      <c r="G22" s="828"/>
      <c r="H22" s="828"/>
      <c r="I22" s="828"/>
      <c r="J22" s="828"/>
      <c r="K22" s="828"/>
      <c r="L22" s="828"/>
      <c r="M22" s="828"/>
      <c r="N22" s="828"/>
      <c r="O22" s="828"/>
      <c r="P22" s="828"/>
      <c r="Q22" s="828"/>
      <c r="R22" s="828"/>
      <c r="S22" s="828"/>
      <c r="T22" s="828"/>
      <c r="U22" s="828"/>
      <c r="V22" s="828"/>
      <c r="W22" s="828"/>
      <c r="X22" s="828"/>
      <c r="Y22" s="828"/>
      <c r="Z22" s="828"/>
      <c r="AA22" s="816"/>
      <c r="AB22" s="305"/>
    </row>
    <row r="23" spans="3:28"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row>
    <row r="24" spans="3:28"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row>
    <row r="25" spans="3:28" ht="15" customHeight="1" x14ac:dyDescent="0.25">
      <c r="C25" s="1451" t="s">
        <v>1023</v>
      </c>
      <c r="D25" s="842"/>
      <c r="E25" s="842"/>
      <c r="F25" s="842"/>
      <c r="G25" s="842"/>
      <c r="H25" s="842"/>
      <c r="I25" s="842"/>
      <c r="J25" s="842"/>
      <c r="K25" s="842"/>
      <c r="L25" s="842"/>
      <c r="M25" s="842"/>
      <c r="N25" s="842"/>
      <c r="O25" s="842"/>
      <c r="P25" s="843"/>
      <c r="Q25" s="293"/>
      <c r="R25" s="827"/>
      <c r="S25" s="828"/>
      <c r="T25" s="828"/>
      <c r="U25" s="828"/>
      <c r="V25" s="828"/>
      <c r="W25" s="828"/>
      <c r="X25" s="828"/>
      <c r="Y25" s="828"/>
      <c r="Z25" s="828"/>
      <c r="AA25" s="816"/>
      <c r="AB25" s="301"/>
    </row>
    <row r="26" spans="3:28" ht="15" customHeight="1" x14ac:dyDescent="0.25">
      <c r="C26" s="844"/>
      <c r="D26" s="798"/>
      <c r="E26" s="798"/>
      <c r="F26" s="798"/>
      <c r="G26" s="798"/>
      <c r="H26" s="798"/>
      <c r="I26" s="798"/>
      <c r="J26" s="798"/>
      <c r="K26" s="798"/>
      <c r="L26" s="798"/>
      <c r="M26" s="798"/>
      <c r="N26" s="798"/>
      <c r="O26" s="798"/>
      <c r="P26" s="836"/>
      <c r="Q26" s="293"/>
      <c r="R26" s="293"/>
      <c r="S26" s="293"/>
      <c r="T26" s="293"/>
      <c r="U26" s="293"/>
      <c r="V26" s="293"/>
      <c r="W26" s="293"/>
      <c r="X26" s="293"/>
      <c r="Y26" s="293"/>
      <c r="Z26" s="293"/>
      <c r="AA26" s="293"/>
      <c r="AB26" s="301"/>
    </row>
    <row r="27" spans="3:28" ht="15" customHeight="1" x14ac:dyDescent="0.25">
      <c r="C27" s="844"/>
      <c r="D27" s="798"/>
      <c r="E27" s="798"/>
      <c r="F27" s="798"/>
      <c r="G27" s="798"/>
      <c r="H27" s="798"/>
      <c r="I27" s="798"/>
      <c r="J27" s="798"/>
      <c r="K27" s="798"/>
      <c r="L27" s="798"/>
      <c r="M27" s="798"/>
      <c r="N27" s="798"/>
      <c r="O27" s="798"/>
      <c r="P27" s="836"/>
      <c r="Q27" s="303"/>
      <c r="R27" s="306" t="s">
        <v>130</v>
      </c>
      <c r="S27" s="306"/>
      <c r="T27" s="306"/>
      <c r="U27" s="306"/>
      <c r="V27" s="306"/>
      <c r="W27" s="303"/>
      <c r="X27" s="303"/>
      <c r="Y27" s="303"/>
      <c r="Z27" s="293"/>
      <c r="AA27" s="303"/>
      <c r="AB27" s="301"/>
    </row>
    <row r="28" spans="3:28" ht="15" customHeight="1" x14ac:dyDescent="0.25">
      <c r="C28" s="844"/>
      <c r="D28" s="798"/>
      <c r="E28" s="798"/>
      <c r="F28" s="798"/>
      <c r="G28" s="798"/>
      <c r="H28" s="798"/>
      <c r="I28" s="798"/>
      <c r="J28" s="798"/>
      <c r="K28" s="798"/>
      <c r="L28" s="798"/>
      <c r="M28" s="798"/>
      <c r="N28" s="798"/>
      <c r="O28" s="798"/>
      <c r="P28" s="836"/>
      <c r="Q28" s="293"/>
      <c r="R28" s="36"/>
      <c r="S28" s="293" t="s">
        <v>15</v>
      </c>
      <c r="T28" s="293"/>
      <c r="U28" s="36"/>
      <c r="V28" s="293" t="s">
        <v>27</v>
      </c>
      <c r="W28" s="293"/>
      <c r="X28" s="36"/>
      <c r="Y28" s="308" t="s">
        <v>46</v>
      </c>
      <c r="Z28" s="293"/>
      <c r="AA28" s="293"/>
      <c r="AB28" s="301"/>
    </row>
    <row r="29" spans="3:28" ht="15" customHeight="1" x14ac:dyDescent="0.25">
      <c r="C29" s="844"/>
      <c r="D29" s="798"/>
      <c r="E29" s="798"/>
      <c r="F29" s="798"/>
      <c r="G29" s="798"/>
      <c r="H29" s="798"/>
      <c r="I29" s="798"/>
      <c r="J29" s="798"/>
      <c r="K29" s="798"/>
      <c r="L29" s="798"/>
      <c r="M29" s="798"/>
      <c r="N29" s="798"/>
      <c r="O29" s="798"/>
      <c r="P29" s="836"/>
      <c r="Q29" s="293"/>
      <c r="R29" s="293"/>
      <c r="S29" s="293"/>
      <c r="T29" s="293"/>
      <c r="U29" s="293"/>
      <c r="V29" s="293"/>
      <c r="W29" s="293"/>
      <c r="X29" s="293"/>
      <c r="Y29" s="293"/>
      <c r="Z29" s="293"/>
      <c r="AA29" s="293"/>
      <c r="AB29" s="301"/>
    </row>
    <row r="30" spans="3:28" ht="15" customHeight="1" x14ac:dyDescent="0.25">
      <c r="C30" s="845"/>
      <c r="D30" s="846"/>
      <c r="E30" s="846"/>
      <c r="F30" s="846"/>
      <c r="G30" s="846"/>
      <c r="H30" s="846"/>
      <c r="I30" s="846"/>
      <c r="J30" s="846"/>
      <c r="K30" s="846"/>
      <c r="L30" s="846"/>
      <c r="M30" s="846"/>
      <c r="N30" s="846"/>
      <c r="O30" s="846"/>
      <c r="P30" s="847"/>
      <c r="Q30" s="293"/>
      <c r="R30" s="306" t="s">
        <v>131</v>
      </c>
      <c r="S30" s="293"/>
      <c r="T30" s="293"/>
      <c r="U30" s="293"/>
      <c r="V30" s="293"/>
      <c r="W30" s="834" t="s">
        <v>23</v>
      </c>
      <c r="X30" s="828"/>
      <c r="Y30" s="828"/>
      <c r="Z30" s="828"/>
      <c r="AA30" s="816"/>
      <c r="AB30" s="301"/>
    </row>
    <row r="31" spans="3:28"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row>
    <row r="32" spans="3:28"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row>
    <row r="33" spans="3:27" ht="39.75" customHeight="1" x14ac:dyDescent="0.25">
      <c r="C33" s="1453" t="s">
        <v>1028</v>
      </c>
      <c r="D33" s="828"/>
      <c r="E33" s="828"/>
      <c r="F33" s="828"/>
      <c r="G33" s="828"/>
      <c r="H33" s="828"/>
      <c r="I33" s="828"/>
      <c r="J33" s="828"/>
      <c r="K33" s="828"/>
      <c r="L33" s="828"/>
      <c r="M33" s="828"/>
      <c r="N33" s="828"/>
      <c r="O33" s="828"/>
      <c r="P33" s="828"/>
      <c r="Q33" s="828"/>
      <c r="R33" s="828"/>
      <c r="S33" s="828"/>
      <c r="T33" s="828"/>
      <c r="U33" s="828"/>
      <c r="V33" s="828"/>
      <c r="W33" s="828"/>
      <c r="X33" s="828"/>
      <c r="Y33" s="828"/>
      <c r="Z33" s="828"/>
      <c r="AA33" s="816"/>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834" t="s">
        <v>1029</v>
      </c>
      <c r="D36" s="828"/>
      <c r="E36" s="828"/>
      <c r="F36" s="828"/>
      <c r="G36" s="828"/>
      <c r="H36" s="828"/>
      <c r="I36" s="828"/>
      <c r="J36" s="828"/>
      <c r="K36" s="816"/>
      <c r="L36" s="303"/>
      <c r="M36" s="834"/>
      <c r="N36" s="828"/>
      <c r="O36" s="828"/>
      <c r="P36" s="828"/>
      <c r="Q36" s="828"/>
      <c r="R36" s="828"/>
      <c r="S36" s="828"/>
      <c r="T36" s="828"/>
      <c r="U36" s="828"/>
      <c r="V36" s="828"/>
      <c r="W36" s="828"/>
      <c r="X36" s="828"/>
      <c r="Y36" s="828"/>
      <c r="Z36" s="828"/>
      <c r="AA36" s="816"/>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833" t="s">
        <v>1030</v>
      </c>
      <c r="D39" s="828"/>
      <c r="E39" s="828"/>
      <c r="F39" s="828"/>
      <c r="G39" s="828"/>
      <c r="H39" s="828"/>
      <c r="I39" s="828"/>
      <c r="J39" s="828"/>
      <c r="K39" s="828"/>
      <c r="L39" s="828"/>
      <c r="M39" s="828"/>
      <c r="N39" s="828"/>
      <c r="O39" s="828"/>
      <c r="P39" s="828"/>
      <c r="Q39" s="828"/>
      <c r="R39" s="828"/>
      <c r="S39" s="828"/>
      <c r="T39" s="828"/>
      <c r="U39" s="828"/>
      <c r="V39" s="828"/>
      <c r="W39" s="828"/>
      <c r="X39" s="828"/>
      <c r="Y39" s="828"/>
      <c r="Z39" s="828"/>
      <c r="AA39" s="816"/>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832" t="s">
        <v>139</v>
      </c>
      <c r="D41" s="824"/>
      <c r="E41" s="306"/>
      <c r="F41" s="826" t="s">
        <v>22</v>
      </c>
      <c r="G41" s="816"/>
      <c r="H41" s="306"/>
      <c r="I41" s="293"/>
      <c r="J41" s="313" t="s">
        <v>140</v>
      </c>
      <c r="K41" s="826">
        <v>40</v>
      </c>
      <c r="L41" s="828"/>
      <c r="M41" s="828"/>
      <c r="N41" s="816"/>
      <c r="O41" s="306"/>
      <c r="P41" s="306"/>
      <c r="Q41" s="297" t="s">
        <v>141</v>
      </c>
      <c r="R41" s="293"/>
      <c r="S41" s="306"/>
      <c r="T41" s="306"/>
      <c r="U41" s="306"/>
      <c r="V41" s="306"/>
      <c r="W41" s="826" t="s">
        <v>20</v>
      </c>
      <c r="X41" s="828"/>
      <c r="Y41" s="828"/>
      <c r="Z41" s="828"/>
      <c r="AA41" s="816"/>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833"/>
      <c r="G43" s="828"/>
      <c r="H43" s="828"/>
      <c r="I43" s="828"/>
      <c r="J43" s="828"/>
      <c r="K43" s="828"/>
      <c r="L43" s="828"/>
      <c r="M43" s="816"/>
      <c r="N43" s="293"/>
      <c r="O43" s="313" t="s">
        <v>144</v>
      </c>
      <c r="P43" s="834">
        <v>0</v>
      </c>
      <c r="Q43" s="828"/>
      <c r="R43" s="828"/>
      <c r="S43" s="828"/>
      <c r="T43" s="828"/>
      <c r="U43" s="828"/>
      <c r="V43" s="828"/>
      <c r="W43" s="828"/>
      <c r="X43" s="828"/>
      <c r="Y43" s="828"/>
      <c r="Z43" s="828"/>
      <c r="AA43" s="816"/>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827" t="s">
        <v>146</v>
      </c>
      <c r="G45" s="816"/>
      <c r="H45" s="293"/>
      <c r="I45" s="293"/>
      <c r="J45" s="306" t="s">
        <v>147</v>
      </c>
      <c r="K45" s="293"/>
      <c r="L45" s="827" t="s">
        <v>148</v>
      </c>
      <c r="M45" s="828"/>
      <c r="N45" s="816"/>
      <c r="O45" s="306"/>
      <c r="P45" s="306"/>
      <c r="Q45" s="293"/>
      <c r="R45" s="306" t="s">
        <v>149</v>
      </c>
      <c r="S45" s="306"/>
      <c r="T45" s="306"/>
      <c r="U45" s="306"/>
      <c r="V45" s="306"/>
      <c r="W45" s="835"/>
      <c r="X45" s="828"/>
      <c r="Y45" s="828"/>
      <c r="Z45" s="828"/>
      <c r="AA45" s="816"/>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829">
        <v>2024</v>
      </c>
      <c r="E47" s="830"/>
      <c r="F47" s="831"/>
      <c r="G47" s="34"/>
      <c r="H47" s="297"/>
      <c r="I47" s="297"/>
      <c r="J47" s="297"/>
      <c r="K47" s="297"/>
      <c r="L47" s="297"/>
      <c r="M47" s="297"/>
      <c r="N47" s="297"/>
      <c r="O47" s="297"/>
      <c r="P47" s="297"/>
      <c r="Q47" s="823"/>
      <c r="R47" s="824"/>
      <c r="S47" s="824"/>
      <c r="T47" s="824"/>
      <c r="U47" s="824"/>
      <c r="V47" s="297"/>
      <c r="W47" s="297"/>
      <c r="X47" s="825"/>
      <c r="Y47" s="824"/>
      <c r="Z47" s="824"/>
      <c r="AA47" s="824"/>
    </row>
    <row r="49" spans="3:27" ht="15.75" customHeight="1" x14ac:dyDescent="0.25">
      <c r="C49" s="306" t="s">
        <v>140</v>
      </c>
      <c r="D49" s="834">
        <v>40</v>
      </c>
      <c r="E49" s="828"/>
      <c r="F49" s="816"/>
      <c r="G49" s="293"/>
      <c r="H49" s="297"/>
      <c r="I49" s="297"/>
      <c r="J49" s="297"/>
      <c r="K49" s="297"/>
      <c r="L49" s="297"/>
      <c r="M49" s="297"/>
      <c r="N49" s="297"/>
      <c r="O49" s="297"/>
      <c r="P49" s="297"/>
      <c r="Q49" s="823"/>
      <c r="R49" s="824"/>
      <c r="S49" s="824"/>
      <c r="T49" s="824"/>
      <c r="U49" s="824"/>
      <c r="V49" s="297"/>
      <c r="W49" s="297"/>
      <c r="X49" s="825"/>
      <c r="Y49" s="824"/>
      <c r="Z49" s="824"/>
      <c r="AA49" s="824"/>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26" t="s">
        <v>151</v>
      </c>
      <c r="E51" s="828"/>
      <c r="F51" s="828"/>
      <c r="G51" s="828"/>
      <c r="H51" s="828"/>
      <c r="I51" s="828"/>
      <c r="J51" s="828"/>
      <c r="K51" s="828"/>
      <c r="L51" s="828"/>
      <c r="M51" s="828"/>
      <c r="N51" s="828"/>
      <c r="O51" s="828"/>
      <c r="P51" s="828"/>
      <c r="Q51" s="828"/>
      <c r="R51" s="828"/>
      <c r="S51" s="828"/>
      <c r="T51" s="828"/>
      <c r="U51" s="828"/>
      <c r="V51" s="828"/>
      <c r="W51" s="828"/>
      <c r="X51" s="828"/>
      <c r="Y51" s="816"/>
      <c r="Z51" s="307"/>
      <c r="AA51" s="307"/>
    </row>
    <row r="52" spans="3:27" ht="15.75" customHeight="1" x14ac:dyDescent="0.25">
      <c r="C52" s="293"/>
      <c r="D52" s="865" t="s">
        <v>152</v>
      </c>
      <c r="E52" s="828"/>
      <c r="F52" s="828"/>
      <c r="G52" s="828"/>
      <c r="H52" s="816"/>
      <c r="I52" s="861" t="s">
        <v>153</v>
      </c>
      <c r="J52" s="828"/>
      <c r="K52" s="828"/>
      <c r="L52" s="828"/>
      <c r="M52" s="828"/>
      <c r="N52" s="828"/>
      <c r="O52" s="828"/>
      <c r="P52" s="816"/>
      <c r="Q52" s="862" t="s">
        <v>154</v>
      </c>
      <c r="R52" s="828"/>
      <c r="S52" s="828"/>
      <c r="T52" s="828"/>
      <c r="U52" s="828"/>
      <c r="V52" s="828"/>
      <c r="W52" s="828"/>
      <c r="X52" s="828"/>
      <c r="Y52" s="816"/>
      <c r="Z52" s="307"/>
      <c r="AA52" s="307"/>
    </row>
    <row r="53" spans="3:27" ht="15.75" customHeight="1" x14ac:dyDescent="0.25">
      <c r="C53" s="38"/>
      <c r="D53" s="866" t="s">
        <v>155</v>
      </c>
      <c r="E53" s="828"/>
      <c r="F53" s="828"/>
      <c r="G53" s="828"/>
      <c r="H53" s="816"/>
      <c r="I53" s="863" t="s">
        <v>156</v>
      </c>
      <c r="J53" s="828"/>
      <c r="K53" s="828"/>
      <c r="L53" s="828"/>
      <c r="M53" s="828"/>
      <c r="N53" s="828"/>
      <c r="O53" s="828"/>
      <c r="P53" s="816"/>
      <c r="Q53" s="864" t="s">
        <v>157</v>
      </c>
      <c r="R53" s="828"/>
      <c r="S53" s="828"/>
      <c r="T53" s="828"/>
      <c r="U53" s="828"/>
      <c r="V53" s="828"/>
      <c r="W53" s="828"/>
      <c r="X53" s="828"/>
      <c r="Y53" s="816"/>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54" t="s">
        <v>158</v>
      </c>
      <c r="D55" s="828"/>
      <c r="E55" s="828"/>
      <c r="F55" s="816"/>
      <c r="G55" s="859" t="s">
        <v>159</v>
      </c>
      <c r="H55" s="860" t="s">
        <v>160</v>
      </c>
      <c r="I55" s="842"/>
      <c r="J55" s="842"/>
      <c r="K55" s="842"/>
      <c r="L55" s="842"/>
      <c r="M55" s="842"/>
      <c r="N55" s="842"/>
      <c r="O55" s="842"/>
      <c r="P55" s="842"/>
      <c r="Q55" s="842"/>
      <c r="R55" s="842"/>
      <c r="S55" s="842"/>
      <c r="T55" s="842"/>
      <c r="U55" s="842"/>
      <c r="V55" s="842"/>
      <c r="W55" s="842"/>
      <c r="X55" s="842"/>
      <c r="Y55" s="842"/>
      <c r="Z55" s="842"/>
      <c r="AA55" s="843"/>
    </row>
    <row r="56" spans="3:27" ht="15.75" customHeight="1" x14ac:dyDescent="0.25">
      <c r="C56" s="40" t="s">
        <v>161</v>
      </c>
      <c r="D56" s="41" t="s">
        <v>990</v>
      </c>
      <c r="E56" s="854" t="s">
        <v>162</v>
      </c>
      <c r="F56" s="816"/>
      <c r="G56" s="800"/>
      <c r="H56" s="845"/>
      <c r="I56" s="846"/>
      <c r="J56" s="846"/>
      <c r="K56" s="846"/>
      <c r="L56" s="846"/>
      <c r="M56" s="846"/>
      <c r="N56" s="846"/>
      <c r="O56" s="846"/>
      <c r="P56" s="846"/>
      <c r="Q56" s="846"/>
      <c r="R56" s="846"/>
      <c r="S56" s="846"/>
      <c r="T56" s="846"/>
      <c r="U56" s="846"/>
      <c r="V56" s="846"/>
      <c r="W56" s="846"/>
      <c r="X56" s="846"/>
      <c r="Y56" s="846"/>
      <c r="Z56" s="846"/>
      <c r="AA56" s="847"/>
    </row>
    <row r="57" spans="3:27" ht="15.75" customHeight="1" x14ac:dyDescent="0.25">
      <c r="C57" s="42">
        <v>2024</v>
      </c>
      <c r="D57" s="43">
        <v>45474</v>
      </c>
      <c r="E57" s="853">
        <v>45656</v>
      </c>
      <c r="F57" s="816"/>
      <c r="G57" s="44">
        <v>40</v>
      </c>
      <c r="H57" s="858"/>
      <c r="I57" s="828"/>
      <c r="J57" s="828"/>
      <c r="K57" s="828"/>
      <c r="L57" s="828"/>
      <c r="M57" s="828"/>
      <c r="N57" s="828"/>
      <c r="O57" s="828"/>
      <c r="P57" s="828"/>
      <c r="Q57" s="828"/>
      <c r="R57" s="828"/>
      <c r="S57" s="828"/>
      <c r="T57" s="828"/>
      <c r="U57" s="828"/>
      <c r="V57" s="828"/>
      <c r="W57" s="828"/>
      <c r="X57" s="828"/>
      <c r="Y57" s="828"/>
      <c r="Z57" s="828"/>
      <c r="AA57" s="816"/>
    </row>
    <row r="58" spans="3:27" ht="15.75" customHeight="1" x14ac:dyDescent="0.25">
      <c r="C58" s="42">
        <v>2025</v>
      </c>
      <c r="D58" s="43">
        <v>45658</v>
      </c>
      <c r="E58" s="853">
        <v>46021</v>
      </c>
      <c r="F58" s="816"/>
      <c r="G58" s="44">
        <v>40</v>
      </c>
      <c r="H58" s="858"/>
      <c r="I58" s="828"/>
      <c r="J58" s="828"/>
      <c r="K58" s="828"/>
      <c r="L58" s="828"/>
      <c r="M58" s="828"/>
      <c r="N58" s="828"/>
      <c r="O58" s="828"/>
      <c r="P58" s="828"/>
      <c r="Q58" s="828"/>
      <c r="R58" s="828"/>
      <c r="S58" s="828"/>
      <c r="T58" s="828"/>
      <c r="U58" s="828"/>
      <c r="V58" s="828"/>
      <c r="W58" s="828"/>
      <c r="X58" s="828"/>
      <c r="Y58" s="828"/>
      <c r="Z58" s="828"/>
      <c r="AA58" s="816"/>
    </row>
    <row r="59" spans="3:27" ht="15.75" customHeight="1" x14ac:dyDescent="0.25">
      <c r="C59" s="42">
        <v>2026</v>
      </c>
      <c r="D59" s="43">
        <v>46023</v>
      </c>
      <c r="E59" s="853">
        <v>46386</v>
      </c>
      <c r="F59" s="816"/>
      <c r="G59" s="44">
        <v>40</v>
      </c>
      <c r="H59" s="858"/>
      <c r="I59" s="828"/>
      <c r="J59" s="828"/>
      <c r="K59" s="828"/>
      <c r="L59" s="828"/>
      <c r="M59" s="828"/>
      <c r="N59" s="828"/>
      <c r="O59" s="828"/>
      <c r="P59" s="828"/>
      <c r="Q59" s="828"/>
      <c r="R59" s="828"/>
      <c r="S59" s="828"/>
      <c r="T59" s="828"/>
      <c r="U59" s="828"/>
      <c r="V59" s="828"/>
      <c r="W59" s="828"/>
      <c r="X59" s="828"/>
      <c r="Y59" s="828"/>
      <c r="Z59" s="828"/>
      <c r="AA59" s="816"/>
    </row>
    <row r="60" spans="3:27" ht="15.75" customHeight="1" x14ac:dyDescent="0.25">
      <c r="C60" s="42">
        <v>2027</v>
      </c>
      <c r="D60" s="43">
        <v>46388</v>
      </c>
      <c r="E60" s="853">
        <v>46751</v>
      </c>
      <c r="F60" s="816"/>
      <c r="G60" s="44">
        <v>40</v>
      </c>
      <c r="H60" s="858"/>
      <c r="I60" s="828"/>
      <c r="J60" s="828"/>
      <c r="K60" s="828"/>
      <c r="L60" s="828"/>
      <c r="M60" s="828"/>
      <c r="N60" s="828"/>
      <c r="O60" s="828"/>
      <c r="P60" s="828"/>
      <c r="Q60" s="828"/>
      <c r="R60" s="828"/>
      <c r="S60" s="828"/>
      <c r="T60" s="828"/>
      <c r="U60" s="828"/>
      <c r="V60" s="828"/>
      <c r="W60" s="828"/>
      <c r="X60" s="828"/>
      <c r="Y60" s="828"/>
      <c r="Z60" s="828"/>
      <c r="AA60" s="816"/>
    </row>
    <row r="61" spans="3:27" ht="15.75" customHeight="1" x14ac:dyDescent="0.25">
      <c r="C61" s="42"/>
      <c r="D61" s="42"/>
      <c r="E61" s="854"/>
      <c r="F61" s="816"/>
      <c r="G61" s="41"/>
      <c r="H61" s="854"/>
      <c r="I61" s="828"/>
      <c r="J61" s="828"/>
      <c r="K61" s="828"/>
      <c r="L61" s="828"/>
      <c r="M61" s="828"/>
      <c r="N61" s="828"/>
      <c r="O61" s="828"/>
      <c r="P61" s="828"/>
      <c r="Q61" s="828"/>
      <c r="R61" s="828"/>
      <c r="S61" s="828"/>
      <c r="T61" s="828"/>
      <c r="U61" s="828"/>
      <c r="V61" s="828"/>
      <c r="W61" s="828"/>
      <c r="X61" s="828"/>
      <c r="Y61" s="828"/>
      <c r="Z61" s="828"/>
      <c r="AA61" s="816"/>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832" t="s">
        <v>163</v>
      </c>
      <c r="D63" s="824"/>
      <c r="E63" s="306"/>
      <c r="F63" s="297" t="s">
        <v>164</v>
      </c>
      <c r="G63" s="45"/>
      <c r="H63" s="308"/>
      <c r="I63" s="297" t="s">
        <v>165</v>
      </c>
      <c r="J63" s="293"/>
      <c r="K63" s="827"/>
      <c r="L63" s="816"/>
      <c r="M63" s="306"/>
      <c r="N63" s="293"/>
      <c r="O63" s="293"/>
      <c r="P63" s="293"/>
      <c r="Q63" s="293"/>
      <c r="R63" s="293"/>
      <c r="S63" s="293"/>
      <c r="T63" s="293"/>
      <c r="U63" s="293"/>
      <c r="V63" s="293"/>
      <c r="W63" s="293"/>
      <c r="X63" s="293"/>
      <c r="Y63" s="293"/>
      <c r="Z63" s="293"/>
      <c r="AA63" s="293"/>
    </row>
    <row r="65" spans="2:28" ht="15.75" customHeight="1" x14ac:dyDescent="0.25">
      <c r="B65" s="852" t="s">
        <v>166</v>
      </c>
      <c r="C65" s="828"/>
      <c r="D65" s="828"/>
      <c r="E65" s="828"/>
      <c r="F65" s="828"/>
      <c r="G65" s="828"/>
      <c r="H65" s="828"/>
      <c r="I65" s="828"/>
      <c r="J65" s="828"/>
      <c r="K65" s="828"/>
      <c r="L65" s="828"/>
      <c r="M65" s="828"/>
      <c r="N65" s="828"/>
      <c r="O65" s="828"/>
      <c r="P65" s="828"/>
      <c r="Q65" s="828"/>
      <c r="R65" s="828"/>
      <c r="S65" s="828"/>
      <c r="T65" s="828"/>
      <c r="U65" s="828"/>
      <c r="V65" s="828"/>
      <c r="W65" s="828"/>
      <c r="X65" s="828"/>
      <c r="Y65" s="828"/>
      <c r="Z65" s="828"/>
      <c r="AA65" s="828"/>
      <c r="AB65" s="816"/>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54" t="s">
        <v>161</v>
      </c>
      <c r="C67" s="816"/>
      <c r="D67" s="41"/>
      <c r="E67" s="854" t="s">
        <v>167</v>
      </c>
      <c r="F67" s="816"/>
      <c r="G67" s="41"/>
      <c r="H67" s="826" t="s">
        <v>168</v>
      </c>
      <c r="I67" s="816"/>
      <c r="J67" s="854"/>
      <c r="K67" s="816"/>
      <c r="L67" s="857"/>
      <c r="M67" s="824"/>
      <c r="N67" s="41" t="s">
        <v>169</v>
      </c>
      <c r="O67" s="854"/>
      <c r="P67" s="828"/>
      <c r="Q67" s="816"/>
      <c r="R67" s="854" t="s">
        <v>170</v>
      </c>
      <c r="S67" s="828"/>
      <c r="T67" s="816"/>
      <c r="U67" s="854"/>
      <c r="V67" s="828"/>
      <c r="W67" s="816"/>
      <c r="X67" s="854" t="s">
        <v>171</v>
      </c>
      <c r="Y67" s="816"/>
      <c r="Z67" s="854"/>
      <c r="AA67" s="828"/>
      <c r="AB67" s="816"/>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52" t="s">
        <v>172</v>
      </c>
      <c r="C69" s="816"/>
      <c r="D69" s="855"/>
      <c r="E69" s="846"/>
      <c r="F69" s="846"/>
      <c r="G69" s="846"/>
      <c r="H69" s="846"/>
      <c r="I69" s="846"/>
      <c r="J69" s="846"/>
      <c r="K69" s="846"/>
      <c r="L69" s="846"/>
      <c r="M69" s="846"/>
      <c r="N69" s="846"/>
      <c r="O69" s="846"/>
      <c r="P69" s="846"/>
      <c r="Q69" s="846"/>
      <c r="R69" s="846"/>
      <c r="S69" s="846"/>
      <c r="T69" s="846"/>
      <c r="U69" s="846"/>
      <c r="V69" s="846"/>
      <c r="W69" s="846"/>
      <c r="X69" s="846"/>
      <c r="Y69" s="846"/>
      <c r="Z69" s="846"/>
      <c r="AA69" s="846"/>
      <c r="AB69" s="847"/>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52" t="s">
        <v>173</v>
      </c>
      <c r="C71" s="816"/>
      <c r="D71" s="856"/>
      <c r="E71" s="846"/>
      <c r="F71" s="846"/>
      <c r="G71" s="846"/>
      <c r="H71" s="846"/>
      <c r="I71" s="846"/>
      <c r="J71" s="846"/>
      <c r="K71" s="846"/>
      <c r="L71" s="846"/>
      <c r="M71" s="846"/>
      <c r="N71" s="846"/>
      <c r="O71" s="846"/>
      <c r="P71" s="846"/>
      <c r="Q71" s="846"/>
      <c r="R71" s="846"/>
      <c r="S71" s="846"/>
      <c r="T71" s="846"/>
      <c r="U71" s="846"/>
      <c r="V71" s="846"/>
      <c r="W71" s="846"/>
      <c r="X71" s="846"/>
      <c r="Y71" s="846"/>
      <c r="Z71" s="846"/>
      <c r="AA71" s="846"/>
      <c r="AB71" s="847"/>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52" t="s">
        <v>174</v>
      </c>
      <c r="C73" s="816"/>
      <c r="D73" s="856"/>
      <c r="E73" s="846"/>
      <c r="F73" s="846"/>
      <c r="G73" s="846"/>
      <c r="H73" s="846"/>
      <c r="I73" s="846"/>
      <c r="J73" s="846"/>
      <c r="K73" s="846"/>
      <c r="L73" s="846"/>
      <c r="M73" s="846"/>
      <c r="N73" s="846"/>
      <c r="O73" s="846"/>
      <c r="P73" s="846"/>
      <c r="Q73" s="846"/>
      <c r="R73" s="846"/>
      <c r="S73" s="846"/>
      <c r="T73" s="846"/>
      <c r="U73" s="846"/>
      <c r="V73" s="846"/>
      <c r="W73" s="846"/>
      <c r="X73" s="846"/>
      <c r="Y73" s="846"/>
      <c r="Z73" s="846"/>
      <c r="AA73" s="846"/>
      <c r="AB73" s="847"/>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52" t="s">
        <v>175</v>
      </c>
      <c r="C75" s="816"/>
      <c r="D75" s="856"/>
      <c r="E75" s="846"/>
      <c r="F75" s="846"/>
      <c r="G75" s="846"/>
      <c r="H75" s="846"/>
      <c r="I75" s="846"/>
      <c r="J75" s="846"/>
      <c r="K75" s="846"/>
      <c r="L75" s="846"/>
      <c r="M75" s="846"/>
      <c r="N75" s="846"/>
      <c r="O75" s="846"/>
      <c r="P75" s="846"/>
      <c r="Q75" s="846"/>
      <c r="R75" s="846"/>
      <c r="S75" s="846"/>
      <c r="T75" s="846"/>
      <c r="U75" s="846"/>
      <c r="V75" s="846"/>
      <c r="W75" s="846"/>
      <c r="X75" s="846"/>
      <c r="Y75" s="846"/>
      <c r="Z75" s="846"/>
      <c r="AA75" s="846"/>
      <c r="AB75" s="847"/>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52" t="s">
        <v>176</v>
      </c>
      <c r="C77" s="816"/>
      <c r="D77" s="856"/>
      <c r="E77" s="846"/>
      <c r="F77" s="846"/>
      <c r="G77" s="846"/>
      <c r="H77" s="846"/>
      <c r="I77" s="846"/>
      <c r="J77" s="846"/>
      <c r="K77" s="846"/>
      <c r="L77" s="846"/>
      <c r="M77" s="846"/>
      <c r="N77" s="846"/>
      <c r="O77" s="846"/>
      <c r="P77" s="846"/>
      <c r="Q77" s="846"/>
      <c r="R77" s="846"/>
      <c r="S77" s="846"/>
      <c r="T77" s="846"/>
      <c r="U77" s="846"/>
      <c r="V77" s="846"/>
      <c r="W77" s="846"/>
      <c r="X77" s="846"/>
      <c r="Y77" s="846"/>
      <c r="Z77" s="846"/>
      <c r="AA77" s="846"/>
      <c r="AB77" s="847"/>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52" t="s">
        <v>177</v>
      </c>
      <c r="C79" s="828"/>
      <c r="D79" s="828"/>
      <c r="E79" s="828"/>
      <c r="F79" s="828"/>
      <c r="G79" s="828"/>
      <c r="H79" s="828"/>
      <c r="I79" s="828"/>
      <c r="J79" s="828"/>
      <c r="K79" s="828"/>
      <c r="L79" s="828"/>
      <c r="M79" s="828"/>
      <c r="N79" s="828"/>
      <c r="O79" s="828"/>
      <c r="P79" s="828"/>
      <c r="Q79" s="828"/>
      <c r="R79" s="828"/>
      <c r="S79" s="828"/>
      <c r="T79" s="828"/>
      <c r="U79" s="828"/>
      <c r="V79" s="828"/>
      <c r="W79" s="828"/>
      <c r="X79" s="828"/>
      <c r="Y79" s="828"/>
      <c r="Z79" s="828"/>
      <c r="AA79" s="828"/>
      <c r="AB79" s="816"/>
    </row>
    <row r="80" spans="2:28" ht="15.75" customHeight="1" x14ac:dyDescent="0.25">
      <c r="B80" s="826" t="s">
        <v>122</v>
      </c>
      <c r="C80" s="816"/>
      <c r="D80" s="50" t="s">
        <v>178</v>
      </c>
      <c r="E80" s="826" t="s">
        <v>179</v>
      </c>
      <c r="F80" s="816"/>
      <c r="G80" s="826" t="s">
        <v>177</v>
      </c>
      <c r="H80" s="828"/>
      <c r="I80" s="828"/>
      <c r="J80" s="828"/>
      <c r="K80" s="828"/>
      <c r="L80" s="828"/>
      <c r="M80" s="828"/>
      <c r="N80" s="828"/>
      <c r="O80" s="816"/>
      <c r="P80" s="826" t="s">
        <v>180</v>
      </c>
      <c r="Q80" s="828"/>
      <c r="R80" s="828"/>
      <c r="S80" s="828"/>
      <c r="T80" s="828"/>
      <c r="U80" s="828"/>
      <c r="V80" s="828"/>
      <c r="W80" s="828"/>
      <c r="X80" s="828"/>
      <c r="Y80" s="828"/>
      <c r="Z80" s="828"/>
      <c r="AA80" s="828"/>
      <c r="AB80" s="816"/>
    </row>
    <row r="81" spans="2:28" ht="15.75" customHeight="1" x14ac:dyDescent="0.25">
      <c r="B81" s="826"/>
      <c r="C81" s="816"/>
      <c r="D81" s="36"/>
      <c r="E81" s="826"/>
      <c r="F81" s="816"/>
      <c r="G81" s="851"/>
      <c r="H81" s="828"/>
      <c r="I81" s="828"/>
      <c r="J81" s="828"/>
      <c r="K81" s="828"/>
      <c r="L81" s="828"/>
      <c r="M81" s="828"/>
      <c r="N81" s="828"/>
      <c r="O81" s="816"/>
      <c r="P81" s="851"/>
      <c r="Q81" s="828"/>
      <c r="R81" s="828"/>
      <c r="S81" s="828"/>
      <c r="T81" s="828"/>
      <c r="U81" s="828"/>
      <c r="V81" s="828"/>
      <c r="W81" s="828"/>
      <c r="X81" s="828"/>
      <c r="Y81" s="828"/>
      <c r="Z81" s="828"/>
      <c r="AA81" s="828"/>
      <c r="AB81" s="816"/>
    </row>
    <row r="82" spans="2:28" ht="15.75" customHeight="1" x14ac:dyDescent="0.25">
      <c r="B82" s="826"/>
      <c r="C82" s="816"/>
      <c r="D82" s="36"/>
      <c r="E82" s="826"/>
      <c r="F82" s="816"/>
      <c r="G82" s="851"/>
      <c r="H82" s="828"/>
      <c r="I82" s="828"/>
      <c r="J82" s="828"/>
      <c r="K82" s="828"/>
      <c r="L82" s="828"/>
      <c r="M82" s="828"/>
      <c r="N82" s="828"/>
      <c r="O82" s="816"/>
      <c r="P82" s="851"/>
      <c r="Q82" s="828"/>
      <c r="R82" s="828"/>
      <c r="S82" s="828"/>
      <c r="T82" s="828"/>
      <c r="U82" s="828"/>
      <c r="V82" s="828"/>
      <c r="W82" s="828"/>
      <c r="X82" s="828"/>
      <c r="Y82" s="828"/>
      <c r="Z82" s="828"/>
      <c r="AA82" s="828"/>
      <c r="AB82" s="816"/>
    </row>
    <row r="83" spans="2:28" ht="26.25" customHeight="1" x14ac:dyDescent="0.25">
      <c r="B83" s="850" t="s">
        <v>181</v>
      </c>
      <c r="C83" s="828"/>
      <c r="D83" s="828"/>
      <c r="E83" s="828"/>
      <c r="F83" s="828"/>
      <c r="G83" s="828"/>
      <c r="H83" s="828"/>
      <c r="I83" s="828"/>
      <c r="J83" s="828"/>
      <c r="K83" s="828"/>
      <c r="L83" s="828"/>
      <c r="M83" s="828"/>
      <c r="N83" s="828"/>
      <c r="O83" s="828"/>
      <c r="P83" s="828"/>
      <c r="Q83" s="828"/>
      <c r="R83" s="828"/>
      <c r="S83" s="828"/>
      <c r="T83" s="828"/>
      <c r="U83" s="828"/>
      <c r="V83" s="828"/>
      <c r="W83" s="828"/>
      <c r="X83" s="828"/>
      <c r="Y83" s="828"/>
      <c r="Z83" s="828"/>
      <c r="AA83" s="828"/>
      <c r="AB83" s="816"/>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B2:AH83"/>
  <sheetViews>
    <sheetView workbookViewId="0"/>
  </sheetViews>
  <sheetFormatPr baseColWidth="10" defaultColWidth="14.42578125" defaultRowHeight="15" customHeight="1" x14ac:dyDescent="0.25"/>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2" spans="2:34" ht="12.75" customHeight="1" x14ac:dyDescent="0.25">
      <c r="B2" s="841"/>
      <c r="C2" s="842"/>
      <c r="D2" s="843"/>
      <c r="E2" s="24"/>
      <c r="F2" s="848" t="s">
        <v>120</v>
      </c>
      <c r="G2" s="842"/>
      <c r="H2" s="842"/>
      <c r="I2" s="842"/>
      <c r="J2" s="842"/>
      <c r="K2" s="842"/>
      <c r="L2" s="842"/>
      <c r="M2" s="842"/>
      <c r="N2" s="842"/>
      <c r="O2" s="842"/>
      <c r="P2" s="842"/>
      <c r="Q2" s="842"/>
      <c r="R2" s="842"/>
      <c r="S2" s="842"/>
      <c r="T2" s="842"/>
      <c r="U2" s="842"/>
      <c r="V2" s="842"/>
      <c r="W2" s="842"/>
      <c r="X2" s="842"/>
      <c r="Y2" s="842"/>
      <c r="Z2" s="842"/>
      <c r="AA2" s="842"/>
      <c r="AB2" s="843"/>
      <c r="AC2" s="293"/>
      <c r="AD2" s="293"/>
      <c r="AE2" s="293"/>
      <c r="AF2" s="293"/>
      <c r="AG2" s="293"/>
      <c r="AH2" s="293"/>
    </row>
    <row r="3" spans="2:34" ht="12.75" customHeight="1" x14ac:dyDescent="0.25">
      <c r="B3" s="844"/>
      <c r="C3" s="798"/>
      <c r="D3" s="836"/>
      <c r="E3" s="25"/>
      <c r="F3" s="824"/>
      <c r="G3" s="798"/>
      <c r="H3" s="798"/>
      <c r="I3" s="798"/>
      <c r="J3" s="798"/>
      <c r="K3" s="798"/>
      <c r="L3" s="798"/>
      <c r="M3" s="798"/>
      <c r="N3" s="798"/>
      <c r="O3" s="798"/>
      <c r="P3" s="798"/>
      <c r="Q3" s="798"/>
      <c r="R3" s="798"/>
      <c r="S3" s="798"/>
      <c r="T3" s="798"/>
      <c r="U3" s="798"/>
      <c r="V3" s="798"/>
      <c r="W3" s="798"/>
      <c r="X3" s="798"/>
      <c r="Y3" s="798"/>
      <c r="Z3" s="798"/>
      <c r="AA3" s="798"/>
      <c r="AB3" s="836"/>
      <c r="AC3" s="293"/>
      <c r="AD3" s="293"/>
      <c r="AE3" s="293"/>
      <c r="AF3" s="293"/>
      <c r="AG3" s="293"/>
      <c r="AH3" s="293"/>
    </row>
    <row r="4" spans="2:34" ht="12.75" customHeight="1" x14ac:dyDescent="0.25">
      <c r="B4" s="844"/>
      <c r="C4" s="798"/>
      <c r="D4" s="836"/>
      <c r="E4" s="25"/>
      <c r="F4" s="824"/>
      <c r="G4" s="798"/>
      <c r="H4" s="798"/>
      <c r="I4" s="798"/>
      <c r="J4" s="798"/>
      <c r="K4" s="798"/>
      <c r="L4" s="798"/>
      <c r="M4" s="798"/>
      <c r="N4" s="798"/>
      <c r="O4" s="798"/>
      <c r="P4" s="798"/>
      <c r="Q4" s="798"/>
      <c r="R4" s="798"/>
      <c r="S4" s="798"/>
      <c r="T4" s="798"/>
      <c r="U4" s="798"/>
      <c r="V4" s="798"/>
      <c r="W4" s="798"/>
      <c r="X4" s="798"/>
      <c r="Y4" s="798"/>
      <c r="Z4" s="798"/>
      <c r="AA4" s="798"/>
      <c r="AB4" s="836"/>
      <c r="AC4" s="293"/>
      <c r="AD4" s="293"/>
      <c r="AE4" s="293"/>
      <c r="AF4" s="293"/>
      <c r="AG4" s="293"/>
      <c r="AH4" s="293"/>
    </row>
    <row r="5" spans="2:34" ht="12.75" customHeight="1" x14ac:dyDescent="0.25">
      <c r="B5" s="844"/>
      <c r="C5" s="798"/>
      <c r="D5" s="836"/>
      <c r="E5" s="25"/>
      <c r="F5" s="824"/>
      <c r="G5" s="798"/>
      <c r="H5" s="798"/>
      <c r="I5" s="798"/>
      <c r="J5" s="798"/>
      <c r="K5" s="798"/>
      <c r="L5" s="798"/>
      <c r="M5" s="798"/>
      <c r="N5" s="798"/>
      <c r="O5" s="798"/>
      <c r="P5" s="798"/>
      <c r="Q5" s="798"/>
      <c r="R5" s="798"/>
      <c r="S5" s="798"/>
      <c r="T5" s="798"/>
      <c r="U5" s="798"/>
      <c r="V5" s="798"/>
      <c r="W5" s="798"/>
      <c r="X5" s="798"/>
      <c r="Y5" s="798"/>
      <c r="Z5" s="798"/>
      <c r="AA5" s="798"/>
      <c r="AB5" s="836"/>
      <c r="AC5" s="293"/>
      <c r="AD5" s="293"/>
      <c r="AE5" s="293"/>
      <c r="AF5" s="293"/>
      <c r="AG5" s="293"/>
      <c r="AH5" s="293"/>
    </row>
    <row r="6" spans="2:34" ht="37.5" customHeight="1" x14ac:dyDescent="0.25">
      <c r="B6" s="845"/>
      <c r="C6" s="846"/>
      <c r="D6" s="847"/>
      <c r="E6" s="294"/>
      <c r="F6" s="846"/>
      <c r="G6" s="846"/>
      <c r="H6" s="846"/>
      <c r="I6" s="846"/>
      <c r="J6" s="846"/>
      <c r="K6" s="846"/>
      <c r="L6" s="846"/>
      <c r="M6" s="846"/>
      <c r="N6" s="846"/>
      <c r="O6" s="846"/>
      <c r="P6" s="846"/>
      <c r="Q6" s="846"/>
      <c r="R6" s="846"/>
      <c r="S6" s="846"/>
      <c r="T6" s="846"/>
      <c r="U6" s="846"/>
      <c r="V6" s="846"/>
      <c r="W6" s="846"/>
      <c r="X6" s="846"/>
      <c r="Y6" s="846"/>
      <c r="Z6" s="846"/>
      <c r="AA6" s="846"/>
      <c r="AB6" s="847"/>
      <c r="AC6" s="293"/>
      <c r="AD6" s="293"/>
      <c r="AE6" s="293"/>
      <c r="AF6" s="293"/>
      <c r="AG6" s="293"/>
      <c r="AH6" s="293"/>
    </row>
    <row r="7" spans="2:34" ht="15" customHeight="1" x14ac:dyDescent="0.25">
      <c r="B7" s="26"/>
      <c r="C7" s="849"/>
      <c r="D7" s="842"/>
      <c r="E7" s="27"/>
      <c r="F7" s="28"/>
      <c r="G7" s="28"/>
      <c r="H7" s="28"/>
      <c r="I7" s="28"/>
      <c r="J7" s="28"/>
      <c r="K7" s="28"/>
      <c r="L7" s="28"/>
      <c r="M7" s="28"/>
      <c r="N7" s="28"/>
      <c r="O7" s="28"/>
      <c r="P7" s="28"/>
      <c r="Q7" s="28"/>
      <c r="R7" s="28"/>
      <c r="S7" s="28"/>
      <c r="T7" s="28"/>
      <c r="U7" s="28"/>
      <c r="V7" s="28"/>
      <c r="W7" s="28"/>
      <c r="X7" s="28"/>
      <c r="Y7" s="28"/>
      <c r="Z7" s="28"/>
      <c r="AA7" s="28"/>
      <c r="AB7" s="29"/>
      <c r="AC7" s="293"/>
      <c r="AD7" s="293"/>
      <c r="AE7" s="293"/>
      <c r="AF7" s="293"/>
      <c r="AG7" s="293"/>
      <c r="AH7" s="293"/>
    </row>
    <row r="8" spans="2:34" ht="15" customHeight="1" x14ac:dyDescent="0.25">
      <c r="B8" s="30"/>
      <c r="C8" s="295" t="s">
        <v>121</v>
      </c>
      <c r="D8" s="31"/>
      <c r="E8" s="32"/>
      <c r="F8" s="296" t="s">
        <v>122</v>
      </c>
      <c r="G8" s="33"/>
      <c r="H8" s="34"/>
      <c r="I8" s="293"/>
      <c r="J8" s="293"/>
      <c r="K8" s="297"/>
      <c r="L8" s="297"/>
      <c r="M8" s="297"/>
      <c r="N8" s="297"/>
      <c r="O8" s="297"/>
      <c r="P8" s="297"/>
      <c r="Q8" s="297"/>
      <c r="R8" s="297"/>
      <c r="S8" s="297"/>
      <c r="T8" s="297"/>
      <c r="U8" s="297"/>
      <c r="V8" s="297"/>
      <c r="W8" s="297"/>
      <c r="X8" s="297"/>
      <c r="Y8" s="297"/>
      <c r="Z8" s="297"/>
      <c r="AA8" s="297"/>
      <c r="AB8" s="298"/>
      <c r="AC8" s="293"/>
      <c r="AD8" s="293"/>
      <c r="AE8" s="293"/>
      <c r="AF8" s="293"/>
      <c r="AG8" s="293"/>
      <c r="AH8" s="293"/>
    </row>
    <row r="9" spans="2:34" ht="15" customHeight="1" x14ac:dyDescent="0.25">
      <c r="B9" s="30"/>
      <c r="C9" s="825"/>
      <c r="D9" s="824"/>
      <c r="E9" s="824"/>
      <c r="F9" s="824"/>
      <c r="G9" s="300"/>
      <c r="H9" s="293"/>
      <c r="I9" s="293"/>
      <c r="J9" s="293"/>
      <c r="K9" s="293"/>
      <c r="L9" s="293"/>
      <c r="M9" s="293"/>
      <c r="N9" s="293"/>
      <c r="O9" s="293"/>
      <c r="P9" s="293"/>
      <c r="Q9" s="293"/>
      <c r="R9" s="293"/>
      <c r="S9" s="293"/>
      <c r="T9" s="293"/>
      <c r="U9" s="293"/>
      <c r="V9" s="293"/>
      <c r="W9" s="293"/>
      <c r="X9" s="293"/>
      <c r="Y9" s="293"/>
      <c r="Z9" s="293"/>
      <c r="AA9" s="293"/>
      <c r="AB9" s="301"/>
      <c r="AC9" s="293"/>
      <c r="AD9" s="293"/>
      <c r="AE9" s="293"/>
      <c r="AF9" s="293"/>
      <c r="AG9" s="293"/>
      <c r="AH9" s="293"/>
    </row>
    <row r="10" spans="2:34" ht="30" customHeight="1" x14ac:dyDescent="0.25">
      <c r="B10" s="30"/>
      <c r="C10" s="825" t="s">
        <v>123</v>
      </c>
      <c r="D10" s="824"/>
      <c r="E10" s="826" t="s">
        <v>1031</v>
      </c>
      <c r="F10" s="828"/>
      <c r="G10" s="828"/>
      <c r="H10" s="828"/>
      <c r="I10" s="828"/>
      <c r="J10" s="828"/>
      <c r="K10" s="828"/>
      <c r="L10" s="828"/>
      <c r="M10" s="828"/>
      <c r="N10" s="828"/>
      <c r="O10" s="828"/>
      <c r="P10" s="828"/>
      <c r="Q10" s="828"/>
      <c r="R10" s="828"/>
      <c r="S10" s="828"/>
      <c r="T10" s="828"/>
      <c r="U10" s="828"/>
      <c r="V10" s="828"/>
      <c r="W10" s="828"/>
      <c r="X10" s="828"/>
      <c r="Y10" s="828"/>
      <c r="Z10" s="828"/>
      <c r="AA10" s="816"/>
      <c r="AB10" s="302"/>
      <c r="AC10" s="293"/>
      <c r="AD10" s="293"/>
      <c r="AE10" s="293"/>
      <c r="AF10" s="293"/>
      <c r="AG10" s="1450" t="s">
        <v>960</v>
      </c>
      <c r="AH10" s="824"/>
    </row>
    <row r="11" spans="2:34" ht="15" customHeight="1" x14ac:dyDescent="0.25">
      <c r="B11" s="30"/>
      <c r="C11" s="825"/>
      <c r="D11" s="824"/>
      <c r="E11" s="824"/>
      <c r="F11" s="824"/>
      <c r="G11" s="293"/>
      <c r="H11" s="293"/>
      <c r="I11" s="293"/>
      <c r="J11" s="293"/>
      <c r="K11" s="293"/>
      <c r="L11" s="293"/>
      <c r="M11" s="293"/>
      <c r="N11" s="293"/>
      <c r="O11" s="293"/>
      <c r="P11" s="293"/>
      <c r="Q11" s="293"/>
      <c r="R11" s="293"/>
      <c r="S11" s="293"/>
      <c r="T11" s="293"/>
      <c r="U11" s="293"/>
      <c r="V11" s="293"/>
      <c r="W11" s="293"/>
      <c r="X11" s="293"/>
      <c r="Y11" s="293"/>
      <c r="Z11" s="293"/>
      <c r="AA11" s="823"/>
      <c r="AB11" s="836"/>
      <c r="AC11" s="293"/>
      <c r="AD11" s="293"/>
      <c r="AE11" s="293"/>
      <c r="AF11" s="293"/>
      <c r="AG11" s="293"/>
      <c r="AH11" s="293"/>
    </row>
    <row r="12" spans="2:34" ht="29.25" customHeight="1" x14ac:dyDescent="0.25">
      <c r="B12" s="30"/>
      <c r="C12" s="839" t="s">
        <v>125</v>
      </c>
      <c r="D12" s="840"/>
      <c r="E12" s="837" t="s">
        <v>1032</v>
      </c>
      <c r="F12" s="838"/>
      <c r="G12" s="838"/>
      <c r="H12" s="838"/>
      <c r="I12" s="838"/>
      <c r="J12" s="838"/>
      <c r="K12" s="838"/>
      <c r="L12" s="838"/>
      <c r="M12" s="838"/>
      <c r="N12" s="838"/>
      <c r="O12" s="838"/>
      <c r="P12" s="838"/>
      <c r="Q12" s="838"/>
      <c r="R12" s="838"/>
      <c r="S12" s="838"/>
      <c r="T12" s="838"/>
      <c r="U12" s="838"/>
      <c r="V12" s="838"/>
      <c r="W12" s="838"/>
      <c r="X12" s="838"/>
      <c r="Y12" s="838"/>
      <c r="Z12" s="838"/>
      <c r="AA12" s="838"/>
      <c r="AB12" s="35"/>
      <c r="AC12" s="293"/>
      <c r="AD12" s="293"/>
      <c r="AE12" s="293"/>
      <c r="AF12" s="293"/>
      <c r="AG12" s="293"/>
      <c r="AH12" s="293"/>
    </row>
    <row r="13" spans="2:34" ht="15" customHeight="1" x14ac:dyDescent="0.25">
      <c r="B13" s="30"/>
      <c r="C13" s="823"/>
      <c r="D13" s="824"/>
      <c r="E13" s="303"/>
      <c r="F13" s="293"/>
      <c r="G13" s="293"/>
      <c r="H13" s="293"/>
      <c r="I13" s="293"/>
      <c r="J13" s="293"/>
      <c r="K13" s="293"/>
      <c r="L13" s="293"/>
      <c r="M13" s="293"/>
      <c r="N13" s="293"/>
      <c r="O13" s="293"/>
      <c r="P13" s="293"/>
      <c r="Q13" s="293"/>
      <c r="R13" s="293"/>
      <c r="S13" s="293"/>
      <c r="T13" s="293"/>
      <c r="U13" s="293"/>
      <c r="V13" s="293"/>
      <c r="W13" s="293"/>
      <c r="X13" s="293"/>
      <c r="Y13" s="293"/>
      <c r="Z13" s="293"/>
      <c r="AA13" s="293"/>
      <c r="AB13" s="301"/>
      <c r="AC13" s="293"/>
      <c r="AD13" s="293"/>
      <c r="AE13" s="293"/>
      <c r="AF13" s="293"/>
      <c r="AG13" s="50" t="s">
        <v>961</v>
      </c>
      <c r="AH13" s="50" t="s">
        <v>962</v>
      </c>
    </row>
    <row r="14" spans="2:34" ht="15" customHeight="1" x14ac:dyDescent="0.25">
      <c r="B14" s="30"/>
      <c r="C14" s="825" t="s">
        <v>983</v>
      </c>
      <c r="D14" s="824"/>
      <c r="E14" s="841"/>
      <c r="F14" s="842"/>
      <c r="G14" s="842"/>
      <c r="H14" s="842"/>
      <c r="I14" s="842"/>
      <c r="J14" s="842"/>
      <c r="K14" s="842"/>
      <c r="L14" s="842"/>
      <c r="M14" s="842"/>
      <c r="N14" s="842"/>
      <c r="O14" s="842"/>
      <c r="P14" s="842"/>
      <c r="Q14" s="842"/>
      <c r="R14" s="842"/>
      <c r="S14" s="842"/>
      <c r="T14" s="842"/>
      <c r="U14" s="842"/>
      <c r="V14" s="842"/>
      <c r="W14" s="842"/>
      <c r="X14" s="842"/>
      <c r="Y14" s="842"/>
      <c r="Z14" s="842"/>
      <c r="AA14" s="843"/>
      <c r="AB14" s="301"/>
      <c r="AC14" s="293"/>
      <c r="AD14" s="293"/>
      <c r="AE14" s="293"/>
      <c r="AF14" s="293"/>
      <c r="AG14" s="36" t="s">
        <v>992</v>
      </c>
      <c r="AH14" s="36">
        <v>25</v>
      </c>
    </row>
    <row r="15" spans="2:34" ht="15.75" customHeight="1" x14ac:dyDescent="0.25">
      <c r="B15" s="30"/>
      <c r="C15" s="303"/>
      <c r="D15" s="303"/>
      <c r="E15" s="845"/>
      <c r="F15" s="846"/>
      <c r="G15" s="846"/>
      <c r="H15" s="846"/>
      <c r="I15" s="846"/>
      <c r="J15" s="846"/>
      <c r="K15" s="846"/>
      <c r="L15" s="846"/>
      <c r="M15" s="846"/>
      <c r="N15" s="846"/>
      <c r="O15" s="846"/>
      <c r="P15" s="846"/>
      <c r="Q15" s="846"/>
      <c r="R15" s="846"/>
      <c r="S15" s="846"/>
      <c r="T15" s="846"/>
      <c r="U15" s="846"/>
      <c r="V15" s="846"/>
      <c r="W15" s="846"/>
      <c r="X15" s="846"/>
      <c r="Y15" s="846"/>
      <c r="Z15" s="846"/>
      <c r="AA15" s="847"/>
      <c r="AB15" s="301"/>
      <c r="AC15" s="293"/>
      <c r="AD15" s="293"/>
      <c r="AE15" s="293"/>
      <c r="AF15" s="293"/>
      <c r="AG15" s="36" t="s">
        <v>994</v>
      </c>
      <c r="AH15" s="36">
        <v>12</v>
      </c>
    </row>
    <row r="16" spans="2:34" ht="15" customHeight="1" x14ac:dyDescent="0.25">
      <c r="B16" s="30"/>
      <c r="C16" s="303"/>
      <c r="D16" s="303"/>
      <c r="E16" s="303"/>
      <c r="F16" s="293"/>
      <c r="G16" s="293"/>
      <c r="H16" s="293"/>
      <c r="I16" s="293"/>
      <c r="J16" s="293"/>
      <c r="K16" s="293"/>
      <c r="L16" s="293"/>
      <c r="M16" s="293"/>
      <c r="N16" s="293"/>
      <c r="O16" s="293"/>
      <c r="P16" s="293"/>
      <c r="Q16" s="293"/>
      <c r="R16" s="293"/>
      <c r="S16" s="293"/>
      <c r="T16" s="293"/>
      <c r="U16" s="293"/>
      <c r="V16" s="293"/>
      <c r="W16" s="293"/>
      <c r="X16" s="293"/>
      <c r="Y16" s="293"/>
      <c r="Z16" s="293"/>
      <c r="AA16" s="293"/>
      <c r="AB16" s="301"/>
      <c r="AC16" s="293"/>
      <c r="AD16" s="293"/>
      <c r="AE16" s="293"/>
      <c r="AF16" s="293"/>
      <c r="AG16" s="36" t="s">
        <v>995</v>
      </c>
      <c r="AH16" s="36">
        <v>12</v>
      </c>
    </row>
    <row r="17" spans="3:34" ht="15" customHeight="1" x14ac:dyDescent="0.25">
      <c r="C17" s="825" t="s">
        <v>985</v>
      </c>
      <c r="D17" s="824"/>
      <c r="E17" s="841"/>
      <c r="F17" s="842"/>
      <c r="G17" s="842"/>
      <c r="H17" s="842"/>
      <c r="I17" s="842"/>
      <c r="J17" s="842"/>
      <c r="K17" s="842"/>
      <c r="L17" s="842"/>
      <c r="M17" s="842"/>
      <c r="N17" s="842"/>
      <c r="O17" s="842"/>
      <c r="P17" s="842"/>
      <c r="Q17" s="842"/>
      <c r="R17" s="842"/>
      <c r="S17" s="842"/>
      <c r="T17" s="842"/>
      <c r="U17" s="842"/>
      <c r="V17" s="842"/>
      <c r="W17" s="842"/>
      <c r="X17" s="842"/>
      <c r="Y17" s="842"/>
      <c r="Z17" s="842"/>
      <c r="AA17" s="843"/>
      <c r="AB17" s="301"/>
      <c r="AC17" s="293"/>
      <c r="AD17" s="293"/>
      <c r="AE17" s="293"/>
      <c r="AF17" s="293"/>
      <c r="AG17" s="36" t="s">
        <v>997</v>
      </c>
      <c r="AH17" s="36">
        <v>25</v>
      </c>
    </row>
    <row r="18" spans="3:34" ht="15" customHeight="1" x14ac:dyDescent="0.25">
      <c r="C18" s="303"/>
      <c r="D18" s="303"/>
      <c r="E18" s="845"/>
      <c r="F18" s="846"/>
      <c r="G18" s="846"/>
      <c r="H18" s="846"/>
      <c r="I18" s="846"/>
      <c r="J18" s="846"/>
      <c r="K18" s="846"/>
      <c r="L18" s="846"/>
      <c r="M18" s="846"/>
      <c r="N18" s="846"/>
      <c r="O18" s="846"/>
      <c r="P18" s="846"/>
      <c r="Q18" s="846"/>
      <c r="R18" s="846"/>
      <c r="S18" s="846"/>
      <c r="T18" s="846"/>
      <c r="U18" s="846"/>
      <c r="V18" s="846"/>
      <c r="W18" s="846"/>
      <c r="X18" s="846"/>
      <c r="Y18" s="846"/>
      <c r="Z18" s="846"/>
      <c r="AA18" s="847"/>
      <c r="AB18" s="301"/>
      <c r="AC18" s="293"/>
      <c r="AD18" s="293"/>
      <c r="AE18" s="293"/>
      <c r="AF18" s="293"/>
      <c r="AG18" s="36" t="s">
        <v>998</v>
      </c>
      <c r="AH18" s="36">
        <v>12</v>
      </c>
    </row>
    <row r="19" spans="3:34" ht="15" customHeight="1" x14ac:dyDescent="0.25">
      <c r="C19" s="303"/>
      <c r="D19" s="303"/>
      <c r="E19" s="303"/>
      <c r="F19" s="293"/>
      <c r="G19" s="293"/>
      <c r="H19" s="293"/>
      <c r="I19" s="293"/>
      <c r="J19" s="293"/>
      <c r="K19" s="293"/>
      <c r="L19" s="293"/>
      <c r="M19" s="293"/>
      <c r="N19" s="293"/>
      <c r="O19" s="293"/>
      <c r="P19" s="293"/>
      <c r="Q19" s="293"/>
      <c r="R19" s="293"/>
      <c r="S19" s="293"/>
      <c r="T19" s="293"/>
      <c r="U19" s="293"/>
      <c r="V19" s="293"/>
      <c r="W19" s="293"/>
      <c r="X19" s="293"/>
      <c r="Y19" s="293"/>
      <c r="Z19" s="293"/>
      <c r="AA19" s="293"/>
      <c r="AB19" s="301"/>
      <c r="AC19" s="293"/>
      <c r="AD19" s="293"/>
      <c r="AE19" s="293"/>
      <c r="AF19" s="293"/>
      <c r="AG19" s="36" t="s">
        <v>995</v>
      </c>
      <c r="AH19" s="36">
        <v>12</v>
      </c>
    </row>
    <row r="20" spans="3:34" ht="15" customHeight="1" x14ac:dyDescent="0.25">
      <c r="C20" s="303"/>
      <c r="D20" s="303"/>
      <c r="E20" s="303"/>
      <c r="F20" s="293"/>
      <c r="G20" s="293"/>
      <c r="H20" s="293"/>
      <c r="I20" s="293"/>
      <c r="J20" s="293"/>
      <c r="K20" s="293"/>
      <c r="L20" s="293"/>
      <c r="M20" s="293"/>
      <c r="N20" s="293"/>
      <c r="O20" s="293"/>
      <c r="P20" s="293"/>
      <c r="Q20" s="293"/>
      <c r="R20" s="293"/>
      <c r="S20" s="293"/>
      <c r="T20" s="293"/>
      <c r="U20" s="293"/>
      <c r="V20" s="293"/>
      <c r="W20" s="293"/>
      <c r="X20" s="293"/>
      <c r="Y20" s="293"/>
      <c r="Z20" s="293"/>
      <c r="AA20" s="293"/>
      <c r="AB20" s="301"/>
      <c r="AC20" s="293"/>
      <c r="AD20" s="293"/>
      <c r="AE20" s="293"/>
      <c r="AF20" s="293"/>
      <c r="AG20" s="36" t="s">
        <v>1033</v>
      </c>
      <c r="AH20" s="36">
        <v>25</v>
      </c>
    </row>
    <row r="21" spans="3:34" ht="15" customHeight="1" x14ac:dyDescent="0.25">
      <c r="C21" s="825" t="s">
        <v>127</v>
      </c>
      <c r="D21" s="824"/>
      <c r="E21" s="304"/>
      <c r="F21" s="823"/>
      <c r="G21" s="824"/>
      <c r="H21" s="824"/>
      <c r="I21" s="824"/>
      <c r="J21" s="824"/>
      <c r="K21" s="824"/>
      <c r="L21" s="824"/>
      <c r="M21" s="824"/>
      <c r="N21" s="824"/>
      <c r="O21" s="824"/>
      <c r="P21" s="824"/>
      <c r="Q21" s="824"/>
      <c r="R21" s="824"/>
      <c r="S21" s="824"/>
      <c r="T21" s="824"/>
      <c r="U21" s="824"/>
      <c r="V21" s="824"/>
      <c r="W21" s="824"/>
      <c r="X21" s="824"/>
      <c r="Y21" s="824"/>
      <c r="Z21" s="824"/>
      <c r="AA21" s="824"/>
      <c r="AB21" s="836"/>
      <c r="AC21" s="293"/>
      <c r="AD21" s="293"/>
      <c r="AE21" s="293"/>
      <c r="AF21" s="293"/>
      <c r="AG21" s="36" t="s">
        <v>1034</v>
      </c>
      <c r="AH21" s="36">
        <v>12</v>
      </c>
    </row>
    <row r="22" spans="3:34" ht="29.25" customHeight="1" x14ac:dyDescent="0.25">
      <c r="C22" s="826" t="s">
        <v>1035</v>
      </c>
      <c r="D22" s="828"/>
      <c r="E22" s="828"/>
      <c r="F22" s="828"/>
      <c r="G22" s="828"/>
      <c r="H22" s="828"/>
      <c r="I22" s="828"/>
      <c r="J22" s="828"/>
      <c r="K22" s="828"/>
      <c r="L22" s="828"/>
      <c r="M22" s="828"/>
      <c r="N22" s="828"/>
      <c r="O22" s="828"/>
      <c r="P22" s="828"/>
      <c r="Q22" s="828"/>
      <c r="R22" s="828"/>
      <c r="S22" s="828"/>
      <c r="T22" s="828"/>
      <c r="U22" s="828"/>
      <c r="V22" s="828"/>
      <c r="W22" s="828"/>
      <c r="X22" s="828"/>
      <c r="Y22" s="828"/>
      <c r="Z22" s="828"/>
      <c r="AA22" s="816"/>
      <c r="AB22" s="305"/>
      <c r="AC22" s="293"/>
      <c r="AD22" s="293"/>
      <c r="AE22" s="293"/>
      <c r="AF22" s="293"/>
      <c r="AG22" s="36" t="s">
        <v>995</v>
      </c>
      <c r="AH22" s="36">
        <v>12</v>
      </c>
    </row>
    <row r="23" spans="3:34" ht="15" customHeight="1" x14ac:dyDescent="0.25">
      <c r="C23" s="306"/>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5"/>
      <c r="AC23" s="293"/>
      <c r="AD23" s="293"/>
      <c r="AE23" s="293"/>
      <c r="AF23" s="293"/>
      <c r="AG23" s="36" t="s">
        <v>1036</v>
      </c>
      <c r="AH23" s="36">
        <v>25</v>
      </c>
    </row>
    <row r="24" spans="3:34" ht="15" customHeight="1" x14ac:dyDescent="0.25">
      <c r="C24" s="307" t="s">
        <v>128</v>
      </c>
      <c r="D24" s="307"/>
      <c r="E24" s="293"/>
      <c r="F24" s="293"/>
      <c r="G24" s="293"/>
      <c r="H24" s="293"/>
      <c r="I24" s="293"/>
      <c r="J24" s="306"/>
      <c r="K24" s="306"/>
      <c r="L24" s="306"/>
      <c r="M24" s="306"/>
      <c r="N24" s="306"/>
      <c r="O24" s="306"/>
      <c r="P24" s="306"/>
      <c r="Q24" s="306"/>
      <c r="R24" s="306" t="s">
        <v>129</v>
      </c>
      <c r="S24" s="306"/>
      <c r="T24" s="306"/>
      <c r="U24" s="306"/>
      <c r="V24" s="306"/>
      <c r="W24" s="306"/>
      <c r="X24" s="306"/>
      <c r="Y24" s="306"/>
      <c r="Z24" s="306"/>
      <c r="AA24" s="306"/>
      <c r="AB24" s="305"/>
      <c r="AC24" s="293"/>
      <c r="AD24" s="293"/>
      <c r="AE24" s="293"/>
      <c r="AF24" s="293"/>
      <c r="AG24" s="36" t="s">
        <v>1037</v>
      </c>
      <c r="AH24" s="36">
        <v>12</v>
      </c>
    </row>
    <row r="25" spans="3:34" ht="15" customHeight="1" x14ac:dyDescent="0.25">
      <c r="C25" s="1452" t="s">
        <v>1038</v>
      </c>
      <c r="D25" s="842"/>
      <c r="E25" s="842"/>
      <c r="F25" s="842"/>
      <c r="G25" s="842"/>
      <c r="H25" s="842"/>
      <c r="I25" s="842"/>
      <c r="J25" s="842"/>
      <c r="K25" s="842"/>
      <c r="L25" s="842"/>
      <c r="M25" s="842"/>
      <c r="N25" s="842"/>
      <c r="O25" s="842"/>
      <c r="P25" s="843"/>
      <c r="Q25" s="293"/>
      <c r="R25" s="827"/>
      <c r="S25" s="828"/>
      <c r="T25" s="828"/>
      <c r="U25" s="828"/>
      <c r="V25" s="828"/>
      <c r="W25" s="828"/>
      <c r="X25" s="828"/>
      <c r="Y25" s="828"/>
      <c r="Z25" s="828"/>
      <c r="AA25" s="816"/>
      <c r="AB25" s="301"/>
      <c r="AC25" s="293"/>
      <c r="AD25" s="293"/>
      <c r="AE25" s="293"/>
      <c r="AF25" s="293"/>
      <c r="AG25" s="36" t="s">
        <v>995</v>
      </c>
      <c r="AH25" s="36">
        <v>12</v>
      </c>
    </row>
    <row r="26" spans="3:34" ht="15" customHeight="1" x14ac:dyDescent="0.25">
      <c r="C26" s="844"/>
      <c r="D26" s="798"/>
      <c r="E26" s="798"/>
      <c r="F26" s="798"/>
      <c r="G26" s="798"/>
      <c r="H26" s="798"/>
      <c r="I26" s="798"/>
      <c r="J26" s="798"/>
      <c r="K26" s="798"/>
      <c r="L26" s="798"/>
      <c r="M26" s="798"/>
      <c r="N26" s="798"/>
      <c r="O26" s="798"/>
      <c r="P26" s="836"/>
      <c r="Q26" s="293"/>
      <c r="R26" s="293"/>
      <c r="S26" s="293"/>
      <c r="T26" s="293"/>
      <c r="U26" s="293"/>
      <c r="V26" s="293"/>
      <c r="W26" s="293"/>
      <c r="X26" s="293"/>
      <c r="Y26" s="293"/>
      <c r="Z26" s="293"/>
      <c r="AA26" s="293"/>
      <c r="AB26" s="301"/>
      <c r="AC26" s="293"/>
      <c r="AD26" s="293"/>
      <c r="AE26" s="293"/>
      <c r="AF26" s="293"/>
      <c r="AG26" s="293"/>
      <c r="AH26" s="293"/>
    </row>
    <row r="27" spans="3:34" ht="15" customHeight="1" x14ac:dyDescent="0.25">
      <c r="C27" s="844"/>
      <c r="D27" s="798"/>
      <c r="E27" s="798"/>
      <c r="F27" s="798"/>
      <c r="G27" s="798"/>
      <c r="H27" s="798"/>
      <c r="I27" s="798"/>
      <c r="J27" s="798"/>
      <c r="K27" s="798"/>
      <c r="L27" s="798"/>
      <c r="M27" s="798"/>
      <c r="N27" s="798"/>
      <c r="O27" s="798"/>
      <c r="P27" s="836"/>
      <c r="Q27" s="303"/>
      <c r="R27" s="306" t="s">
        <v>130</v>
      </c>
      <c r="S27" s="306"/>
      <c r="T27" s="306"/>
      <c r="U27" s="306"/>
      <c r="V27" s="306"/>
      <c r="W27" s="303"/>
      <c r="X27" s="303"/>
      <c r="Y27" s="303"/>
      <c r="Z27" s="293"/>
      <c r="AA27" s="303"/>
      <c r="AB27" s="301"/>
      <c r="AC27" s="293"/>
      <c r="AD27" s="293"/>
      <c r="AE27" s="293"/>
      <c r="AF27" s="293"/>
      <c r="AG27" s="293"/>
      <c r="AH27" s="293"/>
    </row>
    <row r="28" spans="3:34" ht="15" customHeight="1" x14ac:dyDescent="0.25">
      <c r="C28" s="844"/>
      <c r="D28" s="798"/>
      <c r="E28" s="798"/>
      <c r="F28" s="798"/>
      <c r="G28" s="798"/>
      <c r="H28" s="798"/>
      <c r="I28" s="798"/>
      <c r="J28" s="798"/>
      <c r="K28" s="798"/>
      <c r="L28" s="798"/>
      <c r="M28" s="798"/>
      <c r="N28" s="798"/>
      <c r="O28" s="798"/>
      <c r="P28" s="836"/>
      <c r="Q28" s="293"/>
      <c r="R28" s="36"/>
      <c r="S28" s="293" t="s">
        <v>15</v>
      </c>
      <c r="T28" s="293"/>
      <c r="U28" s="36"/>
      <c r="V28" s="293" t="s">
        <v>27</v>
      </c>
      <c r="W28" s="293"/>
      <c r="X28" s="36"/>
      <c r="Y28" s="308" t="s">
        <v>46</v>
      </c>
      <c r="Z28" s="293"/>
      <c r="AA28" s="293"/>
      <c r="AB28" s="301"/>
      <c r="AC28" s="293"/>
      <c r="AD28" s="293"/>
      <c r="AE28" s="293"/>
      <c r="AF28" s="293"/>
      <c r="AG28" s="325">
        <f>+(((AH14/AH15)*AH16)+((AH17/AH18)*AH19)+((AH20/AH21)*AH22)+((AH23/AH24)*AH25))*4/100</f>
        <v>4</v>
      </c>
      <c r="AH28" s="293"/>
    </row>
    <row r="29" spans="3:34" ht="15" customHeight="1" x14ac:dyDescent="0.25">
      <c r="C29" s="844"/>
      <c r="D29" s="798"/>
      <c r="E29" s="798"/>
      <c r="F29" s="798"/>
      <c r="G29" s="798"/>
      <c r="H29" s="798"/>
      <c r="I29" s="798"/>
      <c r="J29" s="798"/>
      <c r="K29" s="798"/>
      <c r="L29" s="798"/>
      <c r="M29" s="798"/>
      <c r="N29" s="798"/>
      <c r="O29" s="798"/>
      <c r="P29" s="836"/>
      <c r="Q29" s="293"/>
      <c r="R29" s="293"/>
      <c r="S29" s="293"/>
      <c r="T29" s="293"/>
      <c r="U29" s="293"/>
      <c r="V29" s="293"/>
      <c r="W29" s="293"/>
      <c r="X29" s="293"/>
      <c r="Y29" s="293"/>
      <c r="Z29" s="293"/>
      <c r="AA29" s="293"/>
      <c r="AB29" s="301"/>
      <c r="AC29" s="293"/>
      <c r="AD29" s="293"/>
      <c r="AE29" s="293"/>
      <c r="AF29" s="293"/>
      <c r="AG29" s="293"/>
      <c r="AH29" s="293"/>
    </row>
    <row r="30" spans="3:34" ht="15" customHeight="1" x14ac:dyDescent="0.25">
      <c r="C30" s="845"/>
      <c r="D30" s="846"/>
      <c r="E30" s="846"/>
      <c r="F30" s="846"/>
      <c r="G30" s="846"/>
      <c r="H30" s="846"/>
      <c r="I30" s="846"/>
      <c r="J30" s="846"/>
      <c r="K30" s="846"/>
      <c r="L30" s="846"/>
      <c r="M30" s="846"/>
      <c r="N30" s="846"/>
      <c r="O30" s="846"/>
      <c r="P30" s="847"/>
      <c r="Q30" s="293"/>
      <c r="R30" s="306" t="s">
        <v>131</v>
      </c>
      <c r="S30" s="293"/>
      <c r="T30" s="293"/>
      <c r="U30" s="293"/>
      <c r="V30" s="293"/>
      <c r="W30" s="834" t="s">
        <v>23</v>
      </c>
      <c r="X30" s="828"/>
      <c r="Y30" s="828"/>
      <c r="Z30" s="828"/>
      <c r="AA30" s="816"/>
      <c r="AB30" s="301"/>
      <c r="AC30" s="293"/>
      <c r="AD30" s="293"/>
      <c r="AE30" s="293"/>
      <c r="AF30" s="293"/>
      <c r="AG30" s="293"/>
      <c r="AH30" s="293"/>
    </row>
    <row r="31" spans="3:34" ht="15" customHeight="1" x14ac:dyDescent="0.25">
      <c r="C31" s="303"/>
      <c r="D31" s="303"/>
      <c r="E31" s="303"/>
      <c r="F31" s="303"/>
      <c r="G31" s="303"/>
      <c r="H31" s="293"/>
      <c r="I31" s="293"/>
      <c r="J31" s="293"/>
      <c r="K31" s="293"/>
      <c r="L31" s="293"/>
      <c r="M31" s="293"/>
      <c r="N31" s="293"/>
      <c r="O31" s="293"/>
      <c r="P31" s="293"/>
      <c r="Q31" s="293"/>
      <c r="R31" s="306"/>
      <c r="S31" s="293"/>
      <c r="T31" s="293"/>
      <c r="U31" s="293"/>
      <c r="V31" s="293"/>
      <c r="W31" s="293"/>
      <c r="X31" s="293"/>
      <c r="Y31" s="293"/>
      <c r="Z31" s="293"/>
      <c r="AA31" s="293"/>
      <c r="AB31" s="301"/>
      <c r="AC31" s="293"/>
      <c r="AD31" s="293"/>
      <c r="AE31" s="293"/>
      <c r="AF31" s="293"/>
      <c r="AG31" s="293"/>
      <c r="AH31" s="293"/>
    </row>
    <row r="32" spans="3:34" ht="15" customHeight="1" x14ac:dyDescent="0.25">
      <c r="C32" s="306" t="s">
        <v>132</v>
      </c>
      <c r="D32" s="303"/>
      <c r="E32" s="303"/>
      <c r="F32" s="303"/>
      <c r="G32" s="303"/>
      <c r="H32" s="303"/>
      <c r="I32" s="293"/>
      <c r="J32" s="293"/>
      <c r="K32" s="293"/>
      <c r="L32" s="293"/>
      <c r="M32" s="293"/>
      <c r="N32" s="293"/>
      <c r="O32" s="293"/>
      <c r="P32" s="293"/>
      <c r="Q32" s="293"/>
      <c r="R32" s="293"/>
      <c r="S32" s="293"/>
      <c r="T32" s="293"/>
      <c r="U32" s="293"/>
      <c r="V32" s="293"/>
      <c r="W32" s="293"/>
      <c r="X32" s="293"/>
      <c r="Y32" s="293"/>
      <c r="Z32" s="293"/>
      <c r="AA32" s="293"/>
      <c r="AB32" s="301"/>
      <c r="AC32" s="293"/>
      <c r="AD32" s="293"/>
      <c r="AE32" s="293"/>
      <c r="AF32" s="293"/>
      <c r="AG32" s="293"/>
      <c r="AH32" s="293"/>
    </row>
    <row r="33" spans="3:27" ht="39.75" customHeight="1" x14ac:dyDescent="0.25">
      <c r="C33" s="1449" t="s">
        <v>1039</v>
      </c>
      <c r="D33" s="828"/>
      <c r="E33" s="828"/>
      <c r="F33" s="828"/>
      <c r="G33" s="828"/>
      <c r="H33" s="828"/>
      <c r="I33" s="828"/>
      <c r="J33" s="828"/>
      <c r="K33" s="828"/>
      <c r="L33" s="828"/>
      <c r="M33" s="828"/>
      <c r="N33" s="828"/>
      <c r="O33" s="828"/>
      <c r="P33" s="828"/>
      <c r="Q33" s="828"/>
      <c r="R33" s="828"/>
      <c r="S33" s="828"/>
      <c r="T33" s="828"/>
      <c r="U33" s="828"/>
      <c r="V33" s="828"/>
      <c r="W33" s="828"/>
      <c r="X33" s="828"/>
      <c r="Y33" s="828"/>
      <c r="Z33" s="828"/>
      <c r="AA33" s="816"/>
    </row>
    <row r="34" spans="3:27" ht="15" customHeight="1" x14ac:dyDescent="0.25">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row>
    <row r="35" spans="3:27" ht="15" customHeight="1" x14ac:dyDescent="0.25">
      <c r="C35" s="297" t="s">
        <v>134</v>
      </c>
      <c r="D35" s="303"/>
      <c r="E35" s="303"/>
      <c r="F35" s="303"/>
      <c r="G35" s="303"/>
      <c r="H35" s="303"/>
      <c r="I35" s="303"/>
      <c r="J35" s="303"/>
      <c r="K35" s="303"/>
      <c r="L35" s="303"/>
      <c r="M35" s="297" t="s">
        <v>134</v>
      </c>
      <c r="N35" s="303"/>
      <c r="O35" s="303"/>
      <c r="P35" s="303"/>
      <c r="Q35" s="303"/>
      <c r="R35" s="303"/>
      <c r="S35" s="303"/>
      <c r="T35" s="303"/>
      <c r="U35" s="303"/>
      <c r="V35" s="303"/>
      <c r="W35" s="303"/>
      <c r="X35" s="303"/>
      <c r="Y35" s="303"/>
      <c r="Z35" s="303"/>
      <c r="AA35" s="303"/>
    </row>
    <row r="36" spans="3:27" ht="29.25" customHeight="1" x14ac:dyDescent="0.25">
      <c r="C36" s="834"/>
      <c r="D36" s="828"/>
      <c r="E36" s="828"/>
      <c r="F36" s="828"/>
      <c r="G36" s="828"/>
      <c r="H36" s="828"/>
      <c r="I36" s="828"/>
      <c r="J36" s="828"/>
      <c r="K36" s="816"/>
      <c r="L36" s="303"/>
      <c r="M36" s="834"/>
      <c r="N36" s="828"/>
      <c r="O36" s="828"/>
      <c r="P36" s="828"/>
      <c r="Q36" s="828"/>
      <c r="R36" s="828"/>
      <c r="S36" s="828"/>
      <c r="T36" s="828"/>
      <c r="U36" s="828"/>
      <c r="V36" s="828"/>
      <c r="W36" s="828"/>
      <c r="X36" s="828"/>
      <c r="Y36" s="828"/>
      <c r="Z36" s="828"/>
      <c r="AA36" s="816"/>
    </row>
    <row r="37" spans="3:27" ht="15" customHeight="1" x14ac:dyDescent="0.25">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row>
    <row r="38" spans="3:27" ht="15" customHeight="1" x14ac:dyDescent="0.25">
      <c r="C38" s="310" t="s">
        <v>137</v>
      </c>
      <c r="D38" s="310"/>
      <c r="E38" s="310"/>
      <c r="F38" s="310"/>
      <c r="G38" s="311"/>
      <c r="H38" s="312"/>
      <c r="I38" s="312"/>
      <c r="J38" s="312"/>
      <c r="K38" s="312"/>
      <c r="L38" s="312"/>
      <c r="M38" s="312"/>
      <c r="N38" s="312"/>
      <c r="O38" s="312"/>
      <c r="P38" s="312"/>
      <c r="Q38" s="312"/>
      <c r="R38" s="312"/>
      <c r="S38" s="312"/>
      <c r="T38" s="312"/>
      <c r="U38" s="312"/>
      <c r="V38" s="312"/>
      <c r="W38" s="312"/>
      <c r="X38" s="312"/>
      <c r="Y38" s="312"/>
      <c r="Z38" s="312"/>
      <c r="AA38" s="312"/>
    </row>
    <row r="39" spans="3:27" ht="90" customHeight="1" x14ac:dyDescent="0.25">
      <c r="C39" s="833" t="s">
        <v>957</v>
      </c>
      <c r="D39" s="828"/>
      <c r="E39" s="828"/>
      <c r="F39" s="828"/>
      <c r="G39" s="828"/>
      <c r="H39" s="828"/>
      <c r="I39" s="828"/>
      <c r="J39" s="828"/>
      <c r="K39" s="828"/>
      <c r="L39" s="828"/>
      <c r="M39" s="828"/>
      <c r="N39" s="828"/>
      <c r="O39" s="828"/>
      <c r="P39" s="828"/>
      <c r="Q39" s="828"/>
      <c r="R39" s="828"/>
      <c r="S39" s="828"/>
      <c r="T39" s="828"/>
      <c r="U39" s="828"/>
      <c r="V39" s="828"/>
      <c r="W39" s="828"/>
      <c r="X39" s="828"/>
      <c r="Y39" s="828"/>
      <c r="Z39" s="828"/>
      <c r="AA39" s="816"/>
    </row>
    <row r="40" spans="3:27" ht="15" customHeight="1" x14ac:dyDescent="0.25">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row>
    <row r="41" spans="3:27" ht="15.75" customHeight="1" x14ac:dyDescent="0.25">
      <c r="C41" s="832" t="s">
        <v>139</v>
      </c>
      <c r="D41" s="824"/>
      <c r="E41" s="306"/>
      <c r="F41" s="826" t="s">
        <v>34</v>
      </c>
      <c r="G41" s="816"/>
      <c r="H41" s="306"/>
      <c r="I41" s="293"/>
      <c r="J41" s="313" t="s">
        <v>140</v>
      </c>
      <c r="K41" s="826">
        <v>2</v>
      </c>
      <c r="L41" s="828"/>
      <c r="M41" s="828"/>
      <c r="N41" s="816"/>
      <c r="O41" s="306"/>
      <c r="P41" s="306"/>
      <c r="Q41" s="297" t="s">
        <v>141</v>
      </c>
      <c r="R41" s="293"/>
      <c r="S41" s="306"/>
      <c r="T41" s="306"/>
      <c r="U41" s="306"/>
      <c r="V41" s="306"/>
      <c r="W41" s="826" t="s">
        <v>20</v>
      </c>
      <c r="X41" s="828"/>
      <c r="Y41" s="828"/>
      <c r="Z41" s="828"/>
      <c r="AA41" s="816"/>
    </row>
    <row r="42" spans="3:27" ht="15.75" customHeight="1" x14ac:dyDescent="0.25">
      <c r="C42" s="293"/>
      <c r="D42" s="293"/>
      <c r="E42" s="293"/>
      <c r="F42" s="308"/>
      <c r="G42" s="308"/>
      <c r="H42" s="308"/>
      <c r="I42" s="308"/>
      <c r="J42" s="308"/>
      <c r="K42" s="308"/>
      <c r="L42" s="308"/>
      <c r="M42" s="293"/>
      <c r="N42" s="293"/>
      <c r="O42" s="293"/>
      <c r="P42" s="293"/>
      <c r="Q42" s="293"/>
      <c r="R42" s="293"/>
      <c r="S42" s="293"/>
      <c r="T42" s="293"/>
      <c r="U42" s="293"/>
      <c r="V42" s="293"/>
      <c r="W42" s="293"/>
      <c r="X42" s="293"/>
      <c r="Y42" s="293"/>
      <c r="Z42" s="293"/>
      <c r="AA42" s="293"/>
    </row>
    <row r="43" spans="3:27" ht="32.25" customHeight="1" x14ac:dyDescent="0.25">
      <c r="C43" s="293"/>
      <c r="D43" s="313" t="s">
        <v>142</v>
      </c>
      <c r="E43" s="306"/>
      <c r="F43" s="833" t="s">
        <v>989</v>
      </c>
      <c r="G43" s="828"/>
      <c r="H43" s="828"/>
      <c r="I43" s="828"/>
      <c r="J43" s="828"/>
      <c r="K43" s="828"/>
      <c r="L43" s="828"/>
      <c r="M43" s="816"/>
      <c r="N43" s="293"/>
      <c r="O43" s="313" t="s">
        <v>144</v>
      </c>
      <c r="P43" s="834">
        <v>0</v>
      </c>
      <c r="Q43" s="828"/>
      <c r="R43" s="828"/>
      <c r="S43" s="828"/>
      <c r="T43" s="828"/>
      <c r="U43" s="828"/>
      <c r="V43" s="828"/>
      <c r="W43" s="828"/>
      <c r="X43" s="828"/>
      <c r="Y43" s="828"/>
      <c r="Z43" s="828"/>
      <c r="AA43" s="816"/>
    </row>
    <row r="44" spans="3:27" ht="15.75" customHeight="1" x14ac:dyDescent="0.25">
      <c r="C44" s="306"/>
      <c r="D44" s="306"/>
      <c r="E44" s="306"/>
      <c r="F44" s="308"/>
      <c r="G44" s="308"/>
      <c r="H44" s="308"/>
      <c r="I44" s="308"/>
      <c r="J44" s="308"/>
      <c r="K44" s="308"/>
      <c r="L44" s="308"/>
      <c r="M44" s="306"/>
      <c r="N44" s="306"/>
      <c r="O44" s="306"/>
      <c r="P44" s="306"/>
      <c r="Q44" s="306"/>
      <c r="R44" s="306"/>
      <c r="S44" s="306"/>
      <c r="T44" s="306"/>
      <c r="U44" s="306"/>
      <c r="V44" s="306"/>
      <c r="W44" s="306"/>
      <c r="X44" s="306"/>
      <c r="Y44" s="306"/>
      <c r="Z44" s="306"/>
      <c r="AA44" s="306"/>
    </row>
    <row r="45" spans="3:27" ht="15.75" customHeight="1" x14ac:dyDescent="0.25">
      <c r="C45" s="293"/>
      <c r="D45" s="313" t="s">
        <v>145</v>
      </c>
      <c r="E45" s="293"/>
      <c r="F45" s="827" t="s">
        <v>146</v>
      </c>
      <c r="G45" s="816"/>
      <c r="H45" s="293"/>
      <c r="I45" s="293"/>
      <c r="J45" s="306" t="s">
        <v>147</v>
      </c>
      <c r="K45" s="293"/>
      <c r="L45" s="827" t="s">
        <v>148</v>
      </c>
      <c r="M45" s="828"/>
      <c r="N45" s="816"/>
      <c r="O45" s="306"/>
      <c r="P45" s="306"/>
      <c r="Q45" s="293"/>
      <c r="R45" s="306" t="s">
        <v>149</v>
      </c>
      <c r="S45" s="306"/>
      <c r="T45" s="306"/>
      <c r="U45" s="306"/>
      <c r="V45" s="306"/>
      <c r="W45" s="835"/>
      <c r="X45" s="828"/>
      <c r="Y45" s="828"/>
      <c r="Z45" s="828"/>
      <c r="AA45" s="816"/>
    </row>
    <row r="46" spans="3:27" ht="15.75" customHeight="1" x14ac:dyDescent="0.25">
      <c r="C46" s="293"/>
      <c r="D46" s="293"/>
      <c r="E46" s="293"/>
      <c r="F46" s="28"/>
      <c r="G46" s="293"/>
      <c r="H46" s="293"/>
      <c r="I46" s="297"/>
      <c r="J46" s="297"/>
      <c r="K46" s="297"/>
      <c r="L46" s="297"/>
      <c r="M46" s="297"/>
      <c r="N46" s="297"/>
      <c r="O46" s="297"/>
      <c r="P46" s="297"/>
      <c r="Q46" s="297"/>
      <c r="R46" s="297"/>
      <c r="S46" s="297"/>
      <c r="T46" s="297"/>
      <c r="U46" s="297"/>
      <c r="V46" s="297"/>
      <c r="W46" s="297"/>
      <c r="X46" s="297"/>
      <c r="Y46" s="297"/>
      <c r="Z46" s="297"/>
      <c r="AA46" s="297"/>
    </row>
    <row r="47" spans="3:27" ht="15.75" customHeight="1" x14ac:dyDescent="0.25">
      <c r="C47" s="314" t="s">
        <v>150</v>
      </c>
      <c r="D47" s="829">
        <v>2024</v>
      </c>
      <c r="E47" s="830"/>
      <c r="F47" s="831"/>
      <c r="G47" s="34"/>
      <c r="H47" s="297"/>
      <c r="I47" s="297"/>
      <c r="J47" s="297"/>
      <c r="K47" s="297"/>
      <c r="L47" s="297"/>
      <c r="M47" s="297"/>
      <c r="N47" s="297"/>
      <c r="O47" s="297"/>
      <c r="P47" s="297"/>
      <c r="Q47" s="823"/>
      <c r="R47" s="824"/>
      <c r="S47" s="824"/>
      <c r="T47" s="824"/>
      <c r="U47" s="824"/>
      <c r="V47" s="297"/>
      <c r="W47" s="297"/>
      <c r="X47" s="825"/>
      <c r="Y47" s="824"/>
      <c r="Z47" s="824"/>
      <c r="AA47" s="824"/>
    </row>
    <row r="49" spans="3:27" ht="15.75" customHeight="1" x14ac:dyDescent="0.25">
      <c r="C49" s="306" t="s">
        <v>140</v>
      </c>
      <c r="D49" s="834">
        <v>1.2</v>
      </c>
      <c r="E49" s="828"/>
      <c r="F49" s="816"/>
      <c r="G49" s="293"/>
      <c r="H49" s="297"/>
      <c r="I49" s="297"/>
      <c r="J49" s="297"/>
      <c r="K49" s="297"/>
      <c r="L49" s="297"/>
      <c r="M49" s="297"/>
      <c r="N49" s="297"/>
      <c r="O49" s="297"/>
      <c r="P49" s="297"/>
      <c r="Q49" s="823"/>
      <c r="R49" s="824"/>
      <c r="S49" s="824"/>
      <c r="T49" s="824"/>
      <c r="U49" s="824"/>
      <c r="V49" s="297"/>
      <c r="W49" s="297"/>
      <c r="X49" s="825"/>
      <c r="Y49" s="824"/>
      <c r="Z49" s="824"/>
      <c r="AA49" s="824"/>
    </row>
    <row r="50" spans="3:27" ht="15.75" customHeight="1" x14ac:dyDescent="0.25">
      <c r="C50" s="293"/>
      <c r="D50" s="293"/>
      <c r="E50" s="293"/>
      <c r="F50" s="293"/>
      <c r="G50" s="293"/>
      <c r="H50" s="293"/>
      <c r="I50" s="297"/>
      <c r="J50" s="297"/>
      <c r="K50" s="306"/>
      <c r="L50" s="306"/>
      <c r="M50" s="306"/>
      <c r="N50" s="306"/>
      <c r="O50" s="306"/>
      <c r="P50" s="306"/>
      <c r="Q50" s="306"/>
      <c r="R50" s="306"/>
      <c r="S50" s="306"/>
      <c r="T50" s="306"/>
      <c r="U50" s="306"/>
      <c r="V50" s="306"/>
      <c r="W50" s="306"/>
      <c r="X50" s="306"/>
      <c r="Y50" s="306"/>
      <c r="Z50" s="306"/>
      <c r="AA50" s="306"/>
    </row>
    <row r="51" spans="3:27" ht="15.75" customHeight="1" x14ac:dyDescent="0.25">
      <c r="C51" s="306"/>
      <c r="D51" s="826" t="s">
        <v>151</v>
      </c>
      <c r="E51" s="828"/>
      <c r="F51" s="828"/>
      <c r="G51" s="828"/>
      <c r="H51" s="828"/>
      <c r="I51" s="828"/>
      <c r="J51" s="828"/>
      <c r="K51" s="828"/>
      <c r="L51" s="828"/>
      <c r="M51" s="828"/>
      <c r="N51" s="828"/>
      <c r="O51" s="828"/>
      <c r="P51" s="828"/>
      <c r="Q51" s="828"/>
      <c r="R51" s="828"/>
      <c r="S51" s="828"/>
      <c r="T51" s="828"/>
      <c r="U51" s="828"/>
      <c r="V51" s="828"/>
      <c r="W51" s="828"/>
      <c r="X51" s="828"/>
      <c r="Y51" s="816"/>
      <c r="Z51" s="307"/>
      <c r="AA51" s="307"/>
    </row>
    <row r="52" spans="3:27" ht="15.75" customHeight="1" x14ac:dyDescent="0.25">
      <c r="C52" s="293"/>
      <c r="D52" s="865" t="s">
        <v>152</v>
      </c>
      <c r="E52" s="828"/>
      <c r="F52" s="828"/>
      <c r="G52" s="828"/>
      <c r="H52" s="816"/>
      <c r="I52" s="861" t="s">
        <v>153</v>
      </c>
      <c r="J52" s="828"/>
      <c r="K52" s="828"/>
      <c r="L52" s="828"/>
      <c r="M52" s="828"/>
      <c r="N52" s="828"/>
      <c r="O52" s="828"/>
      <c r="P52" s="816"/>
      <c r="Q52" s="862" t="s">
        <v>154</v>
      </c>
      <c r="R52" s="828"/>
      <c r="S52" s="828"/>
      <c r="T52" s="828"/>
      <c r="U52" s="828"/>
      <c r="V52" s="828"/>
      <c r="W52" s="828"/>
      <c r="X52" s="828"/>
      <c r="Y52" s="816"/>
      <c r="Z52" s="307"/>
      <c r="AA52" s="307"/>
    </row>
    <row r="53" spans="3:27" ht="15.75" customHeight="1" x14ac:dyDescent="0.25">
      <c r="C53" s="38"/>
      <c r="D53" s="866" t="s">
        <v>155</v>
      </c>
      <c r="E53" s="828"/>
      <c r="F53" s="828"/>
      <c r="G53" s="828"/>
      <c r="H53" s="816"/>
      <c r="I53" s="863" t="s">
        <v>156</v>
      </c>
      <c r="J53" s="828"/>
      <c r="K53" s="828"/>
      <c r="L53" s="828"/>
      <c r="M53" s="828"/>
      <c r="N53" s="828"/>
      <c r="O53" s="828"/>
      <c r="P53" s="816"/>
      <c r="Q53" s="864" t="s">
        <v>157</v>
      </c>
      <c r="R53" s="828"/>
      <c r="S53" s="828"/>
      <c r="T53" s="828"/>
      <c r="U53" s="828"/>
      <c r="V53" s="828"/>
      <c r="W53" s="828"/>
      <c r="X53" s="828"/>
      <c r="Y53" s="816"/>
      <c r="Z53" s="316"/>
      <c r="AA53" s="316"/>
    </row>
    <row r="54" spans="3:27" ht="15.75" customHeight="1" x14ac:dyDescent="0.25">
      <c r="C54" s="317"/>
      <c r="D54" s="317"/>
      <c r="E54" s="317"/>
      <c r="F54" s="317"/>
      <c r="G54" s="318"/>
      <c r="H54" s="318"/>
      <c r="I54" s="318"/>
      <c r="J54" s="318"/>
      <c r="K54" s="318"/>
      <c r="L54" s="318"/>
      <c r="M54" s="318"/>
      <c r="N54" s="318"/>
      <c r="O54" s="318"/>
      <c r="P54" s="318"/>
      <c r="Q54" s="318"/>
      <c r="R54" s="318"/>
      <c r="S54" s="318"/>
      <c r="T54" s="318"/>
      <c r="U54" s="318"/>
      <c r="V54" s="318"/>
      <c r="W54" s="318"/>
      <c r="X54" s="318"/>
      <c r="Y54" s="318"/>
      <c r="Z54" s="317"/>
      <c r="AA54" s="317"/>
    </row>
    <row r="55" spans="3:27" ht="15.75" customHeight="1" x14ac:dyDescent="0.25">
      <c r="C55" s="854" t="s">
        <v>158</v>
      </c>
      <c r="D55" s="828"/>
      <c r="E55" s="828"/>
      <c r="F55" s="816"/>
      <c r="G55" s="859" t="s">
        <v>159</v>
      </c>
      <c r="H55" s="860" t="s">
        <v>160</v>
      </c>
      <c r="I55" s="842"/>
      <c r="J55" s="842"/>
      <c r="K55" s="842"/>
      <c r="L55" s="842"/>
      <c r="M55" s="842"/>
      <c r="N55" s="842"/>
      <c r="O55" s="842"/>
      <c r="P55" s="842"/>
      <c r="Q55" s="842"/>
      <c r="R55" s="842"/>
      <c r="S55" s="842"/>
      <c r="T55" s="842"/>
      <c r="U55" s="842"/>
      <c r="V55" s="842"/>
      <c r="W55" s="842"/>
      <c r="X55" s="842"/>
      <c r="Y55" s="842"/>
      <c r="Z55" s="842"/>
      <c r="AA55" s="843"/>
    </row>
    <row r="56" spans="3:27" ht="15.75" customHeight="1" x14ac:dyDescent="0.25">
      <c r="C56" s="40" t="s">
        <v>161</v>
      </c>
      <c r="D56" s="41" t="s">
        <v>990</v>
      </c>
      <c r="E56" s="854" t="s">
        <v>162</v>
      </c>
      <c r="F56" s="816"/>
      <c r="G56" s="800"/>
      <c r="H56" s="845"/>
      <c r="I56" s="846"/>
      <c r="J56" s="846"/>
      <c r="K56" s="846"/>
      <c r="L56" s="846"/>
      <c r="M56" s="846"/>
      <c r="N56" s="846"/>
      <c r="O56" s="846"/>
      <c r="P56" s="846"/>
      <c r="Q56" s="846"/>
      <c r="R56" s="846"/>
      <c r="S56" s="846"/>
      <c r="T56" s="846"/>
      <c r="U56" s="846"/>
      <c r="V56" s="846"/>
      <c r="W56" s="846"/>
      <c r="X56" s="846"/>
      <c r="Y56" s="846"/>
      <c r="Z56" s="846"/>
      <c r="AA56" s="847"/>
    </row>
    <row r="57" spans="3:27" ht="15.75" customHeight="1" x14ac:dyDescent="0.25">
      <c r="C57" s="42">
        <v>2024</v>
      </c>
      <c r="D57" s="43">
        <v>45474</v>
      </c>
      <c r="E57" s="853">
        <v>45656</v>
      </c>
      <c r="F57" s="816"/>
      <c r="G57" s="44">
        <v>0.5</v>
      </c>
      <c r="H57" s="858"/>
      <c r="I57" s="828"/>
      <c r="J57" s="828"/>
      <c r="K57" s="828"/>
      <c r="L57" s="828"/>
      <c r="M57" s="828"/>
      <c r="N57" s="828"/>
      <c r="O57" s="828"/>
      <c r="P57" s="828"/>
      <c r="Q57" s="828"/>
      <c r="R57" s="828"/>
      <c r="S57" s="828"/>
      <c r="T57" s="828"/>
      <c r="U57" s="828"/>
      <c r="V57" s="828"/>
      <c r="W57" s="828"/>
      <c r="X57" s="828"/>
      <c r="Y57" s="828"/>
      <c r="Z57" s="828"/>
      <c r="AA57" s="816"/>
    </row>
    <row r="58" spans="3:27" ht="15.75" customHeight="1" x14ac:dyDescent="0.25">
      <c r="C58" s="42">
        <v>2025</v>
      </c>
      <c r="D58" s="43">
        <v>45658</v>
      </c>
      <c r="E58" s="853">
        <v>46021</v>
      </c>
      <c r="F58" s="816"/>
      <c r="G58" s="44">
        <v>0.8</v>
      </c>
      <c r="H58" s="858"/>
      <c r="I58" s="828"/>
      <c r="J58" s="828"/>
      <c r="K58" s="828"/>
      <c r="L58" s="828"/>
      <c r="M58" s="828"/>
      <c r="N58" s="828"/>
      <c r="O58" s="828"/>
      <c r="P58" s="828"/>
      <c r="Q58" s="828"/>
      <c r="R58" s="828"/>
      <c r="S58" s="828"/>
      <c r="T58" s="828"/>
      <c r="U58" s="828"/>
      <c r="V58" s="828"/>
      <c r="W58" s="828"/>
      <c r="X58" s="828"/>
      <c r="Y58" s="828"/>
      <c r="Z58" s="828"/>
      <c r="AA58" s="816"/>
    </row>
    <row r="59" spans="3:27" ht="15.75" customHeight="1" x14ac:dyDescent="0.25">
      <c r="C59" s="42">
        <v>2026</v>
      </c>
      <c r="D59" s="43">
        <v>46023</v>
      </c>
      <c r="E59" s="853">
        <v>46386</v>
      </c>
      <c r="F59" s="816"/>
      <c r="G59" s="44">
        <v>0.4</v>
      </c>
      <c r="H59" s="858"/>
      <c r="I59" s="828"/>
      <c r="J59" s="828"/>
      <c r="K59" s="828"/>
      <c r="L59" s="828"/>
      <c r="M59" s="828"/>
      <c r="N59" s="828"/>
      <c r="O59" s="828"/>
      <c r="P59" s="828"/>
      <c r="Q59" s="828"/>
      <c r="R59" s="828"/>
      <c r="S59" s="828"/>
      <c r="T59" s="828"/>
      <c r="U59" s="828"/>
      <c r="V59" s="828"/>
      <c r="W59" s="828"/>
      <c r="X59" s="828"/>
      <c r="Y59" s="828"/>
      <c r="Z59" s="828"/>
      <c r="AA59" s="816"/>
    </row>
    <row r="60" spans="3:27" ht="15.75" customHeight="1" x14ac:dyDescent="0.25">
      <c r="C60" s="42">
        <v>2027</v>
      </c>
      <c r="D60" s="43">
        <v>46388</v>
      </c>
      <c r="E60" s="853">
        <v>46751</v>
      </c>
      <c r="F60" s="816"/>
      <c r="G60" s="44">
        <v>0.3</v>
      </c>
      <c r="H60" s="858"/>
      <c r="I60" s="828"/>
      <c r="J60" s="828"/>
      <c r="K60" s="828"/>
      <c r="L60" s="828"/>
      <c r="M60" s="828"/>
      <c r="N60" s="828"/>
      <c r="O60" s="828"/>
      <c r="P60" s="828"/>
      <c r="Q60" s="828"/>
      <c r="R60" s="828"/>
      <c r="S60" s="828"/>
      <c r="T60" s="828"/>
      <c r="U60" s="828"/>
      <c r="V60" s="828"/>
      <c r="W60" s="828"/>
      <c r="X60" s="828"/>
      <c r="Y60" s="828"/>
      <c r="Z60" s="828"/>
      <c r="AA60" s="816"/>
    </row>
    <row r="61" spans="3:27" ht="15.75" customHeight="1" x14ac:dyDescent="0.25">
      <c r="C61" s="42"/>
      <c r="D61" s="42"/>
      <c r="E61" s="854"/>
      <c r="F61" s="816"/>
      <c r="G61" s="41"/>
      <c r="H61" s="854"/>
      <c r="I61" s="828"/>
      <c r="J61" s="828"/>
      <c r="K61" s="828"/>
      <c r="L61" s="828"/>
      <c r="M61" s="828"/>
      <c r="N61" s="828"/>
      <c r="O61" s="828"/>
      <c r="P61" s="828"/>
      <c r="Q61" s="828"/>
      <c r="R61" s="828"/>
      <c r="S61" s="828"/>
      <c r="T61" s="828"/>
      <c r="U61" s="828"/>
      <c r="V61" s="828"/>
      <c r="W61" s="828"/>
      <c r="X61" s="828"/>
      <c r="Y61" s="828"/>
      <c r="Z61" s="828"/>
      <c r="AA61" s="816"/>
    </row>
    <row r="62" spans="3:27" ht="15.75" customHeigh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row>
    <row r="63" spans="3:27" ht="15.75" customHeight="1" x14ac:dyDescent="0.25">
      <c r="C63" s="832" t="s">
        <v>163</v>
      </c>
      <c r="D63" s="824"/>
      <c r="E63" s="306"/>
      <c r="F63" s="297" t="s">
        <v>164</v>
      </c>
      <c r="G63" s="45"/>
      <c r="H63" s="308"/>
      <c r="I63" s="297" t="s">
        <v>165</v>
      </c>
      <c r="J63" s="293"/>
      <c r="K63" s="827"/>
      <c r="L63" s="816"/>
      <c r="M63" s="306"/>
      <c r="N63" s="293"/>
      <c r="O63" s="293"/>
      <c r="P63" s="293"/>
      <c r="Q63" s="293"/>
      <c r="R63" s="293"/>
      <c r="S63" s="293"/>
      <c r="T63" s="293"/>
      <c r="U63" s="293"/>
      <c r="V63" s="293"/>
      <c r="W63" s="293"/>
      <c r="X63" s="293"/>
      <c r="Y63" s="293"/>
      <c r="Z63" s="293"/>
      <c r="AA63" s="293"/>
    </row>
    <row r="65" spans="2:28" ht="15.75" customHeight="1" x14ac:dyDescent="0.25">
      <c r="B65" s="852" t="s">
        <v>166</v>
      </c>
      <c r="C65" s="828"/>
      <c r="D65" s="828"/>
      <c r="E65" s="828"/>
      <c r="F65" s="828"/>
      <c r="G65" s="828"/>
      <c r="H65" s="828"/>
      <c r="I65" s="828"/>
      <c r="J65" s="828"/>
      <c r="K65" s="828"/>
      <c r="L65" s="828"/>
      <c r="M65" s="828"/>
      <c r="N65" s="828"/>
      <c r="O65" s="828"/>
      <c r="P65" s="828"/>
      <c r="Q65" s="828"/>
      <c r="R65" s="828"/>
      <c r="S65" s="828"/>
      <c r="T65" s="828"/>
      <c r="U65" s="828"/>
      <c r="V65" s="828"/>
      <c r="W65" s="828"/>
      <c r="X65" s="828"/>
      <c r="Y65" s="828"/>
      <c r="Z65" s="828"/>
      <c r="AA65" s="828"/>
      <c r="AB65" s="816"/>
    </row>
    <row r="66" spans="2:28" ht="15.75" customHeight="1" x14ac:dyDescent="0.25">
      <c r="B66" s="46"/>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47"/>
    </row>
    <row r="67" spans="2:28" ht="29.25" customHeight="1" x14ac:dyDescent="0.25">
      <c r="B67" s="854" t="s">
        <v>161</v>
      </c>
      <c r="C67" s="816"/>
      <c r="D67" s="41"/>
      <c r="E67" s="854" t="s">
        <v>167</v>
      </c>
      <c r="F67" s="816"/>
      <c r="G67" s="41"/>
      <c r="H67" s="826" t="s">
        <v>168</v>
      </c>
      <c r="I67" s="816"/>
      <c r="J67" s="854"/>
      <c r="K67" s="816"/>
      <c r="L67" s="857"/>
      <c r="M67" s="824"/>
      <c r="N67" s="41" t="s">
        <v>169</v>
      </c>
      <c r="O67" s="854"/>
      <c r="P67" s="828"/>
      <c r="Q67" s="816"/>
      <c r="R67" s="854" t="s">
        <v>170</v>
      </c>
      <c r="S67" s="828"/>
      <c r="T67" s="816"/>
      <c r="U67" s="854"/>
      <c r="V67" s="828"/>
      <c r="W67" s="816"/>
      <c r="X67" s="854" t="s">
        <v>171</v>
      </c>
      <c r="Y67" s="816"/>
      <c r="Z67" s="854"/>
      <c r="AA67" s="828"/>
      <c r="AB67" s="816"/>
    </row>
    <row r="68" spans="2:28" ht="15.75" customHeight="1" x14ac:dyDescent="0.25">
      <c r="B68" s="46"/>
      <c r="C68" s="321"/>
      <c r="D68" s="321"/>
      <c r="E68" s="321"/>
      <c r="F68" s="316"/>
      <c r="G68" s="322"/>
      <c r="H68" s="323"/>
      <c r="I68" s="323"/>
      <c r="J68" s="316"/>
      <c r="K68" s="316"/>
      <c r="L68" s="316"/>
      <c r="M68" s="316"/>
      <c r="N68" s="323"/>
      <c r="O68" s="316"/>
      <c r="P68" s="316"/>
      <c r="Q68" s="316"/>
      <c r="R68" s="316"/>
      <c r="S68" s="323"/>
      <c r="T68" s="303"/>
      <c r="U68" s="303"/>
      <c r="V68" s="293"/>
      <c r="W68" s="323"/>
      <c r="X68" s="313"/>
      <c r="Y68" s="313"/>
      <c r="Z68" s="48"/>
      <c r="AA68" s="27"/>
      <c r="AB68" s="49"/>
    </row>
    <row r="69" spans="2:28" ht="15.75" customHeight="1" x14ac:dyDescent="0.25">
      <c r="B69" s="852" t="s">
        <v>172</v>
      </c>
      <c r="C69" s="816"/>
      <c r="D69" s="855"/>
      <c r="E69" s="846"/>
      <c r="F69" s="846"/>
      <c r="G69" s="846"/>
      <c r="H69" s="846"/>
      <c r="I69" s="846"/>
      <c r="J69" s="846"/>
      <c r="K69" s="846"/>
      <c r="L69" s="846"/>
      <c r="M69" s="846"/>
      <c r="N69" s="846"/>
      <c r="O69" s="846"/>
      <c r="P69" s="846"/>
      <c r="Q69" s="846"/>
      <c r="R69" s="846"/>
      <c r="S69" s="846"/>
      <c r="T69" s="846"/>
      <c r="U69" s="846"/>
      <c r="V69" s="846"/>
      <c r="W69" s="846"/>
      <c r="X69" s="846"/>
      <c r="Y69" s="846"/>
      <c r="Z69" s="846"/>
      <c r="AA69" s="846"/>
      <c r="AB69" s="847"/>
    </row>
    <row r="70" spans="2:28" ht="15.75" customHeight="1" x14ac:dyDescent="0.25">
      <c r="B70" s="46"/>
      <c r="C70" s="321"/>
      <c r="D70" s="321"/>
      <c r="E70" s="321"/>
      <c r="F70" s="316"/>
      <c r="G70" s="322"/>
      <c r="H70" s="323"/>
      <c r="I70" s="323"/>
      <c r="J70" s="316"/>
      <c r="K70" s="316"/>
      <c r="L70" s="316"/>
      <c r="M70" s="316"/>
      <c r="N70" s="323"/>
      <c r="O70" s="316"/>
      <c r="P70" s="316"/>
      <c r="Q70" s="316"/>
      <c r="R70" s="316"/>
      <c r="S70" s="323"/>
      <c r="T70" s="303"/>
      <c r="U70" s="303"/>
      <c r="V70" s="293"/>
      <c r="W70" s="323"/>
      <c r="X70" s="313"/>
      <c r="Y70" s="313"/>
      <c r="Z70" s="48"/>
      <c r="AA70" s="27"/>
      <c r="AB70" s="49"/>
    </row>
    <row r="71" spans="2:28" ht="15.75" customHeight="1" x14ac:dyDescent="0.25">
      <c r="B71" s="852" t="s">
        <v>173</v>
      </c>
      <c r="C71" s="816"/>
      <c r="D71" s="856"/>
      <c r="E71" s="846"/>
      <c r="F71" s="846"/>
      <c r="G71" s="846"/>
      <c r="H71" s="846"/>
      <c r="I71" s="846"/>
      <c r="J71" s="846"/>
      <c r="K71" s="846"/>
      <c r="L71" s="846"/>
      <c r="M71" s="846"/>
      <c r="N71" s="846"/>
      <c r="O71" s="846"/>
      <c r="P71" s="846"/>
      <c r="Q71" s="846"/>
      <c r="R71" s="846"/>
      <c r="S71" s="846"/>
      <c r="T71" s="846"/>
      <c r="U71" s="846"/>
      <c r="V71" s="846"/>
      <c r="W71" s="846"/>
      <c r="X71" s="846"/>
      <c r="Y71" s="846"/>
      <c r="Z71" s="846"/>
      <c r="AA71" s="846"/>
      <c r="AB71" s="847"/>
    </row>
    <row r="72" spans="2:28" ht="15.75" customHeight="1" x14ac:dyDescent="0.25">
      <c r="B72" s="46"/>
      <c r="C72" s="321"/>
      <c r="D72" s="321"/>
      <c r="E72" s="321"/>
      <c r="F72" s="316"/>
      <c r="G72" s="322"/>
      <c r="H72" s="323"/>
      <c r="I72" s="323"/>
      <c r="J72" s="316"/>
      <c r="K72" s="316"/>
      <c r="L72" s="316"/>
      <c r="M72" s="316"/>
      <c r="N72" s="323"/>
      <c r="O72" s="316"/>
      <c r="P72" s="316"/>
      <c r="Q72" s="316"/>
      <c r="R72" s="316"/>
      <c r="S72" s="323"/>
      <c r="T72" s="303"/>
      <c r="U72" s="303"/>
      <c r="V72" s="293"/>
      <c r="W72" s="323"/>
      <c r="X72" s="313"/>
      <c r="Y72" s="313"/>
      <c r="Z72" s="313"/>
      <c r="AA72" s="303"/>
      <c r="AB72" s="309"/>
    </row>
    <row r="73" spans="2:28" ht="15.75" customHeight="1" x14ac:dyDescent="0.25">
      <c r="B73" s="852" t="s">
        <v>174</v>
      </c>
      <c r="C73" s="816"/>
      <c r="D73" s="856"/>
      <c r="E73" s="846"/>
      <c r="F73" s="846"/>
      <c r="G73" s="846"/>
      <c r="H73" s="846"/>
      <c r="I73" s="846"/>
      <c r="J73" s="846"/>
      <c r="K73" s="846"/>
      <c r="L73" s="846"/>
      <c r="M73" s="846"/>
      <c r="N73" s="846"/>
      <c r="O73" s="846"/>
      <c r="P73" s="846"/>
      <c r="Q73" s="846"/>
      <c r="R73" s="846"/>
      <c r="S73" s="846"/>
      <c r="T73" s="846"/>
      <c r="U73" s="846"/>
      <c r="V73" s="846"/>
      <c r="W73" s="846"/>
      <c r="X73" s="846"/>
      <c r="Y73" s="846"/>
      <c r="Z73" s="846"/>
      <c r="AA73" s="846"/>
      <c r="AB73" s="847"/>
    </row>
    <row r="74" spans="2:28" ht="15.75" customHeight="1" x14ac:dyDescent="0.25">
      <c r="B74" s="46"/>
      <c r="C74" s="321"/>
      <c r="D74" s="321"/>
      <c r="E74" s="321"/>
      <c r="F74" s="316"/>
      <c r="G74" s="322"/>
      <c r="H74" s="323"/>
      <c r="I74" s="323"/>
      <c r="J74" s="316"/>
      <c r="K74" s="316"/>
      <c r="L74" s="316"/>
      <c r="M74" s="316"/>
      <c r="N74" s="323"/>
      <c r="O74" s="316"/>
      <c r="P74" s="316"/>
      <c r="Q74" s="316"/>
      <c r="R74" s="316"/>
      <c r="S74" s="323"/>
      <c r="T74" s="303"/>
      <c r="U74" s="303"/>
      <c r="V74" s="293"/>
      <c r="W74" s="323"/>
      <c r="X74" s="313"/>
      <c r="Y74" s="313"/>
      <c r="Z74" s="48"/>
      <c r="AA74" s="27"/>
      <c r="AB74" s="49"/>
    </row>
    <row r="75" spans="2:28" ht="15.75" customHeight="1" x14ac:dyDescent="0.25">
      <c r="B75" s="852" t="s">
        <v>175</v>
      </c>
      <c r="C75" s="816"/>
      <c r="D75" s="856"/>
      <c r="E75" s="846"/>
      <c r="F75" s="846"/>
      <c r="G75" s="846"/>
      <c r="H75" s="846"/>
      <c r="I75" s="846"/>
      <c r="J75" s="846"/>
      <c r="K75" s="846"/>
      <c r="L75" s="846"/>
      <c r="M75" s="846"/>
      <c r="N75" s="846"/>
      <c r="O75" s="846"/>
      <c r="P75" s="846"/>
      <c r="Q75" s="846"/>
      <c r="R75" s="846"/>
      <c r="S75" s="846"/>
      <c r="T75" s="846"/>
      <c r="U75" s="846"/>
      <c r="V75" s="846"/>
      <c r="W75" s="846"/>
      <c r="X75" s="846"/>
      <c r="Y75" s="846"/>
      <c r="Z75" s="846"/>
      <c r="AA75" s="846"/>
      <c r="AB75" s="847"/>
    </row>
    <row r="76" spans="2:28" ht="15.75" customHeight="1" x14ac:dyDescent="0.25">
      <c r="B76" s="46"/>
      <c r="C76" s="321"/>
      <c r="D76" s="321"/>
      <c r="E76" s="321"/>
      <c r="F76" s="316"/>
      <c r="G76" s="322"/>
      <c r="H76" s="323"/>
      <c r="I76" s="323"/>
      <c r="J76" s="316"/>
      <c r="K76" s="316"/>
      <c r="L76" s="316"/>
      <c r="M76" s="316"/>
      <c r="N76" s="323"/>
      <c r="O76" s="316"/>
      <c r="P76" s="316"/>
      <c r="Q76" s="316"/>
      <c r="R76" s="316"/>
      <c r="S76" s="323"/>
      <c r="T76" s="303"/>
      <c r="U76" s="303"/>
      <c r="V76" s="293"/>
      <c r="W76" s="323"/>
      <c r="X76" s="313"/>
      <c r="Y76" s="313"/>
      <c r="Z76" s="48"/>
      <c r="AA76" s="27"/>
      <c r="AB76" s="49"/>
    </row>
    <row r="77" spans="2:28" ht="15.75" customHeight="1" x14ac:dyDescent="0.25">
      <c r="B77" s="852" t="s">
        <v>176</v>
      </c>
      <c r="C77" s="816"/>
      <c r="D77" s="856"/>
      <c r="E77" s="846"/>
      <c r="F77" s="846"/>
      <c r="G77" s="846"/>
      <c r="H77" s="846"/>
      <c r="I77" s="846"/>
      <c r="J77" s="846"/>
      <c r="K77" s="846"/>
      <c r="L77" s="846"/>
      <c r="M77" s="846"/>
      <c r="N77" s="846"/>
      <c r="O77" s="846"/>
      <c r="P77" s="846"/>
      <c r="Q77" s="846"/>
      <c r="R77" s="846"/>
      <c r="S77" s="846"/>
      <c r="T77" s="846"/>
      <c r="U77" s="846"/>
      <c r="V77" s="846"/>
      <c r="W77" s="846"/>
      <c r="X77" s="846"/>
      <c r="Y77" s="846"/>
      <c r="Z77" s="846"/>
      <c r="AA77" s="846"/>
      <c r="AB77" s="847"/>
    </row>
    <row r="78" spans="2:28" ht="15.75" customHeight="1" x14ac:dyDescent="0.25">
      <c r="B78" s="46"/>
      <c r="C78" s="321"/>
      <c r="D78" s="321"/>
      <c r="E78" s="321"/>
      <c r="F78" s="316"/>
      <c r="G78" s="322"/>
      <c r="H78" s="323"/>
      <c r="I78" s="323"/>
      <c r="J78" s="316"/>
      <c r="K78" s="316"/>
      <c r="L78" s="316"/>
      <c r="M78" s="316"/>
      <c r="N78" s="323"/>
      <c r="O78" s="316"/>
      <c r="P78" s="316"/>
      <c r="Q78" s="316"/>
      <c r="R78" s="316"/>
      <c r="S78" s="323"/>
      <c r="T78" s="303"/>
      <c r="U78" s="303"/>
      <c r="V78" s="293"/>
      <c r="W78" s="323"/>
      <c r="X78" s="313"/>
      <c r="Y78" s="313"/>
      <c r="Z78" s="48"/>
      <c r="AA78" s="27"/>
      <c r="AB78" s="49"/>
    </row>
    <row r="79" spans="2:28" ht="15.75" customHeight="1" x14ac:dyDescent="0.25">
      <c r="B79" s="852" t="s">
        <v>177</v>
      </c>
      <c r="C79" s="828"/>
      <c r="D79" s="828"/>
      <c r="E79" s="828"/>
      <c r="F79" s="828"/>
      <c r="G79" s="828"/>
      <c r="H79" s="828"/>
      <c r="I79" s="828"/>
      <c r="J79" s="828"/>
      <c r="K79" s="828"/>
      <c r="L79" s="828"/>
      <c r="M79" s="828"/>
      <c r="N79" s="828"/>
      <c r="O79" s="828"/>
      <c r="P79" s="828"/>
      <c r="Q79" s="828"/>
      <c r="R79" s="828"/>
      <c r="S79" s="828"/>
      <c r="T79" s="828"/>
      <c r="U79" s="828"/>
      <c r="V79" s="828"/>
      <c r="W79" s="828"/>
      <c r="X79" s="828"/>
      <c r="Y79" s="828"/>
      <c r="Z79" s="828"/>
      <c r="AA79" s="828"/>
      <c r="AB79" s="816"/>
    </row>
    <row r="80" spans="2:28" ht="15.75" customHeight="1" x14ac:dyDescent="0.25">
      <c r="B80" s="826" t="s">
        <v>122</v>
      </c>
      <c r="C80" s="816"/>
      <c r="D80" s="50" t="s">
        <v>178</v>
      </c>
      <c r="E80" s="826" t="s">
        <v>179</v>
      </c>
      <c r="F80" s="816"/>
      <c r="G80" s="826" t="s">
        <v>177</v>
      </c>
      <c r="H80" s="828"/>
      <c r="I80" s="828"/>
      <c r="J80" s="828"/>
      <c r="K80" s="828"/>
      <c r="L80" s="828"/>
      <c r="M80" s="828"/>
      <c r="N80" s="828"/>
      <c r="O80" s="816"/>
      <c r="P80" s="826" t="s">
        <v>180</v>
      </c>
      <c r="Q80" s="828"/>
      <c r="R80" s="828"/>
      <c r="S80" s="828"/>
      <c r="T80" s="828"/>
      <c r="U80" s="828"/>
      <c r="V80" s="828"/>
      <c r="W80" s="828"/>
      <c r="X80" s="828"/>
      <c r="Y80" s="828"/>
      <c r="Z80" s="828"/>
      <c r="AA80" s="828"/>
      <c r="AB80" s="816"/>
    </row>
    <row r="81" spans="2:28" ht="15.75" customHeight="1" x14ac:dyDescent="0.25">
      <c r="B81" s="826"/>
      <c r="C81" s="816"/>
      <c r="D81" s="36"/>
      <c r="E81" s="826"/>
      <c r="F81" s="816"/>
      <c r="G81" s="851"/>
      <c r="H81" s="828"/>
      <c r="I81" s="828"/>
      <c r="J81" s="828"/>
      <c r="K81" s="828"/>
      <c r="L81" s="828"/>
      <c r="M81" s="828"/>
      <c r="N81" s="828"/>
      <c r="O81" s="816"/>
      <c r="P81" s="851"/>
      <c r="Q81" s="828"/>
      <c r="R81" s="828"/>
      <c r="S81" s="828"/>
      <c r="T81" s="828"/>
      <c r="U81" s="828"/>
      <c r="V81" s="828"/>
      <c r="W81" s="828"/>
      <c r="X81" s="828"/>
      <c r="Y81" s="828"/>
      <c r="Z81" s="828"/>
      <c r="AA81" s="828"/>
      <c r="AB81" s="816"/>
    </row>
    <row r="82" spans="2:28" ht="15.75" customHeight="1" x14ac:dyDescent="0.25">
      <c r="B82" s="826"/>
      <c r="C82" s="816"/>
      <c r="D82" s="36"/>
      <c r="E82" s="826"/>
      <c r="F82" s="816"/>
      <c r="G82" s="851"/>
      <c r="H82" s="828"/>
      <c r="I82" s="828"/>
      <c r="J82" s="828"/>
      <c r="K82" s="828"/>
      <c r="L82" s="828"/>
      <c r="M82" s="828"/>
      <c r="N82" s="828"/>
      <c r="O82" s="816"/>
      <c r="P82" s="851"/>
      <c r="Q82" s="828"/>
      <c r="R82" s="828"/>
      <c r="S82" s="828"/>
      <c r="T82" s="828"/>
      <c r="U82" s="828"/>
      <c r="V82" s="828"/>
      <c r="W82" s="828"/>
      <c r="X82" s="828"/>
      <c r="Y82" s="828"/>
      <c r="Z82" s="828"/>
      <c r="AA82" s="828"/>
      <c r="AB82" s="816"/>
    </row>
    <row r="83" spans="2:28" ht="26.25" customHeight="1" x14ac:dyDescent="0.25">
      <c r="B83" s="850" t="s">
        <v>181</v>
      </c>
      <c r="C83" s="828"/>
      <c r="D83" s="828"/>
      <c r="E83" s="828"/>
      <c r="F83" s="828"/>
      <c r="G83" s="828"/>
      <c r="H83" s="828"/>
      <c r="I83" s="828"/>
      <c r="J83" s="828"/>
      <c r="K83" s="828"/>
      <c r="L83" s="828"/>
      <c r="M83" s="828"/>
      <c r="N83" s="828"/>
      <c r="O83" s="828"/>
      <c r="P83" s="828"/>
      <c r="Q83" s="828"/>
      <c r="R83" s="828"/>
      <c r="S83" s="828"/>
      <c r="T83" s="828"/>
      <c r="U83" s="828"/>
      <c r="V83" s="828"/>
      <c r="W83" s="828"/>
      <c r="X83" s="828"/>
      <c r="Y83" s="828"/>
      <c r="Z83" s="828"/>
      <c r="AA83" s="828"/>
      <c r="AB83" s="816"/>
    </row>
  </sheetData>
  <mergeCells count="99">
    <mergeCell ref="F43:M43"/>
    <mergeCell ref="P43:AA43"/>
    <mergeCell ref="F45:G45"/>
    <mergeCell ref="L45:N45"/>
    <mergeCell ref="W45:AA45"/>
    <mergeCell ref="Q47:U47"/>
    <mergeCell ref="X47:AA47"/>
    <mergeCell ref="Q49:U49"/>
    <mergeCell ref="X49:AA49"/>
    <mergeCell ref="D51:Y51"/>
    <mergeCell ref="D47:F47"/>
    <mergeCell ref="D49:F49"/>
    <mergeCell ref="I52:P52"/>
    <mergeCell ref="Q52:Y52"/>
    <mergeCell ref="I53:P53"/>
    <mergeCell ref="Q53:Y53"/>
    <mergeCell ref="H55:AA56"/>
    <mergeCell ref="D52:H52"/>
    <mergeCell ref="D53:H53"/>
    <mergeCell ref="C55:F55"/>
    <mergeCell ref="G55:G56"/>
    <mergeCell ref="E56:F56"/>
    <mergeCell ref="H57:AA57"/>
    <mergeCell ref="H58:AA58"/>
    <mergeCell ref="H59:AA59"/>
    <mergeCell ref="H60:AA60"/>
    <mergeCell ref="H61:AA61"/>
    <mergeCell ref="D75:AB75"/>
    <mergeCell ref="D77:AB77"/>
    <mergeCell ref="B79:AB79"/>
    <mergeCell ref="B69:C69"/>
    <mergeCell ref="B71:C71"/>
    <mergeCell ref="B73:C73"/>
    <mergeCell ref="B75:C75"/>
    <mergeCell ref="B77:C77"/>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E57:F57"/>
    <mergeCell ref="E58:F58"/>
    <mergeCell ref="E59:F59"/>
    <mergeCell ref="E60:F60"/>
    <mergeCell ref="E61:F61"/>
    <mergeCell ref="G82:O82"/>
    <mergeCell ref="P82:AB82"/>
    <mergeCell ref="B83:AB83"/>
    <mergeCell ref="E80:F80"/>
    <mergeCell ref="G80:O80"/>
    <mergeCell ref="P80:AB80"/>
    <mergeCell ref="E81:F81"/>
    <mergeCell ref="G81:O81"/>
    <mergeCell ref="P81:AB81"/>
    <mergeCell ref="E82:F82"/>
    <mergeCell ref="B80:C80"/>
    <mergeCell ref="B81:C81"/>
    <mergeCell ref="B82:C82"/>
    <mergeCell ref="AG10:AH10"/>
    <mergeCell ref="AA11:AB11"/>
    <mergeCell ref="B2:D6"/>
    <mergeCell ref="F2:AB6"/>
    <mergeCell ref="C7:D7"/>
    <mergeCell ref="C9:F9"/>
    <mergeCell ref="C10:D10"/>
    <mergeCell ref="E10:AA10"/>
    <mergeCell ref="C11:F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s>
  <pageMargins left="0.7" right="0.7" top="0.75" bottom="0.75" header="0" footer="0"/>
  <pageSetup orientation="landscape"/>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152" t="s">
        <v>1040</v>
      </c>
    </row>
    <row r="3" spans="1:15" x14ac:dyDescent="0.25">
      <c r="A3" s="152" t="s">
        <v>1041</v>
      </c>
      <c r="C3" s="152" t="s">
        <v>1042</v>
      </c>
      <c r="E3" s="152" t="s">
        <v>1043</v>
      </c>
      <c r="G3" s="152" t="s">
        <v>1044</v>
      </c>
      <c r="I3" s="152" t="s">
        <v>1045</v>
      </c>
      <c r="K3" s="152" t="s">
        <v>1046</v>
      </c>
      <c r="M3" s="152" t="s">
        <v>1047</v>
      </c>
      <c r="O3" s="152" t="s">
        <v>1048</v>
      </c>
    </row>
    <row r="5" spans="1:15" x14ac:dyDescent="0.25">
      <c r="A5" s="152" t="s">
        <v>21</v>
      </c>
      <c r="C5" s="152" t="s">
        <v>1049</v>
      </c>
      <c r="D5" s="152">
        <v>1</v>
      </c>
      <c r="E5" s="152" t="s">
        <v>1050</v>
      </c>
      <c r="G5" s="152" t="s">
        <v>15</v>
      </c>
      <c r="I5" s="152" t="s">
        <v>1051</v>
      </c>
      <c r="K5" s="152" t="s">
        <v>864</v>
      </c>
      <c r="M5" s="152" t="s">
        <v>126</v>
      </c>
      <c r="O5" s="152" t="s">
        <v>1052</v>
      </c>
    </row>
    <row r="6" spans="1:15" x14ac:dyDescent="0.25">
      <c r="A6" s="152" t="s">
        <v>33</v>
      </c>
      <c r="C6" s="152" t="s">
        <v>1053</v>
      </c>
      <c r="D6" s="152">
        <v>2</v>
      </c>
      <c r="E6" s="152" t="s">
        <v>1054</v>
      </c>
      <c r="G6" s="152" t="s">
        <v>27</v>
      </c>
      <c r="I6" s="152" t="s">
        <v>1055</v>
      </c>
      <c r="M6" s="152" t="s">
        <v>963</v>
      </c>
      <c r="O6" s="152" t="s">
        <v>1056</v>
      </c>
    </row>
    <row r="7" spans="1:15" x14ac:dyDescent="0.25">
      <c r="A7" s="152" t="s">
        <v>23</v>
      </c>
      <c r="D7" s="152">
        <v>3</v>
      </c>
      <c r="E7" s="152" t="s">
        <v>1057</v>
      </c>
      <c r="G7" s="152" t="s">
        <v>46</v>
      </c>
      <c r="I7" s="152" t="s">
        <v>20</v>
      </c>
      <c r="M7" s="152" t="s">
        <v>993</v>
      </c>
      <c r="O7" s="152" t="s">
        <v>1058</v>
      </c>
    </row>
    <row r="8" spans="1:15" x14ac:dyDescent="0.25">
      <c r="D8" s="152">
        <v>4</v>
      </c>
      <c r="E8" s="152" t="s">
        <v>1059</v>
      </c>
      <c r="G8" s="152" t="s">
        <v>26</v>
      </c>
      <c r="I8" s="152" t="s">
        <v>42</v>
      </c>
      <c r="M8" s="152" t="s">
        <v>1020</v>
      </c>
      <c r="O8" s="152" t="s">
        <v>1060</v>
      </c>
    </row>
    <row r="9" spans="1:15" x14ac:dyDescent="0.25">
      <c r="D9" s="152">
        <v>5</v>
      </c>
      <c r="E9" s="152" t="s">
        <v>1061</v>
      </c>
      <c r="G9" s="152" t="s">
        <v>1062</v>
      </c>
      <c r="I9" s="152" t="s">
        <v>57</v>
      </c>
      <c r="O9" s="152" t="s">
        <v>1063</v>
      </c>
    </row>
    <row r="10" spans="1:15" x14ac:dyDescent="0.25">
      <c r="D10" s="152">
        <v>6</v>
      </c>
      <c r="E10" s="152" t="s">
        <v>1064</v>
      </c>
      <c r="G10" s="152" t="s">
        <v>1065</v>
      </c>
      <c r="I10" s="152" t="s">
        <v>62</v>
      </c>
      <c r="O10" s="152" t="s">
        <v>1066</v>
      </c>
    </row>
    <row r="11" spans="1:15" x14ac:dyDescent="0.25">
      <c r="D11" s="152">
        <v>7</v>
      </c>
      <c r="E11" s="152" t="s">
        <v>1067</v>
      </c>
      <c r="I11" s="152" t="s">
        <v>1065</v>
      </c>
    </row>
    <row r="12" spans="1:15" x14ac:dyDescent="0.25">
      <c r="D12" s="152">
        <v>8</v>
      </c>
      <c r="E12" s="152" t="s">
        <v>1068</v>
      </c>
    </row>
    <row r="13" spans="1:15" x14ac:dyDescent="0.25">
      <c r="D13" s="152">
        <v>9</v>
      </c>
      <c r="E13" s="152" t="s">
        <v>1069</v>
      </c>
    </row>
    <row r="14" spans="1:15" x14ac:dyDescent="0.25">
      <c r="D14" s="152">
        <v>10</v>
      </c>
      <c r="E14" s="152" t="s">
        <v>1070</v>
      </c>
    </row>
    <row r="15" spans="1:15" x14ac:dyDescent="0.25">
      <c r="D15" s="152">
        <v>11</v>
      </c>
      <c r="E15" s="152" t="s">
        <v>1071</v>
      </c>
    </row>
    <row r="16" spans="1:15" x14ac:dyDescent="0.25">
      <c r="D16" s="152">
        <v>12</v>
      </c>
      <c r="E16" s="152" t="s">
        <v>1072</v>
      </c>
    </row>
    <row r="17" spans="4:14" x14ac:dyDescent="0.25">
      <c r="D17" s="152">
        <v>13</v>
      </c>
      <c r="E17" s="152" t="s">
        <v>1073</v>
      </c>
    </row>
    <row r="18" spans="4:14" x14ac:dyDescent="0.25">
      <c r="D18" s="152">
        <v>14</v>
      </c>
      <c r="E18" s="152" t="s">
        <v>1074</v>
      </c>
    </row>
    <row r="19" spans="4:14" x14ac:dyDescent="0.25">
      <c r="D19" s="152">
        <v>15</v>
      </c>
      <c r="E19" s="152" t="s">
        <v>1075</v>
      </c>
    </row>
    <row r="20" spans="4:14" x14ac:dyDescent="0.25">
      <c r="D20" s="152">
        <v>16</v>
      </c>
      <c r="E20" s="152" t="s">
        <v>1076</v>
      </c>
    </row>
    <row r="21" spans="4:14" ht="15.75" customHeight="1" x14ac:dyDescent="0.25">
      <c r="D21" s="152">
        <v>17</v>
      </c>
      <c r="E21" s="152" t="s">
        <v>1077</v>
      </c>
      <c r="I21" s="152" t="s">
        <v>1078</v>
      </c>
      <c r="N21" s="152" t="s">
        <v>1079</v>
      </c>
    </row>
    <row r="22" spans="4:14" ht="15.75" customHeight="1" x14ac:dyDescent="0.25">
      <c r="D22" s="152">
        <v>18</v>
      </c>
      <c r="E22" s="152" t="s">
        <v>1080</v>
      </c>
    </row>
    <row r="23" spans="4:14" ht="15.75" customHeight="1" x14ac:dyDescent="0.25">
      <c r="D23" s="152">
        <v>19</v>
      </c>
      <c r="E23" s="152" t="s">
        <v>1081</v>
      </c>
      <c r="I23" s="152" t="s">
        <v>1082</v>
      </c>
      <c r="N23" s="152" t="s">
        <v>1083</v>
      </c>
    </row>
    <row r="24" spans="4:14" ht="15.75" customHeight="1" x14ac:dyDescent="0.25">
      <c r="D24" s="152">
        <v>20</v>
      </c>
      <c r="E24" s="152" t="s">
        <v>1084</v>
      </c>
      <c r="I24" s="152" t="s">
        <v>1085</v>
      </c>
      <c r="N24" s="152" t="s">
        <v>1086</v>
      </c>
    </row>
    <row r="25" spans="4:14" ht="15.75" customHeight="1" x14ac:dyDescent="0.25">
      <c r="I25" s="152" t="s">
        <v>1087</v>
      </c>
      <c r="N25" s="152" t="s">
        <v>1088</v>
      </c>
    </row>
    <row r="26" spans="4:14" ht="15.75" customHeight="1" x14ac:dyDescent="0.25">
      <c r="I26" s="152" t="s">
        <v>1089</v>
      </c>
      <c r="N26" s="152" t="s">
        <v>1090</v>
      </c>
    </row>
    <row r="27" spans="4:14" ht="15.75" customHeight="1" x14ac:dyDescent="0.25">
      <c r="I27" s="152" t="s">
        <v>1091</v>
      </c>
      <c r="N27" s="152" t="s">
        <v>1092</v>
      </c>
    </row>
    <row r="28" spans="4:14" ht="15.75" customHeight="1" x14ac:dyDescent="0.25">
      <c r="N28" s="152" t="s">
        <v>1093</v>
      </c>
    </row>
    <row r="29" spans="4:14" ht="15.75" customHeight="1" x14ac:dyDescent="0.25">
      <c r="N29" s="152" t="s">
        <v>1094</v>
      </c>
    </row>
    <row r="30" spans="4:14" ht="15.75" customHeight="1" x14ac:dyDescent="0.25">
      <c r="I30" s="152" t="s">
        <v>1095</v>
      </c>
      <c r="N30" s="152" t="s">
        <v>1096</v>
      </c>
    </row>
    <row r="31" spans="4:14" ht="15.75" customHeight="1" x14ac:dyDescent="0.25">
      <c r="N31" s="152" t="s">
        <v>1097</v>
      </c>
    </row>
    <row r="32" spans="4:14" ht="15.75" customHeight="1" x14ac:dyDescent="0.25">
      <c r="I32" s="152" t="s">
        <v>1098</v>
      </c>
      <c r="N32" s="152" t="s">
        <v>1099</v>
      </c>
    </row>
    <row r="33" spans="8:14" ht="15.75" customHeight="1" x14ac:dyDescent="0.25">
      <c r="I33" s="152" t="s">
        <v>1100</v>
      </c>
      <c r="N33" s="152" t="s">
        <v>1101</v>
      </c>
    </row>
    <row r="34" spans="8:14" ht="15.75" customHeight="1" x14ac:dyDescent="0.25">
      <c r="I34" s="152" t="s">
        <v>1102</v>
      </c>
    </row>
    <row r="35" spans="8:14" ht="15.75" customHeight="1" x14ac:dyDescent="0.25">
      <c r="I35" s="152" t="s">
        <v>1103</v>
      </c>
    </row>
    <row r="36" spans="8:14" ht="15.75" customHeight="1" x14ac:dyDescent="0.25"/>
    <row r="37" spans="8:14" ht="15.75" customHeight="1" x14ac:dyDescent="0.25"/>
    <row r="38" spans="8:14" ht="15.75" customHeight="1" x14ac:dyDescent="0.25">
      <c r="I38" s="152" t="s">
        <v>1104</v>
      </c>
      <c r="L38" s="152" t="s">
        <v>1105</v>
      </c>
      <c r="M38" s="152" t="s">
        <v>1106</v>
      </c>
      <c r="N38" s="152" t="s">
        <v>1107</v>
      </c>
    </row>
    <row r="39" spans="8:14" ht="15.75" customHeight="1" x14ac:dyDescent="0.25"/>
    <row r="40" spans="8:14" ht="15.75" customHeight="1" x14ac:dyDescent="0.25">
      <c r="H40" s="152" t="s">
        <v>1108</v>
      </c>
      <c r="I40" s="152" t="s">
        <v>1109</v>
      </c>
      <c r="L40" s="51" t="s">
        <v>1110</v>
      </c>
      <c r="M40" s="152" t="s">
        <v>1111</v>
      </c>
      <c r="N40" s="152" t="s">
        <v>1112</v>
      </c>
    </row>
    <row r="41" spans="8:14" ht="15.75" customHeight="1" x14ac:dyDescent="0.25">
      <c r="I41" s="152" t="s">
        <v>1113</v>
      </c>
      <c r="L41" s="51" t="s">
        <v>1114</v>
      </c>
      <c r="M41" s="152" t="s">
        <v>1115</v>
      </c>
      <c r="N41" s="152" t="s">
        <v>1116</v>
      </c>
    </row>
    <row r="42" spans="8:14" ht="15.75" customHeight="1" x14ac:dyDescent="0.25">
      <c r="I42" s="152" t="s">
        <v>1117</v>
      </c>
      <c r="L42" s="51" t="s">
        <v>1118</v>
      </c>
      <c r="N42" s="152" t="s">
        <v>1119</v>
      </c>
    </row>
    <row r="43" spans="8:14" ht="15.75" customHeight="1" x14ac:dyDescent="0.25">
      <c r="I43" s="152" t="s">
        <v>1120</v>
      </c>
      <c r="L43" s="51" t="s">
        <v>1121</v>
      </c>
      <c r="N43" s="152" t="s">
        <v>1122</v>
      </c>
    </row>
    <row r="44" spans="8:14" ht="15.75" customHeight="1" x14ac:dyDescent="0.25">
      <c r="I44" s="152" t="s">
        <v>1123</v>
      </c>
      <c r="N44" s="152" t="s">
        <v>1124</v>
      </c>
    </row>
    <row r="45" spans="8:14" ht="15.75" customHeight="1" x14ac:dyDescent="0.25">
      <c r="I45" s="152" t="s">
        <v>1125</v>
      </c>
      <c r="N45" s="152" t="s">
        <v>1126</v>
      </c>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pageSetUpPr fitToPage="1"/>
  </sheetPr>
  <dimension ref="A1:L28"/>
  <sheetViews>
    <sheetView topLeftCell="A20"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4.14062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976"/>
      <c r="B1" s="977"/>
      <c r="C1" s="977"/>
      <c r="D1" s="977"/>
      <c r="E1" s="978"/>
      <c r="F1" s="1013" t="s">
        <v>300</v>
      </c>
      <c r="G1" s="1014"/>
      <c r="H1" s="1014"/>
      <c r="I1" s="1014"/>
      <c r="J1" s="1014"/>
      <c r="K1" s="1014"/>
      <c r="L1" s="262"/>
    </row>
    <row r="2" spans="1:12" ht="18.75" customHeight="1" x14ac:dyDescent="0.25">
      <c r="A2" s="1009"/>
      <c r="B2" s="1010"/>
      <c r="C2" s="1010"/>
      <c r="D2" s="1010"/>
      <c r="E2" s="1011"/>
      <c r="F2" s="1015"/>
      <c r="G2" s="1016"/>
      <c r="H2" s="1016"/>
      <c r="I2" s="1016"/>
      <c r="J2" s="1016"/>
      <c r="K2" s="1016"/>
      <c r="L2" s="262"/>
    </row>
    <row r="3" spans="1:12" ht="18.75" customHeight="1" x14ac:dyDescent="0.25">
      <c r="A3" s="1009"/>
      <c r="B3" s="1010"/>
      <c r="C3" s="1010"/>
      <c r="D3" s="1010"/>
      <c r="E3" s="1011"/>
      <c r="F3" s="1013" t="s">
        <v>301</v>
      </c>
      <c r="G3" s="1014"/>
      <c r="H3" s="1014"/>
      <c r="I3" s="1014"/>
      <c r="J3" s="1014"/>
      <c r="K3" s="1014"/>
      <c r="L3" s="262"/>
    </row>
    <row r="4" spans="1:12" ht="18.75" customHeight="1" x14ac:dyDescent="0.25">
      <c r="A4" s="1012"/>
      <c r="B4" s="981"/>
      <c r="C4" s="981"/>
      <c r="D4" s="981"/>
      <c r="E4" s="998"/>
      <c r="F4" s="1015"/>
      <c r="G4" s="1016"/>
      <c r="H4" s="1016"/>
      <c r="I4" s="1016"/>
      <c r="J4" s="1016"/>
      <c r="K4" s="1016"/>
      <c r="L4" s="262"/>
    </row>
    <row r="5" spans="1:12" ht="15.75" customHeight="1" x14ac:dyDescent="0.25">
      <c r="A5" s="984" t="s">
        <v>302</v>
      </c>
      <c r="B5" s="985"/>
      <c r="C5" s="985"/>
      <c r="D5" s="985"/>
      <c r="E5" s="985"/>
      <c r="F5" s="985"/>
      <c r="G5" s="985"/>
      <c r="H5" s="985"/>
      <c r="I5" s="985"/>
      <c r="J5" s="985"/>
      <c r="K5" s="985"/>
      <c r="L5" s="997"/>
    </row>
    <row r="6" spans="1:12" ht="23.25" customHeight="1" x14ac:dyDescent="0.25">
      <c r="A6" s="984" t="s">
        <v>303</v>
      </c>
      <c r="B6" s="985"/>
      <c r="C6" s="986"/>
      <c r="D6" s="987" t="s">
        <v>12</v>
      </c>
      <c r="E6" s="988"/>
      <c r="F6" s="988"/>
      <c r="G6" s="988"/>
      <c r="H6" s="989"/>
      <c r="I6" s="984" t="s">
        <v>304</v>
      </c>
      <c r="J6" s="986"/>
      <c r="K6" s="987" t="s">
        <v>37</v>
      </c>
      <c r="L6" s="989"/>
    </row>
    <row r="7" spans="1:12" ht="17.850000000000001" customHeight="1" x14ac:dyDescent="0.25">
      <c r="A7" s="984" t="s">
        <v>305</v>
      </c>
      <c r="B7" s="985"/>
      <c r="C7" s="986"/>
      <c r="D7" s="987" t="s">
        <v>26</v>
      </c>
      <c r="E7" s="988"/>
      <c r="F7" s="988"/>
      <c r="G7" s="988"/>
      <c r="H7" s="989"/>
      <c r="I7" s="984" t="s">
        <v>98</v>
      </c>
      <c r="J7" s="986"/>
      <c r="K7" s="987" t="s">
        <v>15</v>
      </c>
      <c r="L7" s="989"/>
    </row>
    <row r="8" spans="1:12" ht="35.85" customHeight="1" x14ac:dyDescent="0.25">
      <c r="A8" s="984" t="s">
        <v>306</v>
      </c>
      <c r="B8" s="985"/>
      <c r="C8" s="986"/>
      <c r="D8" s="987" t="s">
        <v>74</v>
      </c>
      <c r="E8" s="988"/>
      <c r="F8" s="988"/>
      <c r="G8" s="988"/>
      <c r="H8" s="989"/>
      <c r="I8" s="984" t="s">
        <v>307</v>
      </c>
      <c r="J8" s="986"/>
      <c r="K8" s="987" t="s">
        <v>75</v>
      </c>
      <c r="L8" s="989"/>
    </row>
    <row r="9" spans="1:12" ht="15.75" customHeight="1" x14ac:dyDescent="0.25">
      <c r="A9" s="1004" t="s">
        <v>308</v>
      </c>
      <c r="B9" s="1005"/>
      <c r="C9" s="1005"/>
      <c r="D9" s="1005"/>
      <c r="E9" s="985"/>
      <c r="F9" s="985"/>
      <c r="G9" s="985"/>
      <c r="H9" s="985"/>
      <c r="I9" s="985"/>
      <c r="J9" s="985"/>
      <c r="K9" s="985"/>
      <c r="L9" s="997"/>
    </row>
    <row r="10" spans="1:12" ht="35.25" customHeight="1" x14ac:dyDescent="0.25">
      <c r="A10" s="982" t="s">
        <v>309</v>
      </c>
      <c r="B10" s="982"/>
      <c r="C10" s="982"/>
      <c r="D10" s="982"/>
      <c r="E10" s="983" t="str">
        <f>+ACTIVIDAD_1!B14</f>
        <v>Brindar el 100% de los tres servicios priorizados para la atención a través del modelo CIOM: primera atención profesional (trabajo social), orientación y seguimiento psicosocial y orientación, asesoría y seguimiento sociojurídico</v>
      </c>
      <c r="F10" s="983"/>
      <c r="G10" s="983"/>
      <c r="H10" s="983"/>
      <c r="I10" s="983"/>
      <c r="J10" s="983"/>
      <c r="K10" s="983"/>
      <c r="L10" s="983"/>
    </row>
    <row r="11" spans="1:12" ht="34.5" customHeight="1" x14ac:dyDescent="0.25">
      <c r="A11" s="995" t="s">
        <v>310</v>
      </c>
      <c r="B11" s="996"/>
      <c r="C11" s="996"/>
      <c r="D11" s="997"/>
      <c r="E11" s="990" t="str">
        <f>+ACTIVIDAD_1!I18</f>
        <v>Porcentaje de los tres servicios priorizados para la atención a través del modelo CIOM: primera atención profesional (trabajo social), orientación y seguimiento psicosocial y orientación, asesoría y seguimiento sociojurídico brindados</v>
      </c>
      <c r="F11" s="983"/>
      <c r="G11" s="983"/>
      <c r="H11" s="983"/>
      <c r="I11" s="983"/>
      <c r="J11" s="983"/>
      <c r="K11" s="983"/>
      <c r="L11" s="991"/>
    </row>
    <row r="12" spans="1:12" ht="47.25" customHeight="1" x14ac:dyDescent="0.25">
      <c r="A12" s="984" t="s">
        <v>311</v>
      </c>
      <c r="B12" s="985"/>
      <c r="C12" s="985"/>
      <c r="D12" s="986"/>
      <c r="E12" s="1006" t="s">
        <v>312</v>
      </c>
      <c r="F12" s="1007"/>
      <c r="G12" s="1007"/>
      <c r="H12" s="1007"/>
      <c r="I12" s="1007"/>
      <c r="J12" s="1007"/>
      <c r="K12" s="1007"/>
      <c r="L12" s="1008"/>
    </row>
    <row r="13" spans="1:12" ht="28.5" customHeight="1" x14ac:dyDescent="0.25">
      <c r="A13" s="984" t="s">
        <v>313</v>
      </c>
      <c r="B13" s="985"/>
      <c r="C13" s="986"/>
      <c r="D13" s="987"/>
      <c r="E13" s="988"/>
      <c r="F13" s="988"/>
      <c r="G13" s="988"/>
      <c r="H13" s="989"/>
      <c r="I13" s="984" t="s">
        <v>314</v>
      </c>
      <c r="J13" s="986"/>
      <c r="K13" s="987" t="s">
        <v>49</v>
      </c>
      <c r="L13" s="989"/>
    </row>
    <row r="14" spans="1:12" ht="15.75" customHeight="1" x14ac:dyDescent="0.25">
      <c r="A14" s="984" t="s">
        <v>315</v>
      </c>
      <c r="B14" s="985"/>
      <c r="C14" s="985"/>
      <c r="D14" s="985"/>
      <c r="E14" s="985"/>
      <c r="F14" s="985"/>
      <c r="G14" s="985"/>
      <c r="H14" s="985"/>
      <c r="I14" s="985"/>
      <c r="J14" s="985"/>
      <c r="K14" s="985"/>
      <c r="L14" s="997"/>
    </row>
    <row r="15" spans="1:12" ht="25.5" customHeight="1" x14ac:dyDescent="0.25">
      <c r="A15" s="984" t="s">
        <v>316</v>
      </c>
      <c r="B15" s="985"/>
      <c r="C15" s="986"/>
      <c r="D15" s="987" t="s">
        <v>19</v>
      </c>
      <c r="E15" s="988"/>
      <c r="F15" s="988"/>
      <c r="G15" s="988"/>
      <c r="H15" s="989"/>
      <c r="I15" s="984" t="s">
        <v>317</v>
      </c>
      <c r="J15" s="986"/>
      <c r="K15" s="987" t="s">
        <v>20</v>
      </c>
      <c r="L15" s="989"/>
    </row>
    <row r="16" spans="1:12" ht="25.5" customHeight="1" x14ac:dyDescent="0.25">
      <c r="A16" s="984" t="s">
        <v>318</v>
      </c>
      <c r="B16" s="985"/>
      <c r="C16" s="986"/>
      <c r="D16" s="1001">
        <f>+ACTIVIDAD_1!C39</f>
        <v>1</v>
      </c>
      <c r="E16" s="1002"/>
      <c r="F16" s="1002"/>
      <c r="G16" s="1002"/>
      <c r="H16" s="1003"/>
      <c r="I16" s="984" t="s">
        <v>237</v>
      </c>
      <c r="J16" s="986"/>
      <c r="K16" s="987" t="s">
        <v>23</v>
      </c>
      <c r="L16" s="989"/>
    </row>
    <row r="17" spans="1:12" ht="27.6" customHeight="1" x14ac:dyDescent="0.25">
      <c r="A17" s="984" t="s">
        <v>319</v>
      </c>
      <c r="B17" s="985"/>
      <c r="C17" s="986"/>
      <c r="D17" s="987"/>
      <c r="E17" s="988"/>
      <c r="F17" s="988"/>
      <c r="G17" s="988"/>
      <c r="H17" s="989"/>
      <c r="I17" s="987"/>
      <c r="J17" s="988"/>
      <c r="K17" s="988"/>
      <c r="L17" s="989"/>
    </row>
    <row r="18" spans="1:12" ht="12" customHeight="1" x14ac:dyDescent="0.25">
      <c r="A18" s="269" t="s">
        <v>320</v>
      </c>
      <c r="B18" s="269" t="s">
        <v>321</v>
      </c>
      <c r="C18" s="984" t="s">
        <v>322</v>
      </c>
      <c r="D18" s="985"/>
      <c r="E18" s="985"/>
      <c r="F18" s="985"/>
      <c r="G18" s="986"/>
      <c r="H18" s="984" t="s">
        <v>323</v>
      </c>
      <c r="I18" s="986"/>
      <c r="J18" s="984" t="s">
        <v>324</v>
      </c>
      <c r="K18" s="986"/>
      <c r="L18" s="269" t="s">
        <v>325</v>
      </c>
    </row>
    <row r="19" spans="1:12" ht="80.099999999999994" customHeight="1" x14ac:dyDescent="0.25">
      <c r="A19" s="386">
        <v>1</v>
      </c>
      <c r="B19" s="265" t="s">
        <v>274</v>
      </c>
      <c r="C19" s="987" t="s">
        <v>326</v>
      </c>
      <c r="D19" s="988"/>
      <c r="E19" s="988"/>
      <c r="F19" s="988"/>
      <c r="G19" s="989"/>
      <c r="H19" s="990" t="s">
        <v>327</v>
      </c>
      <c r="I19" s="991"/>
      <c r="J19" s="987" t="s">
        <v>22</v>
      </c>
      <c r="K19" s="989"/>
      <c r="L19" s="265" t="s">
        <v>328</v>
      </c>
    </row>
    <row r="20" spans="1:12" ht="86.1" customHeight="1" x14ac:dyDescent="0.25">
      <c r="A20" s="386">
        <v>2</v>
      </c>
      <c r="B20" s="265" t="s">
        <v>274</v>
      </c>
      <c r="C20" s="987" t="s">
        <v>329</v>
      </c>
      <c r="D20" s="988"/>
      <c r="E20" s="988"/>
      <c r="F20" s="988"/>
      <c r="G20" s="989"/>
      <c r="H20" s="990" t="s">
        <v>330</v>
      </c>
      <c r="I20" s="991"/>
      <c r="J20" s="987" t="s">
        <v>22</v>
      </c>
      <c r="K20" s="989"/>
      <c r="L20" s="265" t="s">
        <v>328</v>
      </c>
    </row>
    <row r="21" spans="1:12" ht="75.599999999999994" customHeight="1" x14ac:dyDescent="0.25">
      <c r="A21" s="386">
        <v>3</v>
      </c>
      <c r="B21" s="265" t="s">
        <v>274</v>
      </c>
      <c r="C21" s="987" t="s">
        <v>331</v>
      </c>
      <c r="D21" s="988"/>
      <c r="E21" s="988"/>
      <c r="F21" s="988"/>
      <c r="G21" s="989"/>
      <c r="H21" s="990" t="s">
        <v>332</v>
      </c>
      <c r="I21" s="991"/>
      <c r="J21" s="987" t="s">
        <v>22</v>
      </c>
      <c r="K21" s="989"/>
      <c r="L21" s="265" t="s">
        <v>328</v>
      </c>
    </row>
    <row r="22" spans="1:12" ht="25.5" customHeight="1" x14ac:dyDescent="0.25">
      <c r="A22" s="269" t="s">
        <v>320</v>
      </c>
      <c r="B22" s="984" t="s">
        <v>333</v>
      </c>
      <c r="C22" s="985"/>
      <c r="D22" s="985"/>
      <c r="E22" s="985"/>
      <c r="F22" s="985"/>
      <c r="G22" s="985"/>
      <c r="H22" s="985"/>
      <c r="I22" s="985"/>
      <c r="J22" s="985"/>
      <c r="K22" s="986"/>
      <c r="L22" s="269" t="s">
        <v>334</v>
      </c>
    </row>
    <row r="23" spans="1:12" ht="28.35" customHeight="1" x14ac:dyDescent="0.25">
      <c r="A23" s="371">
        <v>1</v>
      </c>
      <c r="B23" s="976" t="s">
        <v>335</v>
      </c>
      <c r="C23" s="977"/>
      <c r="D23" s="977"/>
      <c r="E23" s="977"/>
      <c r="F23" s="977"/>
      <c r="G23" s="977"/>
      <c r="H23" s="977"/>
      <c r="I23" s="977"/>
      <c r="J23" s="977"/>
      <c r="K23" s="978"/>
      <c r="L23" s="372" t="s">
        <v>34</v>
      </c>
    </row>
    <row r="24" spans="1:12" ht="15.75" customHeight="1" x14ac:dyDescent="0.25">
      <c r="A24" s="982" t="s">
        <v>336</v>
      </c>
      <c r="B24" s="982"/>
      <c r="C24" s="982"/>
      <c r="D24" s="982"/>
      <c r="E24" s="982"/>
      <c r="F24" s="982"/>
      <c r="G24" s="982"/>
      <c r="H24" s="982"/>
      <c r="I24" s="982"/>
      <c r="J24" s="982"/>
      <c r="K24" s="982"/>
      <c r="L24" s="982"/>
    </row>
    <row r="25" spans="1:12" ht="26.25" customHeight="1" x14ac:dyDescent="0.25">
      <c r="A25" s="995" t="s">
        <v>337</v>
      </c>
      <c r="B25" s="996"/>
      <c r="C25" s="997"/>
      <c r="D25" s="980">
        <v>1</v>
      </c>
      <c r="E25" s="981"/>
      <c r="F25" s="979" t="s">
        <v>338</v>
      </c>
      <c r="G25" s="979"/>
      <c r="H25" s="373">
        <v>2024</v>
      </c>
      <c r="I25" s="979" t="s">
        <v>339</v>
      </c>
      <c r="J25" s="979"/>
      <c r="K25" s="999" t="s">
        <v>340</v>
      </c>
      <c r="L25" s="1000"/>
    </row>
    <row r="26" spans="1:12" ht="26.25" customHeight="1" x14ac:dyDescent="0.25">
      <c r="A26" s="984" t="s">
        <v>341</v>
      </c>
      <c r="B26" s="985"/>
      <c r="C26" s="986"/>
      <c r="D26" s="987" t="s">
        <v>342</v>
      </c>
      <c r="E26" s="988"/>
      <c r="F26" s="981"/>
      <c r="G26" s="981"/>
      <c r="H26" s="988"/>
      <c r="I26" s="981"/>
      <c r="J26" s="981"/>
      <c r="K26" s="988"/>
      <c r="L26" s="998"/>
    </row>
    <row r="27" spans="1:12" ht="45.75" customHeight="1" x14ac:dyDescent="0.25">
      <c r="A27" s="984" t="s">
        <v>343</v>
      </c>
      <c r="B27" s="985"/>
      <c r="C27" s="986"/>
      <c r="D27" s="992"/>
      <c r="E27" s="993"/>
      <c r="F27" s="993"/>
      <c r="G27" s="993"/>
      <c r="H27" s="993"/>
      <c r="I27" s="993"/>
      <c r="J27" s="993"/>
      <c r="K27" s="993"/>
      <c r="L27" s="994"/>
    </row>
    <row r="28" spans="1:12" ht="17.850000000000001" customHeight="1" x14ac:dyDescent="0.25">
      <c r="A28" s="984" t="s">
        <v>344</v>
      </c>
      <c r="B28" s="985"/>
      <c r="C28" s="986"/>
      <c r="D28" s="987"/>
      <c r="E28" s="988"/>
      <c r="F28" s="988"/>
      <c r="G28" s="988"/>
      <c r="H28" s="988"/>
      <c r="I28" s="988"/>
      <c r="J28" s="988"/>
      <c r="K28" s="988"/>
      <c r="L28" s="989"/>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3:C13"/>
    <mergeCell ref="D13:H13"/>
    <mergeCell ref="I13:J13"/>
    <mergeCell ref="K13:L13"/>
    <mergeCell ref="A14:L14"/>
    <mergeCell ref="A9:L9"/>
    <mergeCell ref="A11:D11"/>
    <mergeCell ref="E11:L11"/>
    <mergeCell ref="A12:D12"/>
    <mergeCell ref="E12:L12"/>
    <mergeCell ref="H21:I21"/>
    <mergeCell ref="J21:K21"/>
    <mergeCell ref="I15:J15"/>
    <mergeCell ref="K15:L15"/>
    <mergeCell ref="A17:C17"/>
    <mergeCell ref="D17:H17"/>
    <mergeCell ref="I17:L17"/>
    <mergeCell ref="A16:C16"/>
    <mergeCell ref="D16:H16"/>
    <mergeCell ref="I16:J16"/>
    <mergeCell ref="K16:L16"/>
    <mergeCell ref="A15:C15"/>
    <mergeCell ref="D15:H15"/>
    <mergeCell ref="A27:C27"/>
    <mergeCell ref="D27:L27"/>
    <mergeCell ref="A28:C28"/>
    <mergeCell ref="D28:L28"/>
    <mergeCell ref="A24:L24"/>
    <mergeCell ref="A25:C25"/>
    <mergeCell ref="I25:J25"/>
    <mergeCell ref="A26:C26"/>
    <mergeCell ref="D26:L26"/>
    <mergeCell ref="K25:L25"/>
    <mergeCell ref="B23:K23"/>
    <mergeCell ref="F25:G25"/>
    <mergeCell ref="D25:E25"/>
    <mergeCell ref="A10:D10"/>
    <mergeCell ref="E10:L10"/>
    <mergeCell ref="B22:K22"/>
    <mergeCell ref="C18:G18"/>
    <mergeCell ref="H18:I18"/>
    <mergeCell ref="J18:K18"/>
    <mergeCell ref="C19:G19"/>
    <mergeCell ref="H19:I19"/>
    <mergeCell ref="J19:K19"/>
    <mergeCell ref="C20:G20"/>
    <mergeCell ref="H20:I20"/>
    <mergeCell ref="J20:K20"/>
    <mergeCell ref="C21:G21"/>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L23</xm:sqref>
        </x14:dataValidation>
        <x14:dataValidation type="list" allowBlank="1" showInputMessage="1" showErrorMessage="1" xr:uid="{F74BA7A8-C72D-4A93-8188-C5A9EE4135EA}">
          <x14:formula1>
            <xm:f>Datos!$K$2:$K$3</xm:f>
          </x14:formula1>
          <xm:sqref>J19:K21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19216-5E05-4DFA-92DC-72340BAF64F6}">
  <sheetPr>
    <tabColor theme="5" tint="0.59999389629810485"/>
    <pageSetUpPr fitToPage="1"/>
  </sheetPr>
  <dimension ref="A1:O122"/>
  <sheetViews>
    <sheetView showGridLines="0" topLeftCell="A49" zoomScale="70" zoomScaleNormal="70" workbookViewId="0">
      <selection activeCell="D49" sqref="D49:E49"/>
    </sheetView>
  </sheetViews>
  <sheetFormatPr baseColWidth="10" defaultColWidth="10.85546875" defaultRowHeight="14.25" x14ac:dyDescent="0.25"/>
  <cols>
    <col min="1" max="1" width="49.7109375" style="66" customWidth="1"/>
    <col min="2" max="6" width="35.7109375" style="66" customWidth="1"/>
    <col min="7" max="7" width="55.85546875" style="66" customWidth="1"/>
    <col min="8" max="8" width="44.42578125" style="66" customWidth="1"/>
    <col min="9" max="9" width="85.140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925"/>
      <c r="B1" s="748" t="s">
        <v>182</v>
      </c>
      <c r="C1" s="749"/>
      <c r="D1" s="749"/>
      <c r="E1" s="749"/>
      <c r="F1" s="749"/>
      <c r="G1" s="749"/>
      <c r="H1" s="749"/>
      <c r="I1" s="749"/>
      <c r="J1" s="749"/>
      <c r="K1" s="749"/>
      <c r="L1" s="750"/>
      <c r="M1" s="910" t="s">
        <v>183</v>
      </c>
      <c r="N1" s="911"/>
      <c r="O1" s="912"/>
    </row>
    <row r="2" spans="1:15" s="140" customFormat="1" ht="30.75" customHeight="1" thickBot="1" x14ac:dyDescent="0.3">
      <c r="A2" s="926"/>
      <c r="B2" s="751" t="s">
        <v>184</v>
      </c>
      <c r="C2" s="752"/>
      <c r="D2" s="752"/>
      <c r="E2" s="752"/>
      <c r="F2" s="752"/>
      <c r="G2" s="752"/>
      <c r="H2" s="752"/>
      <c r="I2" s="752"/>
      <c r="J2" s="752"/>
      <c r="K2" s="752"/>
      <c r="L2" s="753"/>
      <c r="M2" s="910" t="s">
        <v>185</v>
      </c>
      <c r="N2" s="911"/>
      <c r="O2" s="912"/>
    </row>
    <row r="3" spans="1:15" s="140" customFormat="1" ht="24" customHeight="1" thickBot="1" x14ac:dyDescent="0.3">
      <c r="A3" s="926"/>
      <c r="B3" s="751" t="s">
        <v>186</v>
      </c>
      <c r="C3" s="752"/>
      <c r="D3" s="752"/>
      <c r="E3" s="752"/>
      <c r="F3" s="752"/>
      <c r="G3" s="752"/>
      <c r="H3" s="752"/>
      <c r="I3" s="752"/>
      <c r="J3" s="752"/>
      <c r="K3" s="752"/>
      <c r="L3" s="753"/>
      <c r="M3" s="910" t="s">
        <v>187</v>
      </c>
      <c r="N3" s="911"/>
      <c r="O3" s="912"/>
    </row>
    <row r="4" spans="1:15" s="140" customFormat="1" ht="21.75" customHeight="1" thickBot="1" x14ac:dyDescent="0.3">
      <c r="A4" s="927"/>
      <c r="B4" s="754" t="s">
        <v>188</v>
      </c>
      <c r="C4" s="755"/>
      <c r="D4" s="755"/>
      <c r="E4" s="755"/>
      <c r="F4" s="755"/>
      <c r="G4" s="755"/>
      <c r="H4" s="755"/>
      <c r="I4" s="755"/>
      <c r="J4" s="755"/>
      <c r="K4" s="755"/>
      <c r="L4" s="756"/>
      <c r="M4" s="910" t="s">
        <v>189</v>
      </c>
      <c r="N4" s="911"/>
      <c r="O4" s="912"/>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5" customHeight="1" thickBot="1" x14ac:dyDescent="0.3">
      <c r="A6" s="116" t="s">
        <v>190</v>
      </c>
      <c r="B6" s="740" t="s">
        <v>191</v>
      </c>
      <c r="C6" s="741"/>
      <c r="D6" s="741"/>
      <c r="E6" s="741"/>
      <c r="F6" s="741"/>
      <c r="G6" s="741"/>
      <c r="H6" s="741"/>
      <c r="I6" s="741"/>
      <c r="J6" s="741"/>
      <c r="K6" s="742"/>
      <c r="L6" s="243" t="s">
        <v>192</v>
      </c>
      <c r="M6" s="448">
        <v>2024110010310</v>
      </c>
      <c r="N6" s="449"/>
      <c r="O6" s="450"/>
    </row>
    <row r="7" spans="1:15" s="140" customFormat="1" ht="11.2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757" t="s">
        <v>193</v>
      </c>
      <c r="B8" s="243" t="s">
        <v>194</v>
      </c>
      <c r="C8" s="200"/>
      <c r="D8" s="243" t="s">
        <v>195</v>
      </c>
      <c r="E8" s="201"/>
      <c r="F8" s="243" t="s">
        <v>196</v>
      </c>
      <c r="G8" s="201"/>
      <c r="H8" s="243" t="s">
        <v>197</v>
      </c>
      <c r="I8" s="495"/>
      <c r="J8" s="898" t="s">
        <v>198</v>
      </c>
      <c r="K8" s="758"/>
      <c r="L8" s="242" t="s">
        <v>199</v>
      </c>
      <c r="M8" s="759"/>
      <c r="N8" s="759"/>
      <c r="O8" s="759"/>
    </row>
    <row r="9" spans="1:15" s="140" customFormat="1" ht="21.75" customHeight="1" thickBot="1" x14ac:dyDescent="0.3">
      <c r="A9" s="757"/>
      <c r="B9" s="244" t="s">
        <v>200</v>
      </c>
      <c r="C9" s="203" t="s">
        <v>201</v>
      </c>
      <c r="D9" s="243" t="s">
        <v>202</v>
      </c>
      <c r="E9" s="204"/>
      <c r="F9" s="243" t="s">
        <v>203</v>
      </c>
      <c r="G9" s="204"/>
      <c r="H9" s="243" t="s">
        <v>204</v>
      </c>
      <c r="I9" s="495"/>
      <c r="J9" s="898"/>
      <c r="K9" s="758"/>
      <c r="L9" s="242" t="s">
        <v>205</v>
      </c>
      <c r="M9" s="759"/>
      <c r="N9" s="759"/>
      <c r="O9" s="759"/>
    </row>
    <row r="10" spans="1:15" s="140" customFormat="1" ht="21.75" customHeight="1" thickBot="1" x14ac:dyDescent="0.3">
      <c r="A10" s="757"/>
      <c r="B10" s="243" t="s">
        <v>206</v>
      </c>
      <c r="C10" s="200"/>
      <c r="D10" s="243" t="s">
        <v>207</v>
      </c>
      <c r="E10" s="203"/>
      <c r="F10" s="243" t="s">
        <v>208</v>
      </c>
      <c r="G10" s="204"/>
      <c r="H10" s="243" t="s">
        <v>209</v>
      </c>
      <c r="I10" s="202"/>
      <c r="J10" s="898"/>
      <c r="K10" s="758"/>
      <c r="L10" s="242" t="s">
        <v>210</v>
      </c>
      <c r="M10" s="759" t="s">
        <v>201</v>
      </c>
      <c r="N10" s="759"/>
      <c r="O10" s="759"/>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933" t="s">
        <v>211</v>
      </c>
      <c r="B13" s="913" t="s">
        <v>345</v>
      </c>
      <c r="C13" s="914"/>
      <c r="D13" s="914"/>
      <c r="E13" s="914"/>
      <c r="F13" s="914"/>
      <c r="G13" s="914"/>
      <c r="H13" s="914"/>
      <c r="I13" s="914"/>
      <c r="J13" s="914"/>
      <c r="K13" s="914"/>
      <c r="L13" s="914"/>
      <c r="M13" s="914"/>
      <c r="N13" s="914"/>
      <c r="O13" s="915"/>
    </row>
    <row r="14" spans="1:15" ht="15" customHeight="1" x14ac:dyDescent="0.25">
      <c r="A14" s="934"/>
      <c r="B14" s="916"/>
      <c r="C14" s="917"/>
      <c r="D14" s="917"/>
      <c r="E14" s="917"/>
      <c r="F14" s="917"/>
      <c r="G14" s="917"/>
      <c r="H14" s="917"/>
      <c r="I14" s="917"/>
      <c r="J14" s="917"/>
      <c r="K14" s="917"/>
      <c r="L14" s="917"/>
      <c r="M14" s="917"/>
      <c r="N14" s="917"/>
      <c r="O14" s="918"/>
    </row>
    <row r="15" spans="1:15" ht="15" customHeight="1" thickBot="1" x14ac:dyDescent="0.3">
      <c r="A15" s="935"/>
      <c r="B15" s="919"/>
      <c r="C15" s="920"/>
      <c r="D15" s="920"/>
      <c r="E15" s="920"/>
      <c r="F15" s="920"/>
      <c r="G15" s="920"/>
      <c r="H15" s="920"/>
      <c r="I15" s="920"/>
      <c r="J15" s="920"/>
      <c r="K15" s="920"/>
      <c r="L15" s="920"/>
      <c r="M15" s="920"/>
      <c r="N15" s="920"/>
      <c r="O15" s="921"/>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924" t="s">
        <v>346</v>
      </c>
      <c r="C17" s="924"/>
      <c r="D17" s="924"/>
      <c r="E17" s="924"/>
      <c r="F17" s="924"/>
      <c r="G17" s="757" t="s">
        <v>215</v>
      </c>
      <c r="H17" s="757"/>
      <c r="I17" s="922" t="s">
        <v>347</v>
      </c>
      <c r="J17" s="922"/>
      <c r="K17" s="922"/>
      <c r="L17" s="922"/>
      <c r="M17" s="922"/>
      <c r="N17" s="922"/>
      <c r="O17" s="922"/>
    </row>
    <row r="18" spans="1:15" ht="9" customHeight="1" x14ac:dyDescent="0.25">
      <c r="A18" s="76"/>
      <c r="B18" s="78"/>
      <c r="C18" s="77"/>
      <c r="D18" s="77"/>
      <c r="E18" s="77"/>
      <c r="F18" s="77"/>
      <c r="G18" s="78"/>
      <c r="H18" s="78"/>
      <c r="I18" s="78"/>
      <c r="J18" s="78"/>
      <c r="K18" s="78"/>
      <c r="L18" s="79"/>
      <c r="M18" s="79"/>
      <c r="N18" s="79"/>
      <c r="O18" s="79"/>
    </row>
    <row r="19" spans="1:15" ht="56.25" customHeight="1" x14ac:dyDescent="0.25">
      <c r="A19" s="291" t="s">
        <v>217</v>
      </c>
      <c r="B19" s="929" t="s">
        <v>218</v>
      </c>
      <c r="C19" s="930"/>
      <c r="D19" s="930"/>
      <c r="E19" s="931"/>
      <c r="F19" s="292" t="s">
        <v>219</v>
      </c>
      <c r="G19" s="928" t="s">
        <v>348</v>
      </c>
      <c r="H19" s="928"/>
      <c r="I19" s="928"/>
      <c r="J19" s="116" t="s">
        <v>221</v>
      </c>
      <c r="K19" s="924" t="s">
        <v>349</v>
      </c>
      <c r="L19" s="924"/>
      <c r="M19" s="924"/>
      <c r="N19" s="924"/>
      <c r="O19" s="924"/>
    </row>
    <row r="20" spans="1:15" ht="9" customHeight="1" x14ac:dyDescent="0.25">
      <c r="A20" s="70"/>
      <c r="B20" s="67"/>
      <c r="C20" s="932"/>
      <c r="D20" s="932"/>
      <c r="E20" s="932"/>
      <c r="F20" s="932"/>
      <c r="G20" s="932"/>
      <c r="H20" s="932"/>
      <c r="I20" s="932"/>
      <c r="J20" s="932"/>
      <c r="K20" s="932"/>
      <c r="L20" s="932"/>
      <c r="M20" s="932"/>
      <c r="N20" s="932"/>
      <c r="O20" s="932"/>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96" t="s">
        <v>223</v>
      </c>
      <c r="B23" s="897"/>
      <c r="C23" s="897"/>
      <c r="D23" s="897"/>
      <c r="E23" s="897"/>
      <c r="F23" s="897"/>
      <c r="G23" s="897"/>
      <c r="H23" s="897"/>
      <c r="I23" s="897"/>
      <c r="J23" s="897"/>
      <c r="K23" s="897"/>
      <c r="L23" s="897"/>
      <c r="M23" s="897"/>
      <c r="N23" s="897"/>
      <c r="O23" s="898"/>
    </row>
    <row r="24" spans="1:15" ht="32.1" customHeight="1" thickBot="1" x14ac:dyDescent="0.3">
      <c r="A24" s="896" t="s">
        <v>224</v>
      </c>
      <c r="B24" s="897"/>
      <c r="C24" s="897"/>
      <c r="D24" s="897"/>
      <c r="E24" s="897"/>
      <c r="F24" s="897"/>
      <c r="G24" s="897"/>
      <c r="H24" s="897"/>
      <c r="I24" s="897"/>
      <c r="J24" s="897"/>
      <c r="K24" s="897"/>
      <c r="L24" s="897"/>
      <c r="M24" s="897"/>
      <c r="N24" s="897"/>
      <c r="O24" s="898"/>
    </row>
    <row r="25" spans="1:15" ht="32.1" customHeight="1" thickBot="1" x14ac:dyDescent="0.3">
      <c r="A25" s="91"/>
      <c r="B25" s="81" t="s">
        <v>194</v>
      </c>
      <c r="C25" s="81" t="s">
        <v>195</v>
      </c>
      <c r="D25" s="81" t="s">
        <v>196</v>
      </c>
      <c r="E25" s="81" t="s">
        <v>197</v>
      </c>
      <c r="F25" s="81" t="s">
        <v>200</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509445000</v>
      </c>
      <c r="C26" s="86"/>
      <c r="D26" s="86"/>
      <c r="E26" s="86"/>
      <c r="F26" s="86"/>
      <c r="G26" s="86"/>
      <c r="H26" s="83"/>
      <c r="I26" s="86"/>
      <c r="J26" s="86"/>
      <c r="K26" s="83"/>
      <c r="L26" s="83"/>
      <c r="M26" s="83"/>
      <c r="N26" s="438">
        <f>SUM(B26:M26)</f>
        <v>509445000</v>
      </c>
      <c r="O26" s="84"/>
    </row>
    <row r="27" spans="1:15" ht="32.1" customHeight="1" x14ac:dyDescent="0.25">
      <c r="A27" s="85" t="s">
        <v>228</v>
      </c>
      <c r="B27" s="86">
        <v>509445000</v>
      </c>
      <c r="C27" s="86"/>
      <c r="D27" s="86"/>
      <c r="E27" s="86"/>
      <c r="F27" s="438">
        <v>0</v>
      </c>
      <c r="G27" s="86"/>
      <c r="H27" s="86"/>
      <c r="I27" s="86"/>
      <c r="J27" s="86"/>
      <c r="K27" s="86"/>
      <c r="L27" s="86"/>
      <c r="M27" s="86"/>
      <c r="N27" s="86">
        <f>SUM(B27:M27)</f>
        <v>509445000</v>
      </c>
      <c r="O27" s="115">
        <f>+(B27+C27+D27+E27+F27+G27+H27+I27+J27+K27+L27+M27)/N26</f>
        <v>1</v>
      </c>
    </row>
    <row r="28" spans="1:15" ht="32.1" customHeight="1" x14ac:dyDescent="0.25">
      <c r="A28" s="85" t="s">
        <v>229</v>
      </c>
      <c r="B28" s="86"/>
      <c r="C28" s="86">
        <v>18088000</v>
      </c>
      <c r="D28" s="86">
        <v>50160000</v>
      </c>
      <c r="E28" s="86">
        <v>50160000</v>
      </c>
      <c r="F28" s="438">
        <v>50160000</v>
      </c>
      <c r="G28" s="86"/>
      <c r="H28" s="86"/>
      <c r="I28" s="86"/>
      <c r="J28" s="86"/>
      <c r="K28" s="86"/>
      <c r="L28" s="86"/>
      <c r="M28" s="86"/>
      <c r="N28" s="86">
        <f t="shared" ref="N28:N31" si="0">SUM(B28:M28)</f>
        <v>168568000</v>
      </c>
      <c r="O28" s="115"/>
    </row>
    <row r="29" spans="1:15" ht="32.1" customHeight="1" x14ac:dyDescent="0.25">
      <c r="A29" s="85" t="s">
        <v>230</v>
      </c>
      <c r="B29" s="86">
        <v>1639092</v>
      </c>
      <c r="C29" s="86"/>
      <c r="D29" s="86"/>
      <c r="E29" s="86"/>
      <c r="F29" s="86"/>
      <c r="G29" s="86"/>
      <c r="H29" s="86"/>
      <c r="I29" s="86"/>
      <c r="J29" s="86"/>
      <c r="K29" s="86"/>
      <c r="L29" s="86"/>
      <c r="M29" s="86"/>
      <c r="N29" s="86">
        <f t="shared" si="0"/>
        <v>1639092</v>
      </c>
      <c r="O29" s="87"/>
    </row>
    <row r="30" spans="1:15" ht="32.1" customHeight="1" x14ac:dyDescent="0.25">
      <c r="A30" s="85" t="s">
        <v>231</v>
      </c>
      <c r="B30" s="86"/>
      <c r="C30" s="86"/>
      <c r="D30" s="86"/>
      <c r="E30" s="86"/>
      <c r="F30" s="86"/>
      <c r="G30" s="86"/>
      <c r="H30" s="86"/>
      <c r="I30" s="86"/>
      <c r="J30" s="86"/>
      <c r="K30" s="86"/>
      <c r="L30" s="86"/>
      <c r="M30" s="86"/>
      <c r="N30" s="86">
        <f t="shared" si="0"/>
        <v>0</v>
      </c>
      <c r="O30" s="87"/>
    </row>
    <row r="31" spans="1:15" ht="32.1" customHeight="1" thickBot="1" x14ac:dyDescent="0.3">
      <c r="A31" s="88" t="s">
        <v>232</v>
      </c>
      <c r="B31" s="89">
        <v>1639091</v>
      </c>
      <c r="C31" s="89"/>
      <c r="D31" s="89"/>
      <c r="E31" s="89"/>
      <c r="F31" s="89"/>
      <c r="G31" s="89"/>
      <c r="H31" s="89"/>
      <c r="I31" s="89"/>
      <c r="J31" s="89"/>
      <c r="K31" s="89"/>
      <c r="L31" s="89"/>
      <c r="M31" s="89"/>
      <c r="N31" s="89">
        <f t="shared" si="0"/>
        <v>1639091</v>
      </c>
      <c r="O31" s="498">
        <f>+N31/(N29-N30)</f>
        <v>0.99999938990611881</v>
      </c>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945" t="s">
        <v>233</v>
      </c>
      <c r="B35" s="946"/>
      <c r="C35" s="946"/>
      <c r="D35" s="946"/>
      <c r="E35" s="946"/>
      <c r="F35" s="946"/>
      <c r="G35" s="946"/>
      <c r="H35" s="946"/>
      <c r="I35" s="947"/>
      <c r="J35" s="95"/>
    </row>
    <row r="36" spans="1:10" ht="50.25" customHeight="1" thickBot="1" x14ac:dyDescent="0.3">
      <c r="A36" s="101" t="s">
        <v>234</v>
      </c>
      <c r="B36" s="948" t="str">
        <f>+B13</f>
        <v>Desarrollar 40 procesos formativos para fortalecer las capacidades y brindar herramientas a las mujeres en el ejercicio pleno del derecho a la participación y representación</v>
      </c>
      <c r="C36" s="949"/>
      <c r="D36" s="949"/>
      <c r="E36" s="949"/>
      <c r="F36" s="949"/>
      <c r="G36" s="949"/>
      <c r="H36" s="949"/>
      <c r="I36" s="950"/>
      <c r="J36" s="93"/>
    </row>
    <row r="37" spans="1:10" ht="18.75" customHeight="1" thickBot="1" x14ac:dyDescent="0.3">
      <c r="A37" s="958" t="s">
        <v>235</v>
      </c>
      <c r="B37" s="145">
        <v>2024</v>
      </c>
      <c r="C37" s="145">
        <v>2025</v>
      </c>
      <c r="D37" s="145">
        <v>2026</v>
      </c>
      <c r="E37" s="145">
        <v>2027</v>
      </c>
      <c r="F37" s="145" t="s">
        <v>236</v>
      </c>
      <c r="G37" s="960" t="s">
        <v>237</v>
      </c>
      <c r="H37" s="960" t="s">
        <v>21</v>
      </c>
      <c r="I37" s="960"/>
      <c r="J37" s="93"/>
    </row>
    <row r="38" spans="1:10" ht="50.25" customHeight="1" thickBot="1" x14ac:dyDescent="0.3">
      <c r="A38" s="959"/>
      <c r="B38" s="378">
        <v>6</v>
      </c>
      <c r="C38" s="378">
        <v>12</v>
      </c>
      <c r="D38" s="378">
        <v>9</v>
      </c>
      <c r="E38" s="378">
        <v>13</v>
      </c>
      <c r="F38" s="375">
        <v>40</v>
      </c>
      <c r="G38" s="960"/>
      <c r="H38" s="960"/>
      <c r="I38" s="960"/>
      <c r="J38" s="93"/>
    </row>
    <row r="39" spans="1:10" ht="52.5" customHeight="1" thickBot="1" x14ac:dyDescent="0.3">
      <c r="A39" s="102" t="s">
        <v>238</v>
      </c>
      <c r="B39" s="951">
        <v>0.1</v>
      </c>
      <c r="C39" s="952"/>
      <c r="D39" s="955" t="s">
        <v>239</v>
      </c>
      <c r="E39" s="956"/>
      <c r="F39" s="956"/>
      <c r="G39" s="956"/>
      <c r="H39" s="956"/>
      <c r="I39" s="957"/>
    </row>
    <row r="40" spans="1:10" s="94" customFormat="1" ht="48" customHeight="1" thickBot="1" x14ac:dyDescent="0.3">
      <c r="A40" s="958" t="s">
        <v>240</v>
      </c>
      <c r="B40" s="102" t="s">
        <v>241</v>
      </c>
      <c r="C40" s="101" t="s">
        <v>242</v>
      </c>
      <c r="D40" s="943" t="s">
        <v>243</v>
      </c>
      <c r="E40" s="944"/>
      <c r="F40" s="943" t="s">
        <v>244</v>
      </c>
      <c r="G40" s="944"/>
      <c r="H40" s="103" t="s">
        <v>245</v>
      </c>
      <c r="I40" s="105" t="s">
        <v>246</v>
      </c>
    </row>
    <row r="41" spans="1:10" ht="160.5" customHeight="1" thickBot="1" x14ac:dyDescent="0.3">
      <c r="A41" s="959"/>
      <c r="B41" s="97">
        <v>0.3</v>
      </c>
      <c r="C41" s="97">
        <v>0.3</v>
      </c>
      <c r="D41" s="760" t="s">
        <v>350</v>
      </c>
      <c r="E41" s="762"/>
      <c r="F41" s="760" t="s">
        <v>351</v>
      </c>
      <c r="G41" s="762"/>
      <c r="H41" s="506"/>
      <c r="I41" s="239" t="s">
        <v>352</v>
      </c>
    </row>
    <row r="42" spans="1:10" s="94" customFormat="1" ht="54" customHeight="1" thickBot="1" x14ac:dyDescent="0.3">
      <c r="A42" s="958" t="s">
        <v>250</v>
      </c>
      <c r="B42" s="104" t="s">
        <v>241</v>
      </c>
      <c r="C42" s="103" t="s">
        <v>242</v>
      </c>
      <c r="D42" s="943" t="s">
        <v>243</v>
      </c>
      <c r="E42" s="944"/>
      <c r="F42" s="943" t="s">
        <v>244</v>
      </c>
      <c r="G42" s="944"/>
      <c r="H42" s="103" t="s">
        <v>245</v>
      </c>
      <c r="I42" s="105" t="s">
        <v>246</v>
      </c>
    </row>
    <row r="43" spans="1:10" ht="210" customHeight="1" thickBot="1" x14ac:dyDescent="0.3">
      <c r="A43" s="959"/>
      <c r="B43" s="97">
        <v>0.7</v>
      </c>
      <c r="C43" s="97">
        <v>0.5</v>
      </c>
      <c r="D43" s="1062" t="s">
        <v>353</v>
      </c>
      <c r="E43" s="1063"/>
      <c r="F43" s="1062" t="s">
        <v>354</v>
      </c>
      <c r="G43" s="1063"/>
      <c r="H43" s="689" t="s">
        <v>355</v>
      </c>
      <c r="I43" s="674" t="s">
        <v>356</v>
      </c>
    </row>
    <row r="44" spans="1:10" s="94" customFormat="1" ht="35.1" customHeight="1" x14ac:dyDescent="0.25">
      <c r="A44" s="958" t="s">
        <v>254</v>
      </c>
      <c r="B44" s="104" t="s">
        <v>241</v>
      </c>
      <c r="C44" s="103" t="s">
        <v>242</v>
      </c>
      <c r="D44" s="943" t="s">
        <v>243</v>
      </c>
      <c r="E44" s="944"/>
      <c r="F44" s="943" t="s">
        <v>244</v>
      </c>
      <c r="G44" s="944"/>
      <c r="H44" s="103" t="s">
        <v>245</v>
      </c>
      <c r="I44" s="105" t="s">
        <v>246</v>
      </c>
    </row>
    <row r="45" spans="1:10" ht="195" customHeight="1" x14ac:dyDescent="0.25">
      <c r="A45" s="959"/>
      <c r="B45" s="97">
        <v>1</v>
      </c>
      <c r="C45" s="98">
        <v>1</v>
      </c>
      <c r="D45" s="1064" t="s">
        <v>357</v>
      </c>
      <c r="E45" s="1065"/>
      <c r="F45" s="1056" t="s">
        <v>358</v>
      </c>
      <c r="G45" s="1057"/>
      <c r="H45" s="509"/>
      <c r="I45" s="510" t="s">
        <v>359</v>
      </c>
    </row>
    <row r="46" spans="1:10" s="94" customFormat="1" ht="38.25" customHeight="1" x14ac:dyDescent="0.25">
      <c r="A46" s="958" t="s">
        <v>257</v>
      </c>
      <c r="B46" s="104" t="s">
        <v>241</v>
      </c>
      <c r="C46" s="104" t="s">
        <v>242</v>
      </c>
      <c r="D46" s="943" t="s">
        <v>243</v>
      </c>
      <c r="E46" s="944"/>
      <c r="F46" s="943" t="s">
        <v>244</v>
      </c>
      <c r="G46" s="944"/>
      <c r="H46" s="103" t="s">
        <v>245</v>
      </c>
      <c r="I46" s="103" t="s">
        <v>246</v>
      </c>
    </row>
    <row r="47" spans="1:10" ht="223.5" customHeight="1" x14ac:dyDescent="0.25">
      <c r="A47" s="959"/>
      <c r="B47" s="97">
        <v>1</v>
      </c>
      <c r="C47" s="98">
        <v>1</v>
      </c>
      <c r="D47" s="1051" t="s">
        <v>360</v>
      </c>
      <c r="E47" s="1055"/>
      <c r="F47" s="1056" t="s">
        <v>361</v>
      </c>
      <c r="G47" s="1057"/>
      <c r="H47" s="511"/>
      <c r="I47" s="510" t="s">
        <v>362</v>
      </c>
    </row>
    <row r="48" spans="1:10" s="94" customFormat="1" ht="35.1" customHeight="1" x14ac:dyDescent="0.25">
      <c r="A48" s="958" t="s">
        <v>260</v>
      </c>
      <c r="B48" s="104" t="s">
        <v>241</v>
      </c>
      <c r="C48" s="103" t="s">
        <v>242</v>
      </c>
      <c r="D48" s="943" t="s">
        <v>243</v>
      </c>
      <c r="E48" s="944"/>
      <c r="F48" s="943" t="s">
        <v>244</v>
      </c>
      <c r="G48" s="944"/>
      <c r="H48" s="103" t="s">
        <v>245</v>
      </c>
      <c r="I48" s="105" t="s">
        <v>246</v>
      </c>
    </row>
    <row r="49" spans="1:9" ht="311.25" customHeight="1" x14ac:dyDescent="0.25">
      <c r="A49" s="959"/>
      <c r="B49" s="97">
        <v>0.5</v>
      </c>
      <c r="C49" s="98">
        <v>0.5</v>
      </c>
      <c r="D49" s="1058" t="s">
        <v>363</v>
      </c>
      <c r="E49" s="1059"/>
      <c r="F49" s="1060" t="s">
        <v>364</v>
      </c>
      <c r="G49" s="1061"/>
      <c r="H49" s="512"/>
      <c r="I49" s="510" t="s">
        <v>365</v>
      </c>
    </row>
    <row r="50" spans="1:9" s="94" customFormat="1" ht="35.1" customHeight="1" x14ac:dyDescent="0.25">
      <c r="A50" s="958" t="s">
        <v>262</v>
      </c>
      <c r="B50" s="104" t="s">
        <v>241</v>
      </c>
      <c r="C50" s="103" t="s">
        <v>242</v>
      </c>
      <c r="D50" s="943" t="s">
        <v>243</v>
      </c>
      <c r="E50" s="944"/>
      <c r="F50" s="943" t="s">
        <v>244</v>
      </c>
      <c r="G50" s="944"/>
      <c r="H50" s="103" t="s">
        <v>245</v>
      </c>
      <c r="I50" s="105" t="s">
        <v>246</v>
      </c>
    </row>
    <row r="51" spans="1:9" ht="148.5" customHeight="1" thickBot="1" x14ac:dyDescent="0.3">
      <c r="A51" s="959"/>
      <c r="B51" s="99">
        <v>0.5</v>
      </c>
      <c r="C51" s="100"/>
      <c r="D51" s="1051"/>
      <c r="E51" s="1052"/>
      <c r="F51" s="1051"/>
      <c r="G51" s="1052"/>
      <c r="H51" s="512"/>
      <c r="I51" s="508"/>
    </row>
    <row r="52" spans="1:9" ht="35.1" customHeight="1" thickBot="1" x14ac:dyDescent="0.3">
      <c r="A52" s="958" t="s">
        <v>263</v>
      </c>
      <c r="B52" s="102" t="s">
        <v>241</v>
      </c>
      <c r="C52" s="101" t="s">
        <v>242</v>
      </c>
      <c r="D52" s="943" t="s">
        <v>243</v>
      </c>
      <c r="E52" s="944"/>
      <c r="F52" s="943" t="s">
        <v>244</v>
      </c>
      <c r="G52" s="944"/>
      <c r="H52" s="103" t="s">
        <v>245</v>
      </c>
      <c r="I52" s="105" t="s">
        <v>246</v>
      </c>
    </row>
    <row r="53" spans="1:9" s="493" customFormat="1" ht="178.5" customHeight="1" thickBot="1" x14ac:dyDescent="0.3">
      <c r="A53" s="959"/>
      <c r="B53" s="490">
        <v>1</v>
      </c>
      <c r="C53" s="491"/>
      <c r="D53" s="890"/>
      <c r="E53" s="1053"/>
      <c r="F53" s="890"/>
      <c r="G53" s="1054"/>
      <c r="H53" s="513"/>
      <c r="I53" s="500"/>
    </row>
    <row r="54" spans="1:9" ht="57" customHeight="1" thickBot="1" x14ac:dyDescent="0.3">
      <c r="A54" s="958" t="s">
        <v>264</v>
      </c>
      <c r="B54" s="102" t="s">
        <v>241</v>
      </c>
      <c r="C54" s="101" t="s">
        <v>242</v>
      </c>
      <c r="D54" s="943" t="s">
        <v>243</v>
      </c>
      <c r="E54" s="944"/>
      <c r="F54" s="943" t="s">
        <v>244</v>
      </c>
      <c r="G54" s="944"/>
      <c r="H54" s="476" t="s">
        <v>245</v>
      </c>
      <c r="I54" s="105" t="s">
        <v>246</v>
      </c>
    </row>
    <row r="55" spans="1:9" ht="168" customHeight="1" thickBot="1" x14ac:dyDescent="0.3">
      <c r="A55" s="959"/>
      <c r="B55" s="515">
        <v>1</v>
      </c>
      <c r="C55" s="516"/>
      <c r="D55" s="782"/>
      <c r="E55" s="1046"/>
      <c r="F55" s="782"/>
      <c r="G55" s="1046"/>
      <c r="H55" s="514"/>
      <c r="I55" s="505"/>
    </row>
    <row r="56" spans="1:9" ht="35.1" customHeight="1" x14ac:dyDescent="0.25">
      <c r="A56" s="958" t="s">
        <v>265</v>
      </c>
      <c r="B56" s="102" t="s">
        <v>241</v>
      </c>
      <c r="C56" s="101" t="s">
        <v>242</v>
      </c>
      <c r="D56" s="943" t="s">
        <v>243</v>
      </c>
      <c r="E56" s="944"/>
      <c r="F56" s="943" t="s">
        <v>244</v>
      </c>
      <c r="G56" s="944"/>
      <c r="H56" s="101" t="s">
        <v>245</v>
      </c>
      <c r="I56" s="105" t="s">
        <v>246</v>
      </c>
    </row>
    <row r="57" spans="1:9" ht="154.5" customHeight="1" x14ac:dyDescent="0.25">
      <c r="A57" s="959"/>
      <c r="B57" s="99">
        <v>1</v>
      </c>
      <c r="C57" s="100"/>
      <c r="D57" s="1047"/>
      <c r="E57" s="1048"/>
      <c r="F57" s="1049"/>
      <c r="G57" s="1050"/>
      <c r="H57" s="96"/>
      <c r="I57" s="399"/>
    </row>
    <row r="58" spans="1:9" ht="35.1" customHeight="1" x14ac:dyDescent="0.25">
      <c r="A58" s="958" t="s">
        <v>266</v>
      </c>
      <c r="B58" s="102" t="s">
        <v>241</v>
      </c>
      <c r="C58" s="101" t="s">
        <v>242</v>
      </c>
      <c r="D58" s="943" t="s">
        <v>243</v>
      </c>
      <c r="E58" s="944"/>
      <c r="F58" s="943" t="s">
        <v>244</v>
      </c>
      <c r="G58" s="944"/>
      <c r="H58" s="103" t="s">
        <v>245</v>
      </c>
      <c r="I58" s="105" t="s">
        <v>246</v>
      </c>
    </row>
    <row r="59" spans="1:9" ht="145.5" customHeight="1" x14ac:dyDescent="0.25">
      <c r="A59" s="959"/>
      <c r="B59" s="99">
        <v>1</v>
      </c>
      <c r="C59" s="100"/>
      <c r="D59" s="760"/>
      <c r="E59" s="762"/>
      <c r="F59" s="760"/>
      <c r="G59" s="793"/>
      <c r="H59" s="149"/>
      <c r="I59" s="468"/>
    </row>
    <row r="60" spans="1:9" ht="104.25" customHeight="1" thickBot="1" x14ac:dyDescent="0.3">
      <c r="A60" s="958" t="s">
        <v>267</v>
      </c>
      <c r="B60" s="102" t="s">
        <v>241</v>
      </c>
      <c r="C60" s="101" t="s">
        <v>242</v>
      </c>
      <c r="D60" s="943" t="s">
        <v>243</v>
      </c>
      <c r="E60" s="944"/>
      <c r="F60" s="943" t="s">
        <v>244</v>
      </c>
      <c r="G60" s="944"/>
      <c r="H60" s="103" t="s">
        <v>245</v>
      </c>
      <c r="I60" s="105" t="s">
        <v>246</v>
      </c>
    </row>
    <row r="61" spans="1:9" ht="167.25" customHeight="1" thickBot="1" x14ac:dyDescent="0.3">
      <c r="A61" s="959"/>
      <c r="B61" s="99">
        <v>0.5</v>
      </c>
      <c r="C61" s="100"/>
      <c r="D61" s="760"/>
      <c r="E61" s="793"/>
      <c r="F61" s="1044"/>
      <c r="G61" s="1045"/>
      <c r="H61" s="96"/>
      <c r="I61" s="398"/>
    </row>
    <row r="62" spans="1:9" ht="35.1" customHeight="1" thickBot="1" x14ac:dyDescent="0.3">
      <c r="A62" s="958" t="s">
        <v>268</v>
      </c>
      <c r="B62" s="102" t="s">
        <v>241</v>
      </c>
      <c r="C62" s="101" t="s">
        <v>242</v>
      </c>
      <c r="D62" s="943" t="s">
        <v>243</v>
      </c>
      <c r="E62" s="944"/>
      <c r="F62" s="943" t="s">
        <v>244</v>
      </c>
      <c r="G62" s="944"/>
      <c r="H62" s="103" t="s">
        <v>245</v>
      </c>
      <c r="I62" s="105" t="s">
        <v>246</v>
      </c>
    </row>
    <row r="63" spans="1:9" ht="120.75" customHeight="1" thickBot="1" x14ac:dyDescent="0.3">
      <c r="A63" s="959"/>
      <c r="B63" s="99">
        <v>0.5</v>
      </c>
      <c r="C63" s="100"/>
      <c r="D63" s="968"/>
      <c r="E63" s="969"/>
      <c r="F63" s="968"/>
      <c r="G63" s="969"/>
      <c r="H63" s="96"/>
      <c r="I63" s="96"/>
    </row>
    <row r="64" spans="1:9" x14ac:dyDescent="0.25">
      <c r="B64" s="66">
        <f>SUM(B63+B61+B59+B57+B55+B53+B51+B49+B47+B45+B43+B41)</f>
        <v>9</v>
      </c>
      <c r="C64" s="66">
        <f>SUM(C63+C61+C59+C57+C55+C53+C51+C49+C47+C45+C43+C41)</f>
        <v>3.3</v>
      </c>
    </row>
    <row r="66" spans="1:9" s="93" customFormat="1" ht="30" customHeight="1" x14ac:dyDescent="0.25">
      <c r="A66" s="66"/>
      <c r="B66" s="66"/>
      <c r="C66" s="66"/>
      <c r="D66" s="66"/>
      <c r="E66" s="66"/>
      <c r="F66" s="66"/>
      <c r="G66" s="66"/>
      <c r="H66" s="66"/>
      <c r="I66" s="66"/>
    </row>
    <row r="67" spans="1:9" ht="34.5" customHeight="1" x14ac:dyDescent="0.25">
      <c r="A67" s="899" t="s">
        <v>269</v>
      </c>
      <c r="B67" s="899"/>
      <c r="C67" s="899"/>
      <c r="D67" s="899"/>
      <c r="E67" s="899"/>
      <c r="F67" s="899"/>
      <c r="G67" s="899"/>
      <c r="H67" s="899"/>
      <c r="I67" s="899"/>
    </row>
    <row r="68" spans="1:9" ht="41.25" customHeight="1" x14ac:dyDescent="0.25">
      <c r="A68" s="106" t="s">
        <v>270</v>
      </c>
      <c r="B68" s="1040" t="s">
        <v>366</v>
      </c>
      <c r="C68" s="1041"/>
      <c r="D68" s="1040" t="s">
        <v>367</v>
      </c>
      <c r="E68" s="1041"/>
      <c r="F68" s="902" t="s">
        <v>368</v>
      </c>
      <c r="G68" s="903"/>
      <c r="H68" s="902" t="s">
        <v>369</v>
      </c>
      <c r="I68" s="903"/>
    </row>
    <row r="69" spans="1:9" ht="40.5" customHeight="1" x14ac:dyDescent="0.25">
      <c r="A69" s="106" t="s">
        <v>275</v>
      </c>
      <c r="B69" s="1042">
        <v>0.05</v>
      </c>
      <c r="C69" s="1043"/>
      <c r="D69" s="1042">
        <v>0.05</v>
      </c>
      <c r="E69" s="1043"/>
      <c r="F69" s="869"/>
      <c r="G69" s="870"/>
      <c r="H69" s="869"/>
      <c r="I69" s="870"/>
    </row>
    <row r="70" spans="1:9" ht="30" customHeight="1" x14ac:dyDescent="0.25">
      <c r="A70" s="871" t="s">
        <v>194</v>
      </c>
      <c r="B70" s="153" t="s">
        <v>99</v>
      </c>
      <c r="C70" s="153" t="s">
        <v>242</v>
      </c>
      <c r="D70" s="153" t="s">
        <v>99</v>
      </c>
      <c r="E70" s="153" t="s">
        <v>242</v>
      </c>
      <c r="F70" s="153" t="s">
        <v>99</v>
      </c>
      <c r="G70" s="153" t="s">
        <v>242</v>
      </c>
      <c r="H70" s="153" t="s">
        <v>99</v>
      </c>
      <c r="I70" s="153" t="s">
        <v>242</v>
      </c>
    </row>
    <row r="71" spans="1:9" ht="30" customHeight="1" x14ac:dyDescent="0.25">
      <c r="A71" s="872"/>
      <c r="B71" s="108">
        <v>0.05</v>
      </c>
      <c r="C71" s="108">
        <v>0.05</v>
      </c>
      <c r="D71" s="108">
        <v>0.05</v>
      </c>
      <c r="E71" s="108">
        <v>0.05</v>
      </c>
      <c r="F71" s="114"/>
      <c r="G71" s="109"/>
      <c r="H71" s="114"/>
      <c r="I71" s="109"/>
    </row>
    <row r="72" spans="1:9" ht="106.5" customHeight="1" x14ac:dyDescent="0.25">
      <c r="A72" s="106" t="s">
        <v>276</v>
      </c>
      <c r="B72" s="1037" t="s">
        <v>370</v>
      </c>
      <c r="C72" s="1038"/>
      <c r="D72" s="1037" t="s">
        <v>371</v>
      </c>
      <c r="E72" s="1038"/>
      <c r="F72" s="908"/>
      <c r="G72" s="1030"/>
      <c r="H72" s="908"/>
      <c r="I72" s="909"/>
    </row>
    <row r="73" spans="1:9" ht="80.25" customHeight="1" x14ac:dyDescent="0.25">
      <c r="A73" s="106" t="s">
        <v>280</v>
      </c>
      <c r="B73" s="1039" t="s">
        <v>372</v>
      </c>
      <c r="C73" s="887"/>
      <c r="D73" s="886" t="s">
        <v>372</v>
      </c>
      <c r="E73" s="887"/>
      <c r="F73" s="892"/>
      <c r="G73" s="893"/>
      <c r="H73" s="892"/>
      <c r="I73" s="893"/>
    </row>
    <row r="74" spans="1:9" ht="30.75" customHeight="1" x14ac:dyDescent="0.25">
      <c r="A74" s="871" t="s">
        <v>195</v>
      </c>
      <c r="B74" s="153" t="s">
        <v>99</v>
      </c>
      <c r="C74" s="153" t="s">
        <v>242</v>
      </c>
      <c r="D74" s="153" t="s">
        <v>99</v>
      </c>
      <c r="E74" s="153" t="s">
        <v>242</v>
      </c>
      <c r="F74" s="153" t="s">
        <v>99</v>
      </c>
      <c r="G74" s="153" t="s">
        <v>242</v>
      </c>
      <c r="H74" s="153" t="s">
        <v>99</v>
      </c>
      <c r="I74" s="153" t="s">
        <v>242</v>
      </c>
    </row>
    <row r="75" spans="1:9" ht="30.75" customHeight="1" x14ac:dyDescent="0.25">
      <c r="A75" s="872"/>
      <c r="B75" s="108">
        <v>0.05</v>
      </c>
      <c r="C75" s="109">
        <v>0.02</v>
      </c>
      <c r="D75" s="108">
        <v>0.05</v>
      </c>
      <c r="E75" s="109">
        <v>0.05</v>
      </c>
      <c r="F75" s="114"/>
      <c r="G75" s="110"/>
      <c r="H75" s="114"/>
      <c r="I75" s="110"/>
    </row>
    <row r="76" spans="1:9" ht="118.5" customHeight="1" x14ac:dyDescent="0.25">
      <c r="A76" s="106" t="s">
        <v>276</v>
      </c>
      <c r="B76" s="1033" t="s">
        <v>373</v>
      </c>
      <c r="C76" s="1034"/>
      <c r="D76" s="1035" t="s">
        <v>374</v>
      </c>
      <c r="E76" s="1036"/>
      <c r="F76" s="908"/>
      <c r="G76" s="1030"/>
      <c r="H76" s="939"/>
      <c r="I76" s="940"/>
    </row>
    <row r="77" spans="1:9" ht="80.25" customHeight="1" x14ac:dyDescent="0.25">
      <c r="A77" s="106" t="s">
        <v>280</v>
      </c>
      <c r="B77" s="886" t="s">
        <v>375</v>
      </c>
      <c r="C77" s="887"/>
      <c r="D77" s="886" t="s">
        <v>375</v>
      </c>
      <c r="E77" s="887"/>
      <c r="F77" s="886"/>
      <c r="G77" s="893"/>
      <c r="H77" s="892"/>
      <c r="I77" s="893"/>
    </row>
    <row r="78" spans="1:9" ht="30.75" customHeight="1" x14ac:dyDescent="0.25">
      <c r="A78" s="871" t="s">
        <v>196</v>
      </c>
      <c r="B78" s="153" t="s">
        <v>99</v>
      </c>
      <c r="C78" s="153" t="s">
        <v>242</v>
      </c>
      <c r="D78" s="153" t="s">
        <v>99</v>
      </c>
      <c r="E78" s="153" t="s">
        <v>242</v>
      </c>
      <c r="F78" s="153" t="s">
        <v>99</v>
      </c>
      <c r="G78" s="153" t="s">
        <v>242</v>
      </c>
      <c r="H78" s="153" t="s">
        <v>99</v>
      </c>
      <c r="I78" s="153" t="s">
        <v>242</v>
      </c>
    </row>
    <row r="79" spans="1:9" ht="30.75" customHeight="1" x14ac:dyDescent="0.25">
      <c r="A79" s="872"/>
      <c r="B79" s="108">
        <v>0.1</v>
      </c>
      <c r="C79" s="108">
        <v>0.1</v>
      </c>
      <c r="D79" s="108">
        <v>0.1</v>
      </c>
      <c r="E79" s="108">
        <v>0.1</v>
      </c>
      <c r="F79" s="114"/>
      <c r="G79" s="110"/>
      <c r="H79" s="114"/>
      <c r="I79" s="110"/>
    </row>
    <row r="80" spans="1:9" ht="240" customHeight="1" x14ac:dyDescent="0.25">
      <c r="A80" s="106" t="s">
        <v>276</v>
      </c>
      <c r="B80" s="1031" t="s">
        <v>376</v>
      </c>
      <c r="C80" s="1032"/>
      <c r="D80" s="879" t="s">
        <v>377</v>
      </c>
      <c r="E80" s="880"/>
      <c r="F80" s="908"/>
      <c r="G80" s="1030"/>
      <c r="H80" s="892"/>
      <c r="I80" s="893"/>
    </row>
    <row r="81" spans="1:9" ht="80.25" customHeight="1" x14ac:dyDescent="0.25">
      <c r="A81" s="106" t="s">
        <v>280</v>
      </c>
      <c r="B81" s="886" t="s">
        <v>378</v>
      </c>
      <c r="C81" s="887"/>
      <c r="D81" s="886" t="s">
        <v>378</v>
      </c>
      <c r="E81" s="887"/>
      <c r="F81" s="892"/>
      <c r="G81" s="893"/>
      <c r="H81" s="892"/>
      <c r="I81" s="893"/>
    </row>
    <row r="82" spans="1:9" ht="30.75" customHeight="1" x14ac:dyDescent="0.25">
      <c r="A82" s="871" t="s">
        <v>197</v>
      </c>
      <c r="B82" s="153" t="s">
        <v>99</v>
      </c>
      <c r="C82" s="153" t="s">
        <v>242</v>
      </c>
      <c r="D82" s="153" t="s">
        <v>99</v>
      </c>
      <c r="E82" s="153" t="s">
        <v>242</v>
      </c>
      <c r="F82" s="153" t="s">
        <v>99</v>
      </c>
      <c r="G82" s="153" t="s">
        <v>242</v>
      </c>
      <c r="H82" s="153" t="s">
        <v>99</v>
      </c>
      <c r="I82" s="153" t="s">
        <v>242</v>
      </c>
    </row>
    <row r="83" spans="1:9" ht="30.75" customHeight="1" x14ac:dyDescent="0.25">
      <c r="A83" s="872"/>
      <c r="B83" s="108">
        <v>0.1</v>
      </c>
      <c r="C83" s="108">
        <v>0.1</v>
      </c>
      <c r="D83" s="108">
        <v>0.1</v>
      </c>
      <c r="E83" s="109">
        <v>0.1</v>
      </c>
      <c r="F83" s="114"/>
      <c r="G83" s="110"/>
      <c r="H83" s="114"/>
      <c r="I83" s="110"/>
    </row>
    <row r="84" spans="1:9" ht="240.75" customHeight="1" x14ac:dyDescent="0.25">
      <c r="A84" s="106" t="s">
        <v>276</v>
      </c>
      <c r="B84" s="1028" t="s">
        <v>379</v>
      </c>
      <c r="C84" s="1029"/>
      <c r="D84" s="1028" t="s">
        <v>380</v>
      </c>
      <c r="E84" s="1029"/>
      <c r="F84" s="908"/>
      <c r="G84" s="1030"/>
      <c r="H84" s="892"/>
      <c r="I84" s="893"/>
    </row>
    <row r="85" spans="1:9" ht="80.25" customHeight="1" x14ac:dyDescent="0.25">
      <c r="A85" s="106" t="s">
        <v>280</v>
      </c>
      <c r="B85" s="886" t="s">
        <v>381</v>
      </c>
      <c r="C85" s="887"/>
      <c r="D85" s="886" t="s">
        <v>381</v>
      </c>
      <c r="E85" s="887"/>
      <c r="F85" s="892"/>
      <c r="G85" s="893"/>
      <c r="H85" s="892"/>
      <c r="I85" s="893"/>
    </row>
    <row r="86" spans="1:9" ht="30" customHeight="1" x14ac:dyDescent="0.25">
      <c r="A86" s="871" t="s">
        <v>200</v>
      </c>
      <c r="B86" s="153" t="s">
        <v>99</v>
      </c>
      <c r="C86" s="153" t="s">
        <v>242</v>
      </c>
      <c r="D86" s="153" t="s">
        <v>99</v>
      </c>
      <c r="E86" s="153" t="s">
        <v>242</v>
      </c>
      <c r="F86" s="153" t="s">
        <v>99</v>
      </c>
      <c r="G86" s="153" t="s">
        <v>242</v>
      </c>
      <c r="H86" s="153" t="s">
        <v>99</v>
      </c>
      <c r="I86" s="153" t="s">
        <v>242</v>
      </c>
    </row>
    <row r="87" spans="1:9" ht="30" customHeight="1" x14ac:dyDescent="0.25">
      <c r="A87" s="872"/>
      <c r="B87" s="108">
        <v>0.1</v>
      </c>
      <c r="C87" s="108">
        <v>0.1</v>
      </c>
      <c r="D87" s="108">
        <v>0.1</v>
      </c>
      <c r="E87" s="108">
        <v>0.1</v>
      </c>
      <c r="F87" s="114"/>
      <c r="G87" s="110"/>
      <c r="H87" s="114"/>
      <c r="I87" s="110"/>
    </row>
    <row r="88" spans="1:9" ht="139.5" customHeight="1" x14ac:dyDescent="0.25">
      <c r="A88" s="106" t="s">
        <v>276</v>
      </c>
      <c r="B88" s="1024" t="s">
        <v>382</v>
      </c>
      <c r="C88" s="1025"/>
      <c r="D88" s="1026" t="s">
        <v>383</v>
      </c>
      <c r="E88" s="1027"/>
      <c r="F88" s="936"/>
      <c r="G88" s="936"/>
      <c r="H88" s="936"/>
      <c r="I88" s="936"/>
    </row>
    <row r="89" spans="1:9" ht="80.25" customHeight="1" x14ac:dyDescent="0.25">
      <c r="A89" s="106" t="s">
        <v>280</v>
      </c>
      <c r="B89" s="886" t="s">
        <v>384</v>
      </c>
      <c r="C89" s="887"/>
      <c r="D89" s="886" t="s">
        <v>384</v>
      </c>
      <c r="E89" s="887"/>
      <c r="F89" s="877"/>
      <c r="G89" s="878"/>
      <c r="H89" s="877"/>
      <c r="I89" s="878"/>
    </row>
    <row r="90" spans="1:9" ht="29.25" customHeight="1" x14ac:dyDescent="0.25">
      <c r="A90" s="871" t="s">
        <v>202</v>
      </c>
      <c r="B90" s="153" t="s">
        <v>99</v>
      </c>
      <c r="C90" s="153" t="s">
        <v>242</v>
      </c>
      <c r="D90" s="153" t="s">
        <v>99</v>
      </c>
      <c r="E90" s="153" t="s">
        <v>242</v>
      </c>
      <c r="F90" s="153" t="s">
        <v>99</v>
      </c>
      <c r="G90" s="153" t="s">
        <v>242</v>
      </c>
      <c r="H90" s="153" t="s">
        <v>99</v>
      </c>
      <c r="I90" s="153" t="s">
        <v>242</v>
      </c>
    </row>
    <row r="91" spans="1:9" ht="29.25" customHeight="1" x14ac:dyDescent="0.25">
      <c r="A91" s="872"/>
      <c r="B91" s="108">
        <v>0.1</v>
      </c>
      <c r="C91" s="111"/>
      <c r="D91" s="108">
        <v>0.1</v>
      </c>
      <c r="E91" s="109"/>
      <c r="F91" s="114"/>
      <c r="G91" s="110"/>
      <c r="H91" s="114"/>
      <c r="I91" s="110"/>
    </row>
    <row r="92" spans="1:9" ht="75.75" customHeight="1" x14ac:dyDescent="0.25">
      <c r="A92" s="106" t="s">
        <v>276</v>
      </c>
      <c r="B92" s="1021"/>
      <c r="C92" s="1022"/>
      <c r="D92" s="1020"/>
      <c r="E92" s="1023"/>
      <c r="F92" s="885"/>
      <c r="G92" s="885"/>
      <c r="H92" s="885"/>
      <c r="I92" s="885"/>
    </row>
    <row r="93" spans="1:9" ht="80.25" customHeight="1" x14ac:dyDescent="0.25">
      <c r="A93" s="106" t="s">
        <v>280</v>
      </c>
      <c r="B93" s="886"/>
      <c r="C93" s="887"/>
      <c r="D93" s="886"/>
      <c r="E93" s="887"/>
      <c r="F93" s="877"/>
      <c r="G93" s="878"/>
      <c r="H93" s="877"/>
      <c r="I93" s="878"/>
    </row>
    <row r="94" spans="1:9" ht="24.95" customHeight="1" x14ac:dyDescent="0.25">
      <c r="A94" s="871" t="s">
        <v>203</v>
      </c>
      <c r="B94" s="153" t="s">
        <v>99</v>
      </c>
      <c r="C94" s="153" t="s">
        <v>242</v>
      </c>
      <c r="D94" s="153" t="s">
        <v>99</v>
      </c>
      <c r="E94" s="153" t="s">
        <v>242</v>
      </c>
      <c r="F94" s="153" t="s">
        <v>99</v>
      </c>
      <c r="G94" s="153" t="s">
        <v>242</v>
      </c>
      <c r="H94" s="153" t="s">
        <v>99</v>
      </c>
      <c r="I94" s="153" t="s">
        <v>242</v>
      </c>
    </row>
    <row r="95" spans="1:9" ht="24.95" customHeight="1" x14ac:dyDescent="0.25">
      <c r="A95" s="872"/>
      <c r="B95" s="108">
        <v>0.1</v>
      </c>
      <c r="C95" s="111"/>
      <c r="D95" s="108">
        <v>0.1</v>
      </c>
      <c r="E95" s="109"/>
      <c r="F95" s="114"/>
      <c r="G95" s="110"/>
      <c r="H95" s="114"/>
      <c r="I95" s="110"/>
    </row>
    <row r="96" spans="1:9" s="493" customFormat="1" ht="142.5" customHeight="1" x14ac:dyDescent="0.25">
      <c r="A96" s="403" t="s">
        <v>276</v>
      </c>
      <c r="B96" s="1020"/>
      <c r="C96" s="1020"/>
      <c r="D96" s="1020"/>
      <c r="E96" s="1020"/>
      <c r="F96" s="975"/>
      <c r="G96" s="975"/>
      <c r="H96" s="975"/>
      <c r="I96" s="975"/>
    </row>
    <row r="97" spans="1:9" ht="80.25" customHeight="1" x14ac:dyDescent="0.25">
      <c r="A97" s="106" t="s">
        <v>280</v>
      </c>
      <c r="B97" s="875"/>
      <c r="C97" s="876"/>
      <c r="D97" s="875"/>
      <c r="E97" s="876"/>
      <c r="F97" s="877"/>
      <c r="G97" s="878"/>
      <c r="H97" s="877"/>
      <c r="I97" s="878"/>
    </row>
    <row r="98" spans="1:9" ht="24.95" customHeight="1" x14ac:dyDescent="0.25">
      <c r="A98" s="871" t="s">
        <v>204</v>
      </c>
      <c r="B98" s="153" t="s">
        <v>99</v>
      </c>
      <c r="C98" s="153" t="s">
        <v>242</v>
      </c>
      <c r="D98" s="153" t="s">
        <v>99</v>
      </c>
      <c r="E98" s="153" t="s">
        <v>242</v>
      </c>
      <c r="F98" s="153" t="s">
        <v>99</v>
      </c>
      <c r="G98" s="153" t="s">
        <v>242</v>
      </c>
      <c r="H98" s="153" t="s">
        <v>99</v>
      </c>
      <c r="I98" s="153" t="s">
        <v>242</v>
      </c>
    </row>
    <row r="99" spans="1:9" ht="24.95" customHeight="1" x14ac:dyDescent="0.25">
      <c r="A99" s="872"/>
      <c r="B99" s="108">
        <v>0.1</v>
      </c>
      <c r="C99" s="111"/>
      <c r="D99" s="108">
        <v>0.1</v>
      </c>
      <c r="E99" s="109"/>
      <c r="F99" s="114"/>
      <c r="G99" s="110"/>
      <c r="H99" s="114"/>
      <c r="I99" s="110"/>
    </row>
    <row r="100" spans="1:9" ht="105" customHeight="1" x14ac:dyDescent="0.25">
      <c r="A100" s="106" t="s">
        <v>276</v>
      </c>
      <c r="B100" s="1020"/>
      <c r="C100" s="1020"/>
      <c r="D100" s="1020"/>
      <c r="E100" s="1020"/>
      <c r="F100" s="885"/>
      <c r="G100" s="885"/>
      <c r="H100" s="885"/>
      <c r="I100" s="885"/>
    </row>
    <row r="101" spans="1:9" ht="80.25" customHeight="1" x14ac:dyDescent="0.25">
      <c r="A101" s="106" t="s">
        <v>280</v>
      </c>
      <c r="B101" s="886"/>
      <c r="C101" s="887"/>
      <c r="D101" s="886"/>
      <c r="E101" s="887"/>
      <c r="F101" s="877"/>
      <c r="G101" s="878"/>
      <c r="H101" s="877"/>
      <c r="I101" s="878"/>
    </row>
    <row r="102" spans="1:9" ht="24.95" customHeight="1" x14ac:dyDescent="0.25">
      <c r="A102" s="871" t="s">
        <v>206</v>
      </c>
      <c r="B102" s="153" t="s">
        <v>99</v>
      </c>
      <c r="C102" s="153" t="s">
        <v>242</v>
      </c>
      <c r="D102" s="153" t="s">
        <v>99</v>
      </c>
      <c r="E102" s="153" t="s">
        <v>242</v>
      </c>
      <c r="F102" s="153" t="s">
        <v>99</v>
      </c>
      <c r="G102" s="153" t="s">
        <v>242</v>
      </c>
      <c r="H102" s="153" t="s">
        <v>99</v>
      </c>
      <c r="I102" s="153" t="s">
        <v>242</v>
      </c>
    </row>
    <row r="103" spans="1:9" ht="24.95" customHeight="1" x14ac:dyDescent="0.25">
      <c r="A103" s="872"/>
      <c r="B103" s="108">
        <v>0.1</v>
      </c>
      <c r="C103" s="108"/>
      <c r="D103" s="108">
        <v>0.1</v>
      </c>
      <c r="E103" s="108"/>
      <c r="F103" s="114"/>
      <c r="G103" s="110"/>
      <c r="H103" s="114"/>
      <c r="I103" s="110"/>
    </row>
    <row r="104" spans="1:9" ht="147" customHeight="1" x14ac:dyDescent="0.25">
      <c r="A104" s="106" t="s">
        <v>276</v>
      </c>
      <c r="B104" s="1018"/>
      <c r="C104" s="1018"/>
      <c r="D104" s="1019"/>
      <c r="E104" s="1019"/>
      <c r="F104" s="885"/>
      <c r="G104" s="885"/>
      <c r="H104" s="885"/>
      <c r="I104" s="885"/>
    </row>
    <row r="105" spans="1:9" ht="80.25" customHeight="1" x14ac:dyDescent="0.25">
      <c r="A105" s="106" t="s">
        <v>280</v>
      </c>
      <c r="B105" s="886"/>
      <c r="C105" s="887"/>
      <c r="D105" s="886"/>
      <c r="E105" s="887"/>
      <c r="F105" s="877"/>
      <c r="G105" s="878"/>
      <c r="H105" s="877"/>
      <c r="I105" s="878"/>
    </row>
    <row r="106" spans="1:9" ht="24.95" customHeight="1" x14ac:dyDescent="0.25">
      <c r="A106" s="871" t="s">
        <v>207</v>
      </c>
      <c r="B106" s="153" t="s">
        <v>99</v>
      </c>
      <c r="C106" s="153" t="s">
        <v>242</v>
      </c>
      <c r="D106" s="153" t="s">
        <v>99</v>
      </c>
      <c r="E106" s="153" t="s">
        <v>242</v>
      </c>
      <c r="F106" s="153" t="s">
        <v>99</v>
      </c>
      <c r="G106" s="153" t="s">
        <v>242</v>
      </c>
      <c r="H106" s="153" t="s">
        <v>99</v>
      </c>
      <c r="I106" s="153" t="s">
        <v>242</v>
      </c>
    </row>
    <row r="107" spans="1:9" ht="24.95" customHeight="1" x14ac:dyDescent="0.25">
      <c r="A107" s="872"/>
      <c r="B107" s="108">
        <v>0.1</v>
      </c>
      <c r="C107" s="108"/>
      <c r="D107" s="108">
        <v>0.1</v>
      </c>
      <c r="E107" s="108"/>
      <c r="F107" s="114"/>
      <c r="G107" s="110"/>
      <c r="H107" s="114"/>
      <c r="I107" s="110"/>
    </row>
    <row r="108" spans="1:9" ht="80.25" customHeight="1" x14ac:dyDescent="0.25">
      <c r="A108" s="106" t="s">
        <v>276</v>
      </c>
      <c r="B108" s="1017"/>
      <c r="C108" s="1017"/>
      <c r="D108" s="1017"/>
      <c r="E108" s="1017"/>
      <c r="F108" s="885"/>
      <c r="G108" s="885"/>
      <c r="H108" s="885"/>
      <c r="I108" s="885"/>
    </row>
    <row r="109" spans="1:9" ht="80.25" customHeight="1" x14ac:dyDescent="0.25">
      <c r="A109" s="106" t="s">
        <v>280</v>
      </c>
      <c r="B109" s="886"/>
      <c r="C109" s="887"/>
      <c r="D109" s="886"/>
      <c r="E109" s="887"/>
      <c r="F109" s="877"/>
      <c r="G109" s="878"/>
      <c r="H109" s="877"/>
      <c r="I109" s="878"/>
    </row>
    <row r="110" spans="1:9" ht="24.95" customHeight="1" x14ac:dyDescent="0.25">
      <c r="A110" s="871" t="s">
        <v>208</v>
      </c>
      <c r="B110" s="153" t="s">
        <v>99</v>
      </c>
      <c r="C110" s="153" t="s">
        <v>242</v>
      </c>
      <c r="D110" s="153" t="s">
        <v>99</v>
      </c>
      <c r="E110" s="153" t="s">
        <v>242</v>
      </c>
      <c r="F110" s="153" t="s">
        <v>99</v>
      </c>
      <c r="G110" s="153" t="s">
        <v>242</v>
      </c>
      <c r="H110" s="153" t="s">
        <v>99</v>
      </c>
      <c r="I110" s="153" t="s">
        <v>242</v>
      </c>
    </row>
    <row r="111" spans="1:9" ht="24.95" customHeight="1" x14ac:dyDescent="0.25">
      <c r="A111" s="872"/>
      <c r="B111" s="108">
        <v>0.05</v>
      </c>
      <c r="C111" s="607"/>
      <c r="D111" s="108">
        <v>0.05</v>
      </c>
      <c r="E111" s="108"/>
      <c r="F111" s="114"/>
      <c r="G111" s="110"/>
      <c r="H111" s="114"/>
      <c r="I111" s="110"/>
    </row>
    <row r="112" spans="1:9" ht="80.25" customHeight="1" x14ac:dyDescent="0.25">
      <c r="A112" s="106" t="s">
        <v>276</v>
      </c>
      <c r="B112" s="1017"/>
      <c r="C112" s="1017"/>
      <c r="D112" s="1017"/>
      <c r="E112" s="1017"/>
      <c r="F112" s="885"/>
      <c r="G112" s="885"/>
      <c r="H112" s="885"/>
      <c r="I112" s="885"/>
    </row>
    <row r="113" spans="1:9" ht="80.25" customHeight="1" x14ac:dyDescent="0.25">
      <c r="A113" s="106" t="s">
        <v>280</v>
      </c>
      <c r="B113" s="886"/>
      <c r="C113" s="887"/>
      <c r="D113" s="886"/>
      <c r="E113" s="887"/>
      <c r="F113" s="877"/>
      <c r="G113" s="878"/>
      <c r="H113" s="877"/>
      <c r="I113" s="878"/>
    </row>
    <row r="114" spans="1:9" ht="24.95" customHeight="1" x14ac:dyDescent="0.25">
      <c r="A114" s="871" t="s">
        <v>209</v>
      </c>
      <c r="B114" s="153" t="s">
        <v>99</v>
      </c>
      <c r="C114" s="153" t="s">
        <v>242</v>
      </c>
      <c r="D114" s="153" t="s">
        <v>99</v>
      </c>
      <c r="E114" s="153" t="s">
        <v>242</v>
      </c>
      <c r="F114" s="153" t="s">
        <v>99</v>
      </c>
      <c r="G114" s="153" t="s">
        <v>242</v>
      </c>
      <c r="H114" s="153" t="s">
        <v>99</v>
      </c>
      <c r="I114" s="153" t="s">
        <v>242</v>
      </c>
    </row>
    <row r="115" spans="1:9" ht="24.95" customHeight="1" x14ac:dyDescent="0.25">
      <c r="A115" s="872"/>
      <c r="B115" s="354">
        <v>0.05</v>
      </c>
      <c r="C115" s="273"/>
      <c r="D115" s="108">
        <v>0.05</v>
      </c>
      <c r="E115" s="273"/>
      <c r="F115" s="273"/>
      <c r="G115" s="274"/>
      <c r="H115" s="273"/>
      <c r="I115" s="274"/>
    </row>
    <row r="116" spans="1:9" ht="80.25" customHeight="1" x14ac:dyDescent="0.25">
      <c r="A116" s="106" t="s">
        <v>276</v>
      </c>
      <c r="B116" s="973"/>
      <c r="C116" s="973"/>
      <c r="D116" s="973"/>
      <c r="E116" s="973"/>
      <c r="F116" s="973"/>
      <c r="G116" s="973"/>
      <c r="H116" s="973"/>
      <c r="I116" s="973"/>
    </row>
    <row r="117" spans="1:9" ht="80.25" customHeight="1" x14ac:dyDescent="0.25">
      <c r="A117" s="106" t="s">
        <v>280</v>
      </c>
      <c r="B117" s="877"/>
      <c r="C117" s="878"/>
      <c r="D117" s="877"/>
      <c r="E117" s="878"/>
      <c r="F117" s="877"/>
      <c r="G117" s="878"/>
      <c r="H117" s="877"/>
      <c r="I117" s="878"/>
    </row>
    <row r="118" spans="1:9" ht="16.5" x14ac:dyDescent="0.25">
      <c r="A118" s="107" t="s">
        <v>298</v>
      </c>
      <c r="B118" s="377">
        <f t="shared" ref="B118:I118" si="1">(B71+B75+B79+B83+B87+B91+B95+B99+B103+B107+B111+B115)</f>
        <v>1</v>
      </c>
      <c r="C118" s="377">
        <f t="shared" si="1"/>
        <v>0.37</v>
      </c>
      <c r="D118" s="377">
        <f t="shared" si="1"/>
        <v>1</v>
      </c>
      <c r="E118" s="377">
        <f t="shared" si="1"/>
        <v>0.4</v>
      </c>
      <c r="F118" s="377">
        <f t="shared" si="1"/>
        <v>0</v>
      </c>
      <c r="G118" s="377">
        <f t="shared" si="1"/>
        <v>0</v>
      </c>
      <c r="H118" s="112">
        <f t="shared" si="1"/>
        <v>0</v>
      </c>
      <c r="I118" s="112">
        <f t="shared" si="1"/>
        <v>0</v>
      </c>
    </row>
    <row r="122" spans="1:9" ht="28.5" x14ac:dyDescent="0.25">
      <c r="A122" s="353" t="s">
        <v>299</v>
      </c>
    </row>
  </sheetData>
  <mergeCells count="210">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D76:E76"/>
    <mergeCell ref="F76:G76"/>
    <mergeCell ref="H76:I76"/>
    <mergeCell ref="B77:C77"/>
    <mergeCell ref="D77:E77"/>
    <mergeCell ref="F77:G77"/>
    <mergeCell ref="H77:I77"/>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w:/g/personal/territorializacion2021_sdmujer_gov_co/IQDYJTT7C5yPR7eWbryv6zCnAa-UFSBG5Uxc-rNht2P48TY?e=gIVwH7" xr:uid="{B7EC143C-85D3-4A6E-83D2-9C623AB03FB1}"/>
    <hyperlink ref="D73:E73" r:id="rId2" display="https://secretariadistritald-my.sharepoint.com/:w:/g/personal/territorializacion2021_sdmujer_gov_co/IQDYJTT7C5yPR7eWbryv6zCnAa-UFSBG5Uxc-rNht2P48TY?e=gIVwH7" xr:uid="{7003A7DA-DE40-42D0-B853-B9F545C19C5C}"/>
    <hyperlink ref="B73" r:id="rId3" xr:uid="{9A7A3A1F-E175-4A1E-BE54-2AAE67D72D57}"/>
    <hyperlink ref="B77" r:id="rId4" xr:uid="{E0728D61-F6D4-4157-B864-E949DB8AF0E3}"/>
    <hyperlink ref="D77" r:id="rId5" xr:uid="{3EFEBE43-EE6E-4A0D-A524-C9191E97477B}"/>
    <hyperlink ref="B81:C81" r:id="rId6" display="https://secretariadistritald-my.sharepoint.com/:w:/g/personal/territorializacion2021_sdmujer_gov_co/IQCcHBke5k5dSb8spY_4PgpRAUT4yHywtV9GDkLKRO_ovyw?e=QP2n0o" xr:uid="{64067F7D-F91D-4C4B-A0ED-34D8E1D002CB}"/>
    <hyperlink ref="D81:E81" r:id="rId7" display="https://secretariadistritald-my.sharepoint.com/:w:/g/personal/territorializacion2021_sdmujer_gov_co/IQCcHBke5k5dSb8spY_4PgpRAUT4yHywtV9GDkLKRO_ovyw?e=QP2n0o" xr:uid="{0AA99F56-E7EF-4BD0-901B-DC84492F7AEB}"/>
    <hyperlink ref="B85:C85" r:id="rId8" display="https://secretariadistritald-my.sharepoint.com/:w:/g/personal/territorializacion2021_sdmujer_gov_co/IQAv1UMFjHcWT56ObumYgTWoARF7t3cwGfV2TNPRZkY05B0?e=I06zIP" xr:uid="{C43DA46C-434F-4325-A988-C72CF64B60A4}"/>
    <hyperlink ref="D85:E85" r:id="rId9" display="https://secretariadistritald-my.sharepoint.com/:w:/g/personal/territorializacion2021_sdmujer_gov_co/IQAv1UMFjHcWT56ObumYgTWoARF7t3cwGfV2TNPRZkY05B0?e=I06zIP" xr:uid="{1E210404-7CBB-4218-B024-5089340CBB16}"/>
    <hyperlink ref="B89:C89" r:id="rId10" display="https://secretariadistritald-my.sharepoint.com/:w:/g/personal/territorializacion2021_sdmujer_gov_co/IQB-l9PaGGMiTZs67QprrgIcAbVLsrjWUNO40T1aV7l1-Q0?e=Qw1g90" xr:uid="{F4D1C8EC-C364-447E-817F-4592F802A632}"/>
    <hyperlink ref="D89:E89" r:id="rId11" display="https://secretariadistritald-my.sharepoint.com/:w:/g/personal/territorializacion2021_sdmujer_gov_co/IQB-l9PaGGMiTZs67QprrgIcAbVLsrjWUNO40T1aV7l1-Q0?e=Qw1g90" xr:uid="{C4464EA8-ABFB-4B60-A698-5D475EA42CA8}"/>
  </hyperlinks>
  <pageMargins left="0.25" right="0.25" top="0.75" bottom="0.75" header="0.3" footer="0.3"/>
  <pageSetup scale="10" orientation="landscape" r:id="rId12"/>
  <drawing r:id="rId1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8BF8C80-26EA-418F-8CD3-43E4257620B0}">
          <x14:formula1>
            <xm:f>Listas!$B$2:$B$4</xm:f>
          </x14:formula1>
          <xm:sqref>H37:I38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E2236-A250-45E0-B3DF-038C0FC907CB}">
  <sheetPr>
    <pageSetUpPr fitToPage="1"/>
  </sheetPr>
  <dimension ref="A1:L28"/>
  <sheetViews>
    <sheetView topLeftCell="A15"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66"/>
      <c r="B1" s="1067"/>
      <c r="C1" s="1067"/>
      <c r="D1" s="1067"/>
      <c r="E1" s="1068"/>
      <c r="F1" s="1013" t="s">
        <v>300</v>
      </c>
      <c r="G1" s="1014"/>
      <c r="H1" s="1014"/>
      <c r="I1" s="1014"/>
      <c r="J1" s="1014"/>
      <c r="K1" s="1014"/>
      <c r="L1" s="262"/>
    </row>
    <row r="2" spans="1:12" ht="18.75" customHeight="1" x14ac:dyDescent="0.25">
      <c r="A2" s="1069"/>
      <c r="B2" s="1070"/>
      <c r="C2" s="1070"/>
      <c r="D2" s="1070"/>
      <c r="E2" s="1071"/>
      <c r="F2" s="1015"/>
      <c r="G2" s="1016"/>
      <c r="H2" s="1016"/>
      <c r="I2" s="1016"/>
      <c r="J2" s="1016"/>
      <c r="K2" s="1016"/>
      <c r="L2" s="262"/>
    </row>
    <row r="3" spans="1:12" ht="18.75" customHeight="1" x14ac:dyDescent="0.25">
      <c r="A3" s="1069"/>
      <c r="B3" s="1070"/>
      <c r="C3" s="1070"/>
      <c r="D3" s="1070"/>
      <c r="E3" s="1071"/>
      <c r="F3" s="1013" t="s">
        <v>301</v>
      </c>
      <c r="G3" s="1014"/>
      <c r="H3" s="1014"/>
      <c r="I3" s="1014"/>
      <c r="J3" s="1014"/>
      <c r="K3" s="1014"/>
      <c r="L3" s="262"/>
    </row>
    <row r="4" spans="1:12" ht="18.75" customHeight="1" x14ac:dyDescent="0.25">
      <c r="A4" s="1072"/>
      <c r="B4" s="1073"/>
      <c r="C4" s="1073"/>
      <c r="D4" s="1073"/>
      <c r="E4" s="1074"/>
      <c r="F4" s="1015"/>
      <c r="G4" s="1016"/>
      <c r="H4" s="1016"/>
      <c r="I4" s="1016"/>
      <c r="J4" s="1016"/>
      <c r="K4" s="1016"/>
      <c r="L4" s="262"/>
    </row>
    <row r="5" spans="1:12" ht="15.75" customHeight="1" x14ac:dyDescent="0.25">
      <c r="A5" s="984" t="s">
        <v>302</v>
      </c>
      <c r="B5" s="985"/>
      <c r="C5" s="985"/>
      <c r="D5" s="985"/>
      <c r="E5" s="985"/>
      <c r="F5" s="985"/>
      <c r="G5" s="985"/>
      <c r="H5" s="985"/>
      <c r="I5" s="985"/>
      <c r="J5" s="985"/>
      <c r="K5" s="985"/>
      <c r="L5" s="997"/>
    </row>
    <row r="6" spans="1:12" ht="23.25" customHeight="1" x14ac:dyDescent="0.25">
      <c r="A6" s="984" t="s">
        <v>303</v>
      </c>
      <c r="B6" s="985"/>
      <c r="C6" s="986"/>
      <c r="D6" s="987" t="s">
        <v>12</v>
      </c>
      <c r="E6" s="988"/>
      <c r="F6" s="988"/>
      <c r="G6" s="988"/>
      <c r="H6" s="989"/>
      <c r="I6" s="984" t="s">
        <v>304</v>
      </c>
      <c r="J6" s="986"/>
      <c r="K6" s="987" t="s">
        <v>37</v>
      </c>
      <c r="L6" s="989"/>
    </row>
    <row r="7" spans="1:12" ht="17.850000000000001" customHeight="1" x14ac:dyDescent="0.25">
      <c r="A7" s="984" t="s">
        <v>305</v>
      </c>
      <c r="B7" s="985"/>
      <c r="C7" s="986"/>
      <c r="D7" s="987" t="s">
        <v>26</v>
      </c>
      <c r="E7" s="988"/>
      <c r="F7" s="988"/>
      <c r="G7" s="988"/>
      <c r="H7" s="989"/>
      <c r="I7" s="984" t="s">
        <v>98</v>
      </c>
      <c r="J7" s="986"/>
      <c r="K7" s="987" t="s">
        <v>15</v>
      </c>
      <c r="L7" s="989"/>
    </row>
    <row r="8" spans="1:12" ht="35.85" customHeight="1" x14ac:dyDescent="0.25">
      <c r="A8" s="984" t="s">
        <v>306</v>
      </c>
      <c r="B8" s="985"/>
      <c r="C8" s="986"/>
      <c r="D8" s="987" t="s">
        <v>66</v>
      </c>
      <c r="E8" s="988"/>
      <c r="F8" s="988"/>
      <c r="G8" s="988"/>
      <c r="H8" s="989"/>
      <c r="I8" s="984" t="s">
        <v>307</v>
      </c>
      <c r="J8" s="986"/>
      <c r="K8" s="987" t="s">
        <v>75</v>
      </c>
      <c r="L8" s="989"/>
    </row>
    <row r="9" spans="1:12" ht="15.75" customHeight="1" x14ac:dyDescent="0.25">
      <c r="A9" s="1004" t="s">
        <v>308</v>
      </c>
      <c r="B9" s="1005"/>
      <c r="C9" s="1005"/>
      <c r="D9" s="1005"/>
      <c r="E9" s="985"/>
      <c r="F9" s="985"/>
      <c r="G9" s="985"/>
      <c r="H9" s="985"/>
      <c r="I9" s="985"/>
      <c r="J9" s="985"/>
      <c r="K9" s="985"/>
      <c r="L9" s="997"/>
    </row>
    <row r="10" spans="1:12" ht="35.25" customHeight="1" x14ac:dyDescent="0.25">
      <c r="A10" s="982" t="s">
        <v>309</v>
      </c>
      <c r="B10" s="982"/>
      <c r="C10" s="982"/>
      <c r="D10" s="982"/>
      <c r="E10" s="983" t="str">
        <f>+ACTIVIDAD_2!B36</f>
        <v>Desarrollar 40 procesos formativos para fortalecer las capacidades y brindar herramientas a las mujeres en el ejercicio pleno del derecho a la participación y representación</v>
      </c>
      <c r="F10" s="983"/>
      <c r="G10" s="983"/>
      <c r="H10" s="983"/>
      <c r="I10" s="983"/>
      <c r="J10" s="983"/>
      <c r="K10" s="983"/>
      <c r="L10" s="983"/>
    </row>
    <row r="11" spans="1:12" ht="34.5" customHeight="1" x14ac:dyDescent="0.25">
      <c r="A11" s="995" t="s">
        <v>310</v>
      </c>
      <c r="B11" s="996"/>
      <c r="C11" s="996"/>
      <c r="D11" s="997"/>
      <c r="E11" s="990" t="str">
        <f>+ACTIVIDAD_2!I17</f>
        <v>Número de procesos formativos para fortalecer las capacidades y brindar herramientas a las mujeres en el ejercicio pleno del derecho a la participación y representación desarrollados</v>
      </c>
      <c r="F11" s="983"/>
      <c r="G11" s="983"/>
      <c r="H11" s="983"/>
      <c r="I11" s="983"/>
      <c r="J11" s="983"/>
      <c r="K11" s="983"/>
      <c r="L11" s="991"/>
    </row>
    <row r="12" spans="1:12" ht="47.25" customHeight="1" x14ac:dyDescent="0.25">
      <c r="A12" s="984" t="s">
        <v>311</v>
      </c>
      <c r="B12" s="985"/>
      <c r="C12" s="985"/>
      <c r="D12" s="986"/>
      <c r="E12" s="1006" t="s">
        <v>385</v>
      </c>
      <c r="F12" s="1007"/>
      <c r="G12" s="1007"/>
      <c r="H12" s="1007"/>
      <c r="I12" s="1007"/>
      <c r="J12" s="1007"/>
      <c r="K12" s="1007"/>
      <c r="L12" s="1008"/>
    </row>
    <row r="13" spans="1:12" ht="28.5" customHeight="1" x14ac:dyDescent="0.25">
      <c r="A13" s="984" t="s">
        <v>313</v>
      </c>
      <c r="B13" s="985"/>
      <c r="C13" s="986"/>
      <c r="D13" s="987"/>
      <c r="E13" s="988"/>
      <c r="F13" s="988"/>
      <c r="G13" s="988"/>
      <c r="H13" s="989"/>
      <c r="I13" s="984" t="s">
        <v>314</v>
      </c>
      <c r="J13" s="986"/>
      <c r="K13" s="987" t="s">
        <v>49</v>
      </c>
      <c r="L13" s="989"/>
    </row>
    <row r="14" spans="1:12" ht="15.75" customHeight="1" x14ac:dyDescent="0.25">
      <c r="A14" s="984" t="s">
        <v>315</v>
      </c>
      <c r="B14" s="985"/>
      <c r="C14" s="985"/>
      <c r="D14" s="985"/>
      <c r="E14" s="985"/>
      <c r="F14" s="985"/>
      <c r="G14" s="985"/>
      <c r="H14" s="985"/>
      <c r="I14" s="985"/>
      <c r="J14" s="985"/>
      <c r="K14" s="985"/>
      <c r="L14" s="997"/>
    </row>
    <row r="15" spans="1:12" ht="25.5" customHeight="1" x14ac:dyDescent="0.25">
      <c r="A15" s="984" t="s">
        <v>316</v>
      </c>
      <c r="B15" s="985"/>
      <c r="C15" s="986"/>
      <c r="D15" s="987" t="s">
        <v>19</v>
      </c>
      <c r="E15" s="988"/>
      <c r="F15" s="988"/>
      <c r="G15" s="988"/>
      <c r="H15" s="989"/>
      <c r="I15" s="984" t="s">
        <v>317</v>
      </c>
      <c r="J15" s="986"/>
      <c r="K15" s="987" t="s">
        <v>20</v>
      </c>
      <c r="L15" s="989"/>
    </row>
    <row r="16" spans="1:12" ht="25.5" customHeight="1" x14ac:dyDescent="0.25">
      <c r="A16" s="984" t="s">
        <v>318</v>
      </c>
      <c r="B16" s="985"/>
      <c r="C16" s="986"/>
      <c r="D16" s="1075">
        <f>+ACTIVIDAD_1!C39</f>
        <v>1</v>
      </c>
      <c r="E16" s="1076"/>
      <c r="F16" s="1076"/>
      <c r="G16" s="1076"/>
      <c r="H16" s="1077"/>
      <c r="I16" s="984" t="s">
        <v>237</v>
      </c>
      <c r="J16" s="986"/>
      <c r="K16" s="987" t="s">
        <v>23</v>
      </c>
      <c r="L16" s="989"/>
    </row>
    <row r="17" spans="1:12" ht="27.6" customHeight="1" x14ac:dyDescent="0.25">
      <c r="A17" s="984" t="s">
        <v>319</v>
      </c>
      <c r="B17" s="985"/>
      <c r="C17" s="986"/>
      <c r="D17" s="987"/>
      <c r="E17" s="988"/>
      <c r="F17" s="988"/>
      <c r="G17" s="988"/>
      <c r="H17" s="989"/>
      <c r="I17" s="992"/>
      <c r="J17" s="993"/>
      <c r="K17" s="993"/>
      <c r="L17" s="994"/>
    </row>
    <row r="18" spans="1:12" ht="12" customHeight="1" x14ac:dyDescent="0.25">
      <c r="A18" s="269" t="s">
        <v>320</v>
      </c>
      <c r="B18" s="269" t="s">
        <v>321</v>
      </c>
      <c r="C18" s="984" t="s">
        <v>322</v>
      </c>
      <c r="D18" s="985"/>
      <c r="E18" s="985"/>
      <c r="F18" s="985"/>
      <c r="G18" s="986"/>
      <c r="H18" s="984" t="s">
        <v>323</v>
      </c>
      <c r="I18" s="986"/>
      <c r="J18" s="984" t="s">
        <v>324</v>
      </c>
      <c r="K18" s="986"/>
      <c r="L18" s="269" t="s">
        <v>325</v>
      </c>
    </row>
    <row r="19" spans="1:12" ht="89.25" customHeight="1" x14ac:dyDescent="0.25">
      <c r="A19" s="264">
        <v>1</v>
      </c>
      <c r="B19" s="265" t="s">
        <v>274</v>
      </c>
      <c r="C19" s="987" t="s">
        <v>386</v>
      </c>
      <c r="D19" s="988"/>
      <c r="E19" s="988"/>
      <c r="F19" s="988"/>
      <c r="G19" s="989"/>
      <c r="H19" s="1078" t="s">
        <v>387</v>
      </c>
      <c r="I19" s="1079"/>
      <c r="J19" s="992" t="s">
        <v>22</v>
      </c>
      <c r="K19" s="994"/>
      <c r="L19" s="265" t="s">
        <v>388</v>
      </c>
    </row>
    <row r="20" spans="1:12" ht="54.75" customHeight="1" x14ac:dyDescent="0.25">
      <c r="A20" s="264">
        <v>2</v>
      </c>
      <c r="B20" s="265" t="s">
        <v>274</v>
      </c>
      <c r="C20" s="987"/>
      <c r="D20" s="988"/>
      <c r="E20" s="988"/>
      <c r="F20" s="988"/>
      <c r="G20" s="989"/>
      <c r="H20" s="1078"/>
      <c r="I20" s="1079"/>
      <c r="J20" s="992"/>
      <c r="K20" s="994"/>
      <c r="L20" s="265"/>
    </row>
    <row r="21" spans="1:12" ht="34.35" customHeight="1" x14ac:dyDescent="0.25">
      <c r="A21" s="264">
        <v>3</v>
      </c>
      <c r="B21" s="265" t="s">
        <v>274</v>
      </c>
      <c r="C21" s="987"/>
      <c r="D21" s="988"/>
      <c r="E21" s="988"/>
      <c r="F21" s="988"/>
      <c r="G21" s="989"/>
      <c r="H21" s="987"/>
      <c r="I21" s="989"/>
      <c r="J21" s="992"/>
      <c r="K21" s="994"/>
      <c r="L21" s="265"/>
    </row>
    <row r="22" spans="1:12" ht="25.5" customHeight="1" x14ac:dyDescent="0.25">
      <c r="A22" s="269" t="s">
        <v>320</v>
      </c>
      <c r="B22" s="984" t="s">
        <v>333</v>
      </c>
      <c r="C22" s="985"/>
      <c r="D22" s="985"/>
      <c r="E22" s="985"/>
      <c r="F22" s="985"/>
      <c r="G22" s="985"/>
      <c r="H22" s="985"/>
      <c r="I22" s="985"/>
      <c r="J22" s="985"/>
      <c r="K22" s="986"/>
      <c r="L22" s="269" t="s">
        <v>334</v>
      </c>
    </row>
    <row r="23" spans="1:12" ht="47.25" customHeight="1" x14ac:dyDescent="0.25">
      <c r="A23" s="264">
        <v>1</v>
      </c>
      <c r="B23" s="987" t="s">
        <v>389</v>
      </c>
      <c r="C23" s="988"/>
      <c r="D23" s="988"/>
      <c r="E23" s="988"/>
      <c r="F23" s="988"/>
      <c r="G23" s="988"/>
      <c r="H23" s="988"/>
      <c r="I23" s="988"/>
      <c r="J23" s="988"/>
      <c r="K23" s="989"/>
      <c r="L23" s="265" t="s">
        <v>22</v>
      </c>
    </row>
    <row r="24" spans="1:12" ht="15.75" customHeight="1" x14ac:dyDescent="0.25">
      <c r="A24" s="984" t="s">
        <v>336</v>
      </c>
      <c r="B24" s="985"/>
      <c r="C24" s="985"/>
      <c r="D24" s="985"/>
      <c r="E24" s="985"/>
      <c r="F24" s="1005"/>
      <c r="G24" s="1005"/>
      <c r="H24" s="985"/>
      <c r="I24" s="1005"/>
      <c r="J24" s="1005"/>
      <c r="K24" s="1005"/>
      <c r="L24" s="1080"/>
    </row>
    <row r="25" spans="1:12" ht="26.25" customHeight="1" x14ac:dyDescent="0.25">
      <c r="A25" s="984" t="s">
        <v>337</v>
      </c>
      <c r="B25" s="985"/>
      <c r="C25" s="986"/>
      <c r="D25" s="987">
        <v>6</v>
      </c>
      <c r="E25" s="988"/>
      <c r="F25" s="982" t="s">
        <v>338</v>
      </c>
      <c r="G25" s="982"/>
      <c r="H25" s="276">
        <v>2024</v>
      </c>
      <c r="I25" s="982" t="s">
        <v>339</v>
      </c>
      <c r="J25" s="982"/>
      <c r="K25" s="1081" t="s">
        <v>388</v>
      </c>
      <c r="L25" s="1081"/>
    </row>
    <row r="26" spans="1:12" ht="26.25" customHeight="1" x14ac:dyDescent="0.25">
      <c r="A26" s="984" t="s">
        <v>341</v>
      </c>
      <c r="B26" s="985"/>
      <c r="C26" s="986"/>
      <c r="D26" s="987" t="s">
        <v>390</v>
      </c>
      <c r="E26" s="988"/>
      <c r="F26" s="981"/>
      <c r="G26" s="981"/>
      <c r="H26" s="988"/>
      <c r="I26" s="981"/>
      <c r="J26" s="981"/>
      <c r="K26" s="981"/>
      <c r="L26" s="998"/>
    </row>
    <row r="27" spans="1:12" ht="45.75" customHeight="1" x14ac:dyDescent="0.25">
      <c r="A27" s="984" t="s">
        <v>343</v>
      </c>
      <c r="B27" s="985"/>
      <c r="C27" s="986"/>
      <c r="D27" s="992"/>
      <c r="E27" s="993"/>
      <c r="F27" s="993"/>
      <c r="G27" s="993"/>
      <c r="H27" s="993"/>
      <c r="I27" s="993"/>
      <c r="J27" s="993"/>
      <c r="K27" s="993"/>
      <c r="L27" s="994"/>
    </row>
    <row r="28" spans="1:12" ht="17.850000000000001" customHeight="1" x14ac:dyDescent="0.25">
      <c r="A28" s="984" t="s">
        <v>344</v>
      </c>
      <c r="B28" s="985"/>
      <c r="C28" s="986"/>
      <c r="D28" s="987"/>
      <c r="E28" s="988"/>
      <c r="F28" s="988"/>
      <c r="G28" s="988"/>
      <c r="H28" s="988"/>
      <c r="I28" s="988"/>
      <c r="J28" s="988"/>
      <c r="K28" s="988"/>
      <c r="L28" s="989"/>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23EAAD94-55FA-449C-B7AA-F729C82BE98D}">
          <x14:formula1>
            <xm:f>Datos!$K$2:$K$3</xm:f>
          </x14:formula1>
          <xm:sqref>J19:K21</xm:sqref>
        </x14:dataValidation>
        <x14:dataValidation type="list" allowBlank="1" showInputMessage="1" showErrorMessage="1" xr:uid="{324D5BC0-04BA-4C5D-A6BF-B717871427B6}">
          <x14:formula1>
            <xm:f>Datos!$K$2:$K$4</xm:f>
          </x14:formula1>
          <xm:sqref>L23</xm:sqref>
        </x14:dataValidation>
        <x14:dataValidation type="list" allowBlank="1" showInputMessage="1" showErrorMessage="1" xr:uid="{C9D24602-8F9A-49B1-AC3A-2FA81CC8468E}">
          <x14:formula1>
            <xm:f>Datos!$J$2:$J$5</xm:f>
          </x14:formula1>
          <xm:sqref>K16:L16</xm:sqref>
        </x14:dataValidation>
        <x14:dataValidation type="list" allowBlank="1" showInputMessage="1" showErrorMessage="1" xr:uid="{0E71E2AB-97E7-4C02-9865-365C67DB40FC}">
          <x14:formula1>
            <xm:f>Datos!$I$2:$I$7</xm:f>
          </x14:formula1>
          <xm:sqref>K15:L15</xm:sqref>
        </x14:dataValidation>
        <x14:dataValidation type="list" allowBlank="1" showInputMessage="1" showErrorMessage="1" xr:uid="{1E49EF60-E00F-4E73-ACA4-8B4951DDC12B}">
          <x14:formula1>
            <xm:f>Datos!$H$2:$H$3</xm:f>
          </x14:formula1>
          <xm:sqref>D15:H15</xm:sqref>
        </x14:dataValidation>
        <x14:dataValidation type="list" allowBlank="1" showInputMessage="1" showErrorMessage="1" xr:uid="{0DB57D52-9450-42E1-86CD-BF59AE0C7913}">
          <x14:formula1>
            <xm:f>Datos!$G$2:$G$8</xm:f>
          </x14:formula1>
          <xm:sqref>K13:L13</xm:sqref>
        </x14:dataValidation>
        <x14:dataValidation type="list" allowBlank="1" showInputMessage="1" showErrorMessage="1" xr:uid="{AC488011-9D9D-4E25-BD1E-F7C4E38E0442}">
          <x14:formula1>
            <xm:f>Datos!$F$2:$F$18</xm:f>
          </x14:formula1>
          <xm:sqref>K8:L8</xm:sqref>
        </x14:dataValidation>
        <x14:dataValidation type="list" allowBlank="1" showInputMessage="1" showErrorMessage="1" xr:uid="{9B0ACB7A-D80D-474D-87A3-57D4E7FFF982}">
          <x14:formula1>
            <xm:f>Datos!$E$2:$E$23</xm:f>
          </x14:formula1>
          <xm:sqref>D8:H8</xm:sqref>
        </x14:dataValidation>
        <x14:dataValidation type="list" allowBlank="1" showInputMessage="1" showErrorMessage="1" xr:uid="{0486FDEE-0D85-4E53-BB02-96D77202FEFA}">
          <x14:formula1>
            <xm:f>Datos!$D$2:$D$7</xm:f>
          </x14:formula1>
          <xm:sqref>K7:L7</xm:sqref>
        </x14:dataValidation>
        <x14:dataValidation type="list" allowBlank="1" showInputMessage="1" showErrorMessage="1" xr:uid="{E4B65A56-83CD-4E33-841C-FB2867F99555}">
          <x14:formula1>
            <xm:f>Datos!$C$2:$C$3</xm:f>
          </x14:formula1>
          <xm:sqref>D7:H7</xm:sqref>
        </x14:dataValidation>
        <x14:dataValidation type="list" allowBlank="1" showInputMessage="1" showErrorMessage="1" xr:uid="{E18B3C7F-FC4E-447B-A019-1E9BEF43ED2A}">
          <x14:formula1>
            <xm:f>Datos!$B$2:$B$6</xm:f>
          </x14:formula1>
          <xm:sqref>K6:L6</xm:sqref>
        </x14:dataValidation>
        <x14:dataValidation type="list" allowBlank="1" showInputMessage="1" showErrorMessage="1" xr:uid="{0B012F47-2A42-42C2-8226-F6C26D3A6BBA}">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BEB70-23AE-49F6-80B0-1D402B894692}">
  <sheetPr>
    <tabColor theme="5" tint="0.59999389629810485"/>
    <pageSetUpPr fitToPage="1"/>
  </sheetPr>
  <dimension ref="A1:O122"/>
  <sheetViews>
    <sheetView showGridLines="0" topLeftCell="A80" zoomScale="60" zoomScaleNormal="60" workbookViewId="0">
      <selection activeCell="D49" sqref="D49:E49"/>
    </sheetView>
  </sheetViews>
  <sheetFormatPr baseColWidth="10" defaultColWidth="10.85546875" defaultRowHeight="14.25" x14ac:dyDescent="0.25"/>
  <cols>
    <col min="1" max="1" width="49.7109375" style="66" customWidth="1"/>
    <col min="2" max="2" width="25.28515625" style="66" customWidth="1"/>
    <col min="3" max="3" width="56" style="66" customWidth="1"/>
    <col min="4" max="4" width="31.28515625" style="66" customWidth="1"/>
    <col min="5" max="5" width="51.5703125" style="66" customWidth="1"/>
    <col min="6" max="6" width="47.5703125" style="66" customWidth="1"/>
    <col min="7" max="7" width="85.7109375" style="66" customWidth="1"/>
    <col min="8" max="8" width="35.7109375" style="66" customWidth="1"/>
    <col min="9" max="9" width="41.28515625" style="66" customWidth="1"/>
    <col min="10"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85546875" style="66"/>
    <col min="23" max="23" width="18.42578125" style="66" bestFit="1" customWidth="1"/>
    <col min="24" max="24" width="16.140625" style="66" customWidth="1"/>
    <col min="25" max="16384" width="10.85546875" style="66"/>
  </cols>
  <sheetData>
    <row r="1" spans="1:15" s="140" customFormat="1" ht="32.25" customHeight="1" thickBot="1" x14ac:dyDescent="0.3">
      <c r="A1" s="925"/>
      <c r="B1" s="748" t="s">
        <v>182</v>
      </c>
      <c r="C1" s="749"/>
      <c r="D1" s="749"/>
      <c r="E1" s="749"/>
      <c r="F1" s="749"/>
      <c r="G1" s="749"/>
      <c r="H1" s="749"/>
      <c r="I1" s="749"/>
      <c r="J1" s="749"/>
      <c r="K1" s="749"/>
      <c r="L1" s="750"/>
      <c r="M1" s="910" t="s">
        <v>183</v>
      </c>
      <c r="N1" s="911"/>
      <c r="O1" s="912"/>
    </row>
    <row r="2" spans="1:15" s="140" customFormat="1" ht="30.75" customHeight="1" thickBot="1" x14ac:dyDescent="0.3">
      <c r="A2" s="926"/>
      <c r="B2" s="751" t="s">
        <v>184</v>
      </c>
      <c r="C2" s="752"/>
      <c r="D2" s="752"/>
      <c r="E2" s="752"/>
      <c r="F2" s="752"/>
      <c r="G2" s="752"/>
      <c r="H2" s="752"/>
      <c r="I2" s="752"/>
      <c r="J2" s="752"/>
      <c r="K2" s="752"/>
      <c r="L2" s="753"/>
      <c r="M2" s="910" t="s">
        <v>185</v>
      </c>
      <c r="N2" s="911"/>
      <c r="O2" s="912"/>
    </row>
    <row r="3" spans="1:15" s="140" customFormat="1" ht="24" customHeight="1" thickBot="1" x14ac:dyDescent="0.3">
      <c r="A3" s="926"/>
      <c r="B3" s="751" t="s">
        <v>186</v>
      </c>
      <c r="C3" s="752"/>
      <c r="D3" s="752"/>
      <c r="E3" s="752"/>
      <c r="F3" s="752"/>
      <c r="G3" s="752"/>
      <c r="H3" s="752"/>
      <c r="I3" s="752"/>
      <c r="J3" s="752"/>
      <c r="K3" s="752"/>
      <c r="L3" s="753"/>
      <c r="M3" s="910" t="s">
        <v>187</v>
      </c>
      <c r="N3" s="911"/>
      <c r="O3" s="912"/>
    </row>
    <row r="4" spans="1:15" s="140" customFormat="1" ht="21.75" customHeight="1" thickBot="1" x14ac:dyDescent="0.3">
      <c r="A4" s="927"/>
      <c r="B4" s="754" t="s">
        <v>188</v>
      </c>
      <c r="C4" s="755"/>
      <c r="D4" s="755"/>
      <c r="E4" s="755"/>
      <c r="F4" s="755"/>
      <c r="G4" s="755"/>
      <c r="H4" s="755"/>
      <c r="I4" s="755"/>
      <c r="J4" s="755"/>
      <c r="K4" s="755"/>
      <c r="L4" s="756"/>
      <c r="M4" s="910" t="s">
        <v>189</v>
      </c>
      <c r="N4" s="911"/>
      <c r="O4" s="912"/>
    </row>
    <row r="5" spans="1:15" s="140" customFormat="1" ht="21.75" customHeight="1" thickBot="1" x14ac:dyDescent="0.3">
      <c r="A5" s="141"/>
      <c r="B5" s="142"/>
      <c r="C5" s="142"/>
      <c r="D5" s="142"/>
      <c r="E5" s="142"/>
      <c r="F5" s="142"/>
      <c r="G5" s="142"/>
      <c r="H5" s="142"/>
      <c r="I5" s="142"/>
      <c r="J5" s="142"/>
      <c r="K5" s="142"/>
      <c r="L5" s="142"/>
      <c r="M5" s="143"/>
      <c r="N5" s="143"/>
      <c r="O5" s="143"/>
    </row>
    <row r="6" spans="1:15" s="140" customFormat="1" ht="42.75" customHeight="1" thickBot="1" x14ac:dyDescent="0.3">
      <c r="A6" s="116" t="s">
        <v>190</v>
      </c>
      <c r="B6" s="740" t="s">
        <v>191</v>
      </c>
      <c r="C6" s="741"/>
      <c r="D6" s="741"/>
      <c r="E6" s="741"/>
      <c r="F6" s="741"/>
      <c r="G6" s="741"/>
      <c r="H6" s="741"/>
      <c r="I6" s="741"/>
      <c r="J6" s="741"/>
      <c r="K6" s="742"/>
      <c r="L6" s="243" t="s">
        <v>192</v>
      </c>
      <c r="M6" s="448">
        <v>2024110010310</v>
      </c>
      <c r="N6" s="449"/>
      <c r="O6" s="450"/>
    </row>
    <row r="7" spans="1:15" s="140" customFormat="1" ht="13.5" customHeight="1" thickBot="1" x14ac:dyDescent="0.3">
      <c r="A7" s="141"/>
      <c r="B7" s="142"/>
      <c r="C7" s="142"/>
      <c r="D7" s="142"/>
      <c r="E7" s="142"/>
      <c r="F7" s="142"/>
      <c r="G7" s="142"/>
      <c r="H7" s="142"/>
      <c r="I7" s="142"/>
      <c r="J7" s="142"/>
      <c r="K7" s="142"/>
      <c r="L7" s="142"/>
      <c r="M7" s="143"/>
      <c r="N7" s="143"/>
      <c r="O7" s="143"/>
    </row>
    <row r="8" spans="1:15" s="140" customFormat="1" ht="21.75" customHeight="1" thickBot="1" x14ac:dyDescent="0.3">
      <c r="A8" s="757" t="s">
        <v>193</v>
      </c>
      <c r="B8" s="243" t="s">
        <v>194</v>
      </c>
      <c r="C8" s="200"/>
      <c r="D8" s="243" t="s">
        <v>195</v>
      </c>
      <c r="E8" s="201"/>
      <c r="F8" s="243" t="s">
        <v>196</v>
      </c>
      <c r="G8" s="201"/>
      <c r="H8" s="243" t="s">
        <v>197</v>
      </c>
      <c r="I8" s="495"/>
      <c r="J8" s="898" t="s">
        <v>198</v>
      </c>
      <c r="K8" s="758"/>
      <c r="L8" s="242" t="s">
        <v>199</v>
      </c>
      <c r="M8" s="759"/>
      <c r="N8" s="759"/>
      <c r="O8" s="759"/>
    </row>
    <row r="9" spans="1:15" s="140" customFormat="1" ht="21.75" customHeight="1" thickBot="1" x14ac:dyDescent="0.3">
      <c r="A9" s="757"/>
      <c r="B9" s="244" t="s">
        <v>200</v>
      </c>
      <c r="C9" s="203" t="s">
        <v>201</v>
      </c>
      <c r="D9" s="243" t="s">
        <v>202</v>
      </c>
      <c r="E9" s="204"/>
      <c r="F9" s="243" t="s">
        <v>203</v>
      </c>
      <c r="G9" s="204"/>
      <c r="H9" s="243" t="s">
        <v>204</v>
      </c>
      <c r="I9" s="495"/>
      <c r="J9" s="898"/>
      <c r="K9" s="758"/>
      <c r="L9" s="242" t="s">
        <v>205</v>
      </c>
      <c r="M9" s="759"/>
      <c r="N9" s="759"/>
      <c r="O9" s="759"/>
    </row>
    <row r="10" spans="1:15" s="140" customFormat="1" ht="21.75" customHeight="1" x14ac:dyDescent="0.25">
      <c r="A10" s="757"/>
      <c r="B10" s="243" t="s">
        <v>206</v>
      </c>
      <c r="C10" s="200"/>
      <c r="D10" s="243" t="s">
        <v>207</v>
      </c>
      <c r="E10" s="203"/>
      <c r="F10" s="243" t="s">
        <v>208</v>
      </c>
      <c r="G10" s="204"/>
      <c r="H10" s="243" t="s">
        <v>209</v>
      </c>
      <c r="I10" s="202"/>
      <c r="J10" s="898"/>
      <c r="K10" s="758"/>
      <c r="L10" s="242" t="s">
        <v>210</v>
      </c>
      <c r="M10" s="759" t="s">
        <v>201</v>
      </c>
      <c r="N10" s="759"/>
      <c r="O10" s="759"/>
    </row>
    <row r="11" spans="1:15" s="140" customFormat="1" ht="21.75" customHeight="1" x14ac:dyDescent="0.25">
      <c r="A11" s="141"/>
      <c r="B11" s="142"/>
      <c r="C11" s="142"/>
      <c r="D11" s="142"/>
      <c r="E11" s="142"/>
      <c r="F11" s="142"/>
      <c r="G11" s="142"/>
      <c r="H11" s="142"/>
      <c r="I11" s="142"/>
      <c r="J11" s="142"/>
      <c r="K11" s="142"/>
      <c r="L11" s="142"/>
      <c r="M11" s="143"/>
      <c r="N11" s="143"/>
      <c r="O11" s="143"/>
    </row>
    <row r="12" spans="1:15" ht="15" customHeight="1" thickBot="1" x14ac:dyDescent="0.3">
      <c r="A12" s="71"/>
      <c r="B12" s="72"/>
      <c r="C12" s="72"/>
      <c r="D12" s="74"/>
      <c r="E12" s="73"/>
      <c r="F12" s="73"/>
      <c r="G12" s="324"/>
      <c r="H12" s="324"/>
      <c r="I12" s="75"/>
      <c r="J12" s="75"/>
      <c r="K12" s="72"/>
      <c r="L12" s="72"/>
      <c r="M12" s="72"/>
      <c r="N12" s="72"/>
      <c r="O12" s="72"/>
    </row>
    <row r="13" spans="1:15" ht="15" customHeight="1" x14ac:dyDescent="0.25">
      <c r="A13" s="933" t="s">
        <v>211</v>
      </c>
      <c r="B13" s="913" t="s">
        <v>391</v>
      </c>
      <c r="C13" s="914"/>
      <c r="D13" s="914"/>
      <c r="E13" s="914"/>
      <c r="F13" s="914"/>
      <c r="G13" s="914"/>
      <c r="H13" s="914"/>
      <c r="I13" s="914"/>
      <c r="J13" s="914"/>
      <c r="K13" s="914"/>
      <c r="L13" s="914"/>
      <c r="M13" s="914"/>
      <c r="N13" s="914"/>
      <c r="O13" s="915"/>
    </row>
    <row r="14" spans="1:15" ht="15" customHeight="1" x14ac:dyDescent="0.25">
      <c r="A14" s="934"/>
      <c r="B14" s="916"/>
      <c r="C14" s="917"/>
      <c r="D14" s="917"/>
      <c r="E14" s="917"/>
      <c r="F14" s="917"/>
      <c r="G14" s="917"/>
      <c r="H14" s="917"/>
      <c r="I14" s="917"/>
      <c r="J14" s="917"/>
      <c r="K14" s="917"/>
      <c r="L14" s="917"/>
      <c r="M14" s="917"/>
      <c r="N14" s="917"/>
      <c r="O14" s="918"/>
    </row>
    <row r="15" spans="1:15" ht="15" customHeight="1" thickBot="1" x14ac:dyDescent="0.3">
      <c r="A15" s="935"/>
      <c r="B15" s="919"/>
      <c r="C15" s="920"/>
      <c r="D15" s="920"/>
      <c r="E15" s="920"/>
      <c r="F15" s="920"/>
      <c r="G15" s="920"/>
      <c r="H15" s="920"/>
      <c r="I15" s="920"/>
      <c r="J15" s="920"/>
      <c r="K15" s="920"/>
      <c r="L15" s="920"/>
      <c r="M15" s="920"/>
      <c r="N15" s="920"/>
      <c r="O15" s="921"/>
    </row>
    <row r="16" spans="1:15" ht="9" customHeight="1" thickBot="1" x14ac:dyDescent="0.3">
      <c r="A16" s="76"/>
      <c r="B16" s="139"/>
      <c r="C16" s="77"/>
      <c r="D16" s="77"/>
      <c r="E16" s="77"/>
      <c r="F16" s="77"/>
      <c r="G16" s="78"/>
      <c r="H16" s="78"/>
      <c r="I16" s="78"/>
      <c r="J16" s="78"/>
      <c r="K16" s="78"/>
      <c r="L16" s="79"/>
      <c r="M16" s="79"/>
      <c r="N16" s="79"/>
      <c r="O16" s="79"/>
    </row>
    <row r="17" spans="1:15" s="80" customFormat="1" ht="37.5" customHeight="1" thickBot="1" x14ac:dyDescent="0.3">
      <c r="A17" s="116" t="s">
        <v>213</v>
      </c>
      <c r="B17" s="924" t="s">
        <v>392</v>
      </c>
      <c r="C17" s="924"/>
      <c r="D17" s="924"/>
      <c r="E17" s="924"/>
      <c r="F17" s="924"/>
      <c r="G17" s="757" t="s">
        <v>215</v>
      </c>
      <c r="H17" s="757"/>
      <c r="I17" s="922" t="s">
        <v>393</v>
      </c>
      <c r="J17" s="922"/>
      <c r="K17" s="922"/>
      <c r="L17" s="922"/>
      <c r="M17" s="922"/>
      <c r="N17" s="922"/>
      <c r="O17" s="922"/>
    </row>
    <row r="18" spans="1:15" ht="9" customHeight="1" thickBot="1" x14ac:dyDescent="0.3">
      <c r="A18" s="76"/>
      <c r="B18" s="78"/>
      <c r="C18" s="77"/>
      <c r="D18" s="77"/>
      <c r="E18" s="77"/>
      <c r="F18" s="77"/>
      <c r="G18" s="78"/>
      <c r="H18" s="78"/>
      <c r="I18" s="78"/>
      <c r="J18" s="78"/>
      <c r="K18" s="78"/>
      <c r="L18" s="79"/>
      <c r="M18" s="79"/>
      <c r="N18" s="79"/>
      <c r="O18" s="79"/>
    </row>
    <row r="19" spans="1:15" ht="56.25" customHeight="1" thickBot="1" x14ac:dyDescent="0.3">
      <c r="A19" s="291" t="s">
        <v>217</v>
      </c>
      <c r="B19" s="929" t="s">
        <v>218</v>
      </c>
      <c r="C19" s="930"/>
      <c r="D19" s="930"/>
      <c r="E19" s="931"/>
      <c r="F19" s="292" t="s">
        <v>219</v>
      </c>
      <c r="G19" s="928" t="s">
        <v>394</v>
      </c>
      <c r="H19" s="928"/>
      <c r="I19" s="928"/>
      <c r="J19" s="116" t="s">
        <v>221</v>
      </c>
      <c r="K19" s="924" t="s">
        <v>349</v>
      </c>
      <c r="L19" s="924"/>
      <c r="M19" s="924"/>
      <c r="N19" s="924"/>
      <c r="O19" s="924"/>
    </row>
    <row r="20" spans="1:15" ht="9" customHeight="1" x14ac:dyDescent="0.25">
      <c r="A20" s="70"/>
      <c r="B20" s="67"/>
      <c r="C20" s="932"/>
      <c r="D20" s="932"/>
      <c r="E20" s="932"/>
      <c r="F20" s="932"/>
      <c r="G20" s="932"/>
      <c r="H20" s="932"/>
      <c r="I20" s="932"/>
      <c r="J20" s="932"/>
      <c r="K20" s="932"/>
      <c r="L20" s="932"/>
      <c r="M20" s="932"/>
      <c r="N20" s="932"/>
      <c r="O20" s="932"/>
    </row>
    <row r="22" spans="1:15" ht="16.5" customHeight="1" thickBot="1" x14ac:dyDescent="0.3">
      <c r="A22" s="137"/>
      <c r="B22" s="138"/>
      <c r="C22" s="138"/>
      <c r="D22" s="138"/>
      <c r="E22" s="138"/>
      <c r="F22" s="138"/>
      <c r="G22" s="138"/>
      <c r="H22" s="138"/>
      <c r="I22" s="138"/>
      <c r="J22" s="138"/>
      <c r="K22" s="138"/>
      <c r="L22" s="138"/>
      <c r="M22" s="138"/>
      <c r="N22" s="138"/>
      <c r="O22" s="138"/>
    </row>
    <row r="23" spans="1:15" ht="32.1" customHeight="1" thickBot="1" x14ac:dyDescent="0.3">
      <c r="A23" s="896" t="s">
        <v>223</v>
      </c>
      <c r="B23" s="897"/>
      <c r="C23" s="897"/>
      <c r="D23" s="897"/>
      <c r="E23" s="897"/>
      <c r="F23" s="897"/>
      <c r="G23" s="897"/>
      <c r="H23" s="897"/>
      <c r="I23" s="897"/>
      <c r="J23" s="897"/>
      <c r="K23" s="897"/>
      <c r="L23" s="897"/>
      <c r="M23" s="897"/>
      <c r="N23" s="897"/>
      <c r="O23" s="898"/>
    </row>
    <row r="24" spans="1:15" ht="32.1" customHeight="1" thickBot="1" x14ac:dyDescent="0.3">
      <c r="A24" s="896" t="s">
        <v>224</v>
      </c>
      <c r="B24" s="897"/>
      <c r="C24" s="897"/>
      <c r="D24" s="897"/>
      <c r="E24" s="897"/>
      <c r="F24" s="897"/>
      <c r="G24" s="897"/>
      <c r="H24" s="897"/>
      <c r="I24" s="897"/>
      <c r="J24" s="897"/>
      <c r="K24" s="897"/>
      <c r="L24" s="897"/>
      <c r="M24" s="897"/>
      <c r="N24" s="897"/>
      <c r="O24" s="898"/>
    </row>
    <row r="25" spans="1:15" ht="32.1" customHeight="1" thickBot="1" x14ac:dyDescent="0.3">
      <c r="A25" s="91"/>
      <c r="B25" s="81" t="s">
        <v>194</v>
      </c>
      <c r="C25" s="81" t="s">
        <v>195</v>
      </c>
      <c r="D25" s="81" t="s">
        <v>196</v>
      </c>
      <c r="E25" s="81" t="s">
        <v>197</v>
      </c>
      <c r="F25" s="81" t="s">
        <v>200</v>
      </c>
      <c r="G25" s="81" t="s">
        <v>202</v>
      </c>
      <c r="H25" s="81" t="s">
        <v>203</v>
      </c>
      <c r="I25" s="81" t="s">
        <v>204</v>
      </c>
      <c r="J25" s="81" t="s">
        <v>206</v>
      </c>
      <c r="K25" s="81" t="s">
        <v>207</v>
      </c>
      <c r="L25" s="81" t="s">
        <v>208</v>
      </c>
      <c r="M25" s="81" t="s">
        <v>209</v>
      </c>
      <c r="N25" s="82" t="s">
        <v>225</v>
      </c>
      <c r="O25" s="82" t="s">
        <v>226</v>
      </c>
    </row>
    <row r="26" spans="1:15" ht="32.1" customHeight="1" x14ac:dyDescent="0.25">
      <c r="A26" s="85" t="s">
        <v>227</v>
      </c>
      <c r="B26" s="86">
        <v>303615000</v>
      </c>
      <c r="C26" s="86"/>
      <c r="D26" s="86"/>
      <c r="E26" s="86"/>
      <c r="F26" s="86"/>
      <c r="G26" s="86"/>
      <c r="H26" s="83"/>
      <c r="I26" s="86"/>
      <c r="J26" s="86"/>
      <c r="K26" s="83"/>
      <c r="L26" s="83"/>
      <c r="M26" s="83"/>
      <c r="N26" s="438">
        <f>SUM(B26:M26)</f>
        <v>303615000</v>
      </c>
      <c r="O26" s="84"/>
    </row>
    <row r="27" spans="1:15" ht="32.1" customHeight="1" x14ac:dyDescent="0.25">
      <c r="A27" s="85" t="s">
        <v>228</v>
      </c>
      <c r="B27" s="86">
        <v>303615000</v>
      </c>
      <c r="C27" s="86"/>
      <c r="D27" s="86"/>
      <c r="E27" s="86"/>
      <c r="F27" s="438">
        <v>0</v>
      </c>
      <c r="G27" s="86"/>
      <c r="H27" s="86"/>
      <c r="I27" s="86"/>
      <c r="J27" s="86"/>
      <c r="K27" s="86"/>
      <c r="L27" s="86"/>
      <c r="M27" s="86"/>
      <c r="N27" s="86">
        <f t="shared" ref="N27:N31" si="0">SUM(B27:M27)</f>
        <v>303615000</v>
      </c>
      <c r="O27" s="115">
        <f>+(B27+C27+D27+E27+F27+G27+H27+I27+J27+K27+L27+M27)/N26</f>
        <v>1</v>
      </c>
    </row>
    <row r="28" spans="1:15" ht="32.1" customHeight="1" x14ac:dyDescent="0.25">
      <c r="A28" s="85" t="s">
        <v>229</v>
      </c>
      <c r="B28" s="86"/>
      <c r="C28" s="86">
        <v>12961000</v>
      </c>
      <c r="D28" s="86">
        <v>29910000</v>
      </c>
      <c r="E28" s="86">
        <v>29910000</v>
      </c>
      <c r="F28" s="438">
        <v>29910000</v>
      </c>
      <c r="G28" s="86"/>
      <c r="H28" s="86"/>
      <c r="I28" s="86"/>
      <c r="J28" s="86"/>
      <c r="K28" s="86"/>
      <c r="L28" s="86"/>
      <c r="M28" s="86"/>
      <c r="N28" s="86">
        <f t="shared" si="0"/>
        <v>102691000</v>
      </c>
      <c r="O28" s="115"/>
    </row>
    <row r="29" spans="1:15" ht="32.1" customHeight="1" x14ac:dyDescent="0.25">
      <c r="A29" s="85" t="s">
        <v>230</v>
      </c>
      <c r="B29" s="86"/>
      <c r="C29" s="690">
        <v>1</v>
      </c>
      <c r="D29" s="86"/>
      <c r="E29" s="86"/>
      <c r="F29" s="86"/>
      <c r="G29" s="86"/>
      <c r="H29" s="86"/>
      <c r="I29" s="86"/>
      <c r="J29" s="86"/>
      <c r="K29" s="86"/>
      <c r="L29" s="86"/>
      <c r="M29" s="86"/>
      <c r="N29" s="86">
        <f t="shared" si="0"/>
        <v>1</v>
      </c>
      <c r="O29" s="87"/>
    </row>
    <row r="30" spans="1:15" ht="32.1" customHeight="1" x14ac:dyDescent="0.25">
      <c r="A30" s="85" t="s">
        <v>231</v>
      </c>
      <c r="B30" s="86"/>
      <c r="D30" s="86"/>
      <c r="E30" s="86"/>
      <c r="F30" s="86"/>
      <c r="G30" s="86"/>
      <c r="H30" s="86"/>
      <c r="I30" s="86"/>
      <c r="J30" s="86"/>
      <c r="K30" s="86"/>
      <c r="L30" s="86"/>
      <c r="M30" s="86"/>
      <c r="N30" s="86">
        <f t="shared" si="0"/>
        <v>0</v>
      </c>
      <c r="O30" s="87"/>
    </row>
    <row r="31" spans="1:15" ht="32.1" customHeight="1" thickBot="1" x14ac:dyDescent="0.3">
      <c r="A31" s="88" t="s">
        <v>232</v>
      </c>
      <c r="B31" s="89"/>
      <c r="C31" s="89"/>
      <c r="D31" s="89"/>
      <c r="E31" s="89"/>
      <c r="F31" s="89"/>
      <c r="G31" s="89"/>
      <c r="H31" s="89"/>
      <c r="I31" s="89"/>
      <c r="J31" s="89"/>
      <c r="K31" s="89"/>
      <c r="L31" s="89"/>
      <c r="M31" s="89"/>
      <c r="N31" s="89">
        <f t="shared" si="0"/>
        <v>0</v>
      </c>
      <c r="O31" s="92"/>
    </row>
    <row r="32" spans="1:15" s="90" customFormat="1" ht="16.5" customHeight="1" x14ac:dyDescent="0.2"/>
    <row r="33" spans="1:10" s="90" customFormat="1" ht="17.25" customHeight="1" x14ac:dyDescent="0.2"/>
    <row r="34" spans="1:10" ht="5.25" customHeight="1" thickBot="1" x14ac:dyDescent="0.3"/>
    <row r="35" spans="1:10" ht="48" customHeight="1" thickBot="1" x14ac:dyDescent="0.3">
      <c r="A35" s="945" t="s">
        <v>233</v>
      </c>
      <c r="B35" s="946"/>
      <c r="C35" s="946"/>
      <c r="D35" s="946"/>
      <c r="E35" s="946"/>
      <c r="F35" s="946"/>
      <c r="G35" s="946"/>
      <c r="H35" s="946"/>
      <c r="I35" s="947"/>
      <c r="J35" s="95"/>
    </row>
    <row r="36" spans="1:10" ht="50.25" customHeight="1" thickBot="1" x14ac:dyDescent="0.3">
      <c r="A36" s="101" t="s">
        <v>234</v>
      </c>
      <c r="B36" s="948" t="str">
        <f>+B13</f>
        <v>Desarrollar 1 metodología para caracterizar los liderazgos de las mujeres en los territorios</v>
      </c>
      <c r="C36" s="949"/>
      <c r="D36" s="949"/>
      <c r="E36" s="949"/>
      <c r="F36" s="949"/>
      <c r="G36" s="949"/>
      <c r="H36" s="949"/>
      <c r="I36" s="950"/>
      <c r="J36" s="93"/>
    </row>
    <row r="37" spans="1:10" ht="18.75" customHeight="1" thickBot="1" x14ac:dyDescent="0.3">
      <c r="A37" s="958" t="s">
        <v>235</v>
      </c>
      <c r="B37" s="145">
        <v>2024</v>
      </c>
      <c r="C37" s="145">
        <v>2025</v>
      </c>
      <c r="D37" s="145">
        <v>2026</v>
      </c>
      <c r="E37" s="145">
        <v>2027</v>
      </c>
      <c r="F37" s="145" t="s">
        <v>236</v>
      </c>
      <c r="G37" s="1128" t="s">
        <v>237</v>
      </c>
      <c r="H37" s="1129" t="s">
        <v>23</v>
      </c>
      <c r="I37" s="1129"/>
      <c r="J37" s="93"/>
    </row>
    <row r="38" spans="1:10" ht="50.25" customHeight="1" thickBot="1" x14ac:dyDescent="0.3">
      <c r="A38" s="959"/>
      <c r="B38" s="385">
        <v>1</v>
      </c>
      <c r="C38" s="385">
        <v>1</v>
      </c>
      <c r="D38" s="385">
        <v>1</v>
      </c>
      <c r="E38" s="385">
        <v>1</v>
      </c>
      <c r="F38" s="635">
        <v>1</v>
      </c>
      <c r="G38" s="1128"/>
      <c r="H38" s="1129"/>
      <c r="I38" s="1129"/>
      <c r="J38" s="93"/>
    </row>
    <row r="39" spans="1:10" ht="52.5" customHeight="1" thickBot="1" x14ac:dyDescent="0.3">
      <c r="A39" s="102" t="s">
        <v>238</v>
      </c>
      <c r="B39" s="1126">
        <v>0.09</v>
      </c>
      <c r="C39" s="1127"/>
      <c r="D39" s="955" t="s">
        <v>239</v>
      </c>
      <c r="E39" s="956"/>
      <c r="F39" s="956"/>
      <c r="G39" s="956"/>
      <c r="H39" s="956"/>
      <c r="I39" s="957"/>
    </row>
    <row r="40" spans="1:10" s="94" customFormat="1" ht="48" customHeight="1" thickBot="1" x14ac:dyDescent="0.3">
      <c r="A40" s="958" t="s">
        <v>240</v>
      </c>
      <c r="B40" s="102" t="s">
        <v>241</v>
      </c>
      <c r="C40" s="101" t="s">
        <v>242</v>
      </c>
      <c r="D40" s="943" t="s">
        <v>243</v>
      </c>
      <c r="E40" s="944"/>
      <c r="F40" s="943" t="s">
        <v>244</v>
      </c>
      <c r="G40" s="944"/>
      <c r="H40" s="103" t="s">
        <v>245</v>
      </c>
      <c r="I40" s="105" t="s">
        <v>246</v>
      </c>
    </row>
    <row r="41" spans="1:10" ht="177.75" customHeight="1" thickBot="1" x14ac:dyDescent="0.3">
      <c r="A41" s="959"/>
      <c r="B41" s="501">
        <v>0.05</v>
      </c>
      <c r="C41" s="501">
        <v>0.05</v>
      </c>
      <c r="D41" s="789" t="s">
        <v>395</v>
      </c>
      <c r="E41" s="790"/>
      <c r="F41" s="789" t="s">
        <v>396</v>
      </c>
      <c r="G41" s="790"/>
      <c r="H41" s="706"/>
      <c r="I41" s="397" t="s">
        <v>397</v>
      </c>
    </row>
    <row r="42" spans="1:10" s="94" customFormat="1" ht="54" customHeight="1" x14ac:dyDescent="0.25">
      <c r="A42" s="958" t="s">
        <v>250</v>
      </c>
      <c r="B42" s="104" t="s">
        <v>241</v>
      </c>
      <c r="C42" s="103" t="s">
        <v>242</v>
      </c>
      <c r="D42" s="943" t="s">
        <v>243</v>
      </c>
      <c r="E42" s="944"/>
      <c r="F42" s="943" t="s">
        <v>244</v>
      </c>
      <c r="G42" s="944"/>
      <c r="H42" s="103" t="s">
        <v>245</v>
      </c>
      <c r="I42" s="105" t="s">
        <v>246</v>
      </c>
    </row>
    <row r="43" spans="1:10" ht="409.5" customHeight="1" x14ac:dyDescent="0.25">
      <c r="A43" s="959"/>
      <c r="B43" s="501">
        <v>0.1</v>
      </c>
      <c r="C43" s="150">
        <v>0.1</v>
      </c>
      <c r="D43" s="1120" t="s">
        <v>398</v>
      </c>
      <c r="E43" s="1121"/>
      <c r="F43" s="1122" t="s">
        <v>399</v>
      </c>
      <c r="G43" s="1123"/>
      <c r="H43" s="671"/>
      <c r="I43" s="691" t="s">
        <v>400</v>
      </c>
    </row>
    <row r="44" spans="1:10" s="94" customFormat="1" ht="35.1" customHeight="1" x14ac:dyDescent="0.25">
      <c r="A44" s="958" t="s">
        <v>254</v>
      </c>
      <c r="B44" s="104" t="s">
        <v>241</v>
      </c>
      <c r="C44" s="103" t="s">
        <v>242</v>
      </c>
      <c r="D44" s="943" t="s">
        <v>243</v>
      </c>
      <c r="E44" s="944"/>
      <c r="F44" s="943" t="s">
        <v>244</v>
      </c>
      <c r="G44" s="944"/>
      <c r="H44" s="103" t="s">
        <v>245</v>
      </c>
      <c r="I44" s="105" t="s">
        <v>246</v>
      </c>
    </row>
    <row r="45" spans="1:10" ht="327.75" customHeight="1" x14ac:dyDescent="0.25">
      <c r="A45" s="959"/>
      <c r="B45" s="388">
        <v>0.2</v>
      </c>
      <c r="C45" s="98">
        <v>0.2</v>
      </c>
      <c r="D45" s="773" t="s">
        <v>401</v>
      </c>
      <c r="E45" s="774"/>
      <c r="F45" s="1124" t="s">
        <v>402</v>
      </c>
      <c r="G45" s="1125"/>
      <c r="H45" s="96"/>
      <c r="I45" s="691" t="s">
        <v>400</v>
      </c>
    </row>
    <row r="46" spans="1:10" s="94" customFormat="1" ht="35.1" customHeight="1" x14ac:dyDescent="0.25">
      <c r="A46" s="958" t="s">
        <v>257</v>
      </c>
      <c r="B46" s="104" t="s">
        <v>241</v>
      </c>
      <c r="C46" s="104" t="s">
        <v>242</v>
      </c>
      <c r="D46" s="943" t="s">
        <v>243</v>
      </c>
      <c r="E46" s="944"/>
      <c r="F46" s="943" t="s">
        <v>244</v>
      </c>
      <c r="G46" s="944"/>
      <c r="H46" s="103" t="s">
        <v>245</v>
      </c>
      <c r="I46" s="103" t="s">
        <v>246</v>
      </c>
    </row>
    <row r="47" spans="1:10" s="502" customFormat="1" ht="399.75" customHeight="1" x14ac:dyDescent="0.25">
      <c r="A47" s="959"/>
      <c r="B47" s="501">
        <v>0.3</v>
      </c>
      <c r="C47" s="150">
        <v>0.3</v>
      </c>
      <c r="D47" s="1115" t="s">
        <v>403</v>
      </c>
      <c r="E47" s="1116"/>
      <c r="F47" s="1117" t="s">
        <v>404</v>
      </c>
      <c r="G47" s="1110"/>
      <c r="H47" s="503"/>
      <c r="I47" s="691" t="s">
        <v>400</v>
      </c>
    </row>
    <row r="48" spans="1:10" s="94" customFormat="1" ht="35.1" customHeight="1" x14ac:dyDescent="0.25">
      <c r="A48" s="958" t="s">
        <v>260</v>
      </c>
      <c r="B48" s="104" t="s">
        <v>241</v>
      </c>
      <c r="C48" s="103" t="s">
        <v>242</v>
      </c>
      <c r="D48" s="943" t="s">
        <v>243</v>
      </c>
      <c r="E48" s="944"/>
      <c r="F48" s="943" t="s">
        <v>244</v>
      </c>
      <c r="G48" s="944"/>
      <c r="H48" s="103" t="s">
        <v>245</v>
      </c>
      <c r="I48" s="105" t="s">
        <v>246</v>
      </c>
    </row>
    <row r="49" spans="1:9" ht="408.75" customHeight="1" x14ac:dyDescent="0.25">
      <c r="A49" s="959"/>
      <c r="B49" s="388">
        <v>0.4</v>
      </c>
      <c r="C49" s="98">
        <v>0.4</v>
      </c>
      <c r="D49" s="1118" t="s">
        <v>405</v>
      </c>
      <c r="E49" s="1119"/>
      <c r="F49" s="888" t="s">
        <v>406</v>
      </c>
      <c r="G49" s="790"/>
      <c r="H49" s="96"/>
      <c r="I49" s="734" t="s">
        <v>400</v>
      </c>
    </row>
    <row r="50" spans="1:9" s="94" customFormat="1" ht="35.1" customHeight="1" x14ac:dyDescent="0.25">
      <c r="A50" s="958" t="s">
        <v>262</v>
      </c>
      <c r="B50" s="104" t="s">
        <v>241</v>
      </c>
      <c r="C50" s="103" t="s">
        <v>242</v>
      </c>
      <c r="D50" s="943" t="s">
        <v>243</v>
      </c>
      <c r="E50" s="944"/>
      <c r="F50" s="943" t="s">
        <v>244</v>
      </c>
      <c r="G50" s="944"/>
      <c r="H50" s="103" t="s">
        <v>245</v>
      </c>
      <c r="I50" s="105" t="s">
        <v>246</v>
      </c>
    </row>
    <row r="51" spans="1:9" ht="177.75" customHeight="1" x14ac:dyDescent="0.25">
      <c r="A51" s="959"/>
      <c r="B51" s="388">
        <v>0.5</v>
      </c>
      <c r="C51" s="100"/>
      <c r="D51" s="711"/>
      <c r="E51" s="710"/>
      <c r="F51" s="961"/>
      <c r="G51" s="962"/>
      <c r="H51" s="96"/>
      <c r="I51" s="469"/>
    </row>
    <row r="52" spans="1:9" ht="44.25" customHeight="1" x14ac:dyDescent="0.25">
      <c r="A52" s="958" t="s">
        <v>263</v>
      </c>
      <c r="B52" s="103" t="s">
        <v>241</v>
      </c>
      <c r="C52" s="101" t="s">
        <v>242</v>
      </c>
      <c r="D52" s="943" t="s">
        <v>243</v>
      </c>
      <c r="E52" s="944"/>
      <c r="F52" s="943" t="s">
        <v>244</v>
      </c>
      <c r="G52" s="944"/>
      <c r="H52" s="103" t="s">
        <v>245</v>
      </c>
      <c r="I52" s="105" t="s">
        <v>246</v>
      </c>
    </row>
    <row r="53" spans="1:9" ht="335.25" customHeight="1" x14ac:dyDescent="0.25">
      <c r="A53" s="959"/>
      <c r="B53" s="388">
        <v>0.6</v>
      </c>
      <c r="C53" s="491"/>
      <c r="D53" s="1112"/>
      <c r="E53" s="1113"/>
      <c r="F53" s="1112"/>
      <c r="G53" s="1114"/>
      <c r="H53" s="512"/>
      <c r="I53" s="519"/>
    </row>
    <row r="54" spans="1:9" ht="63.75" customHeight="1" x14ac:dyDescent="0.25">
      <c r="A54" s="958" t="s">
        <v>264</v>
      </c>
      <c r="B54" s="103" t="s">
        <v>241</v>
      </c>
      <c r="C54" s="101" t="s">
        <v>242</v>
      </c>
      <c r="D54" s="943" t="s">
        <v>243</v>
      </c>
      <c r="E54" s="944"/>
      <c r="F54" s="943" t="s">
        <v>244</v>
      </c>
      <c r="G54" s="944"/>
      <c r="H54" s="103" t="s">
        <v>245</v>
      </c>
      <c r="I54" s="520" t="s">
        <v>246</v>
      </c>
    </row>
    <row r="55" spans="1:9" ht="156.75" customHeight="1" thickBot="1" x14ac:dyDescent="0.3">
      <c r="A55" s="959"/>
      <c r="B55" s="388">
        <v>0.7</v>
      </c>
      <c r="C55" s="100"/>
      <c r="D55" s="782"/>
      <c r="E55" s="1111"/>
      <c r="F55" s="782"/>
      <c r="G55" s="783"/>
      <c r="H55" s="504"/>
      <c r="I55" s="522"/>
    </row>
    <row r="56" spans="1:9" ht="35.1" customHeight="1" thickBot="1" x14ac:dyDescent="0.3">
      <c r="A56" s="958" t="s">
        <v>265</v>
      </c>
      <c r="B56" s="103" t="s">
        <v>241</v>
      </c>
      <c r="C56" s="101" t="s">
        <v>242</v>
      </c>
      <c r="D56" s="943" t="s">
        <v>243</v>
      </c>
      <c r="E56" s="944"/>
      <c r="F56" s="943" t="s">
        <v>244</v>
      </c>
      <c r="G56" s="944"/>
      <c r="H56" s="103" t="s">
        <v>245</v>
      </c>
      <c r="I56" s="521" t="s">
        <v>246</v>
      </c>
    </row>
    <row r="57" spans="1:9" ht="183.75" customHeight="1" x14ac:dyDescent="0.25">
      <c r="A57" s="959"/>
      <c r="B57" s="389">
        <v>0.8</v>
      </c>
      <c r="C57" s="389"/>
      <c r="D57" s="782"/>
      <c r="E57" s="1111"/>
      <c r="F57" s="782"/>
      <c r="G57" s="1111"/>
      <c r="H57" s="96"/>
      <c r="I57" s="398"/>
    </row>
    <row r="58" spans="1:9" ht="35.1" customHeight="1" x14ac:dyDescent="0.25">
      <c r="A58" s="958" t="s">
        <v>266</v>
      </c>
      <c r="B58" s="102" t="s">
        <v>241</v>
      </c>
      <c r="C58" s="538" t="s">
        <v>242</v>
      </c>
      <c r="D58" s="943" t="s">
        <v>243</v>
      </c>
      <c r="E58" s="944"/>
      <c r="F58" s="943" t="s">
        <v>244</v>
      </c>
      <c r="G58" s="944"/>
      <c r="H58" s="103" t="s">
        <v>245</v>
      </c>
      <c r="I58" s="105" t="s">
        <v>246</v>
      </c>
    </row>
    <row r="59" spans="1:9" ht="204.75" customHeight="1" x14ac:dyDescent="0.25">
      <c r="A59" s="959"/>
      <c r="B59" s="388">
        <v>0.9</v>
      </c>
      <c r="C59" s="539"/>
      <c r="D59" s="1107"/>
      <c r="E59" s="1108"/>
      <c r="F59" s="1109"/>
      <c r="G59" s="1110"/>
      <c r="H59" s="96"/>
      <c r="I59" s="469"/>
    </row>
    <row r="60" spans="1:9" ht="35.1" customHeight="1" x14ac:dyDescent="0.25">
      <c r="A60" s="958" t="s">
        <v>267</v>
      </c>
      <c r="B60" s="103" t="s">
        <v>241</v>
      </c>
      <c r="C60" s="101" t="s">
        <v>242</v>
      </c>
      <c r="D60" s="943" t="s">
        <v>243</v>
      </c>
      <c r="E60" s="944"/>
      <c r="F60" s="943" t="s">
        <v>244</v>
      </c>
      <c r="G60" s="944"/>
      <c r="H60" s="103" t="s">
        <v>245</v>
      </c>
      <c r="I60" s="105" t="s">
        <v>246</v>
      </c>
    </row>
    <row r="61" spans="1:9" ht="198" customHeight="1" thickBot="1" x14ac:dyDescent="0.3">
      <c r="A61" s="959"/>
      <c r="B61" s="388">
        <v>0.95</v>
      </c>
      <c r="C61" s="100"/>
      <c r="D61" s="965"/>
      <c r="E61" s="793"/>
      <c r="F61" s="1044"/>
      <c r="G61" s="1044"/>
      <c r="H61" s="96"/>
      <c r="I61" s="398"/>
    </row>
    <row r="62" spans="1:9" ht="35.1" customHeight="1" thickBot="1" x14ac:dyDescent="0.3">
      <c r="A62" s="958" t="s">
        <v>268</v>
      </c>
      <c r="B62" s="103" t="s">
        <v>241</v>
      </c>
      <c r="C62" s="101" t="s">
        <v>242</v>
      </c>
      <c r="D62" s="943" t="s">
        <v>243</v>
      </c>
      <c r="E62" s="944"/>
      <c r="F62" s="943" t="s">
        <v>244</v>
      </c>
      <c r="G62" s="944"/>
      <c r="H62" s="103" t="s">
        <v>245</v>
      </c>
      <c r="I62" s="105" t="s">
        <v>246</v>
      </c>
    </row>
    <row r="63" spans="1:9" ht="120.75" customHeight="1" thickBot="1" x14ac:dyDescent="0.3">
      <c r="A63" s="959"/>
      <c r="B63" s="389">
        <v>1</v>
      </c>
      <c r="C63" s="100"/>
      <c r="D63" s="968"/>
      <c r="E63" s="969"/>
      <c r="F63" s="968"/>
      <c r="G63" s="969"/>
      <c r="H63" s="96"/>
      <c r="I63" s="96"/>
    </row>
    <row r="66" spans="1:9" s="93" customFormat="1" ht="30" customHeight="1" x14ac:dyDescent="0.25">
      <c r="A66" s="66"/>
      <c r="B66" s="66"/>
      <c r="C66" s="66"/>
      <c r="D66" s="66"/>
      <c r="E66" s="66"/>
      <c r="F66" s="66"/>
      <c r="G66" s="66"/>
      <c r="H66" s="66"/>
      <c r="I66" s="66"/>
    </row>
    <row r="67" spans="1:9" ht="34.5" customHeight="1" x14ac:dyDescent="0.25">
      <c r="A67" s="899" t="s">
        <v>269</v>
      </c>
      <c r="B67" s="899"/>
      <c r="C67" s="899"/>
      <c r="D67" s="899"/>
      <c r="E67" s="899"/>
      <c r="F67" s="899"/>
      <c r="G67" s="899"/>
      <c r="H67" s="899"/>
      <c r="I67" s="899"/>
    </row>
    <row r="68" spans="1:9" ht="54" customHeight="1" x14ac:dyDescent="0.25">
      <c r="A68" s="106" t="s">
        <v>270</v>
      </c>
      <c r="B68" s="900" t="s">
        <v>407</v>
      </c>
      <c r="C68" s="901"/>
      <c r="D68" s="900" t="s">
        <v>408</v>
      </c>
      <c r="E68" s="901"/>
      <c r="F68" s="900" t="s">
        <v>409</v>
      </c>
      <c r="G68" s="901"/>
      <c r="H68" s="900" t="s">
        <v>410</v>
      </c>
      <c r="I68" s="901"/>
    </row>
    <row r="69" spans="1:9" ht="40.5" customHeight="1" x14ac:dyDescent="0.25">
      <c r="A69" s="106" t="s">
        <v>275</v>
      </c>
      <c r="B69" s="1105">
        <v>2.2499999999999999E-2</v>
      </c>
      <c r="C69" s="1106"/>
      <c r="D69" s="1105">
        <v>2.7E-2</v>
      </c>
      <c r="E69" s="1106"/>
      <c r="F69" s="1105">
        <v>2.7E-2</v>
      </c>
      <c r="G69" s="1106"/>
      <c r="H69" s="1105">
        <v>1.35E-2</v>
      </c>
      <c r="I69" s="1106"/>
    </row>
    <row r="70" spans="1:9" ht="30" customHeight="1" x14ac:dyDescent="0.25">
      <c r="A70" s="871" t="s">
        <v>194</v>
      </c>
      <c r="B70" s="153" t="s">
        <v>99</v>
      </c>
      <c r="C70" s="153" t="s">
        <v>242</v>
      </c>
      <c r="D70" s="153" t="s">
        <v>99</v>
      </c>
      <c r="E70" s="153" t="s">
        <v>242</v>
      </c>
      <c r="F70" s="153" t="s">
        <v>99</v>
      </c>
      <c r="G70" s="153" t="s">
        <v>242</v>
      </c>
      <c r="H70" s="153" t="s">
        <v>99</v>
      </c>
      <c r="I70" s="153" t="s">
        <v>242</v>
      </c>
    </row>
    <row r="71" spans="1:9" ht="30" customHeight="1" x14ac:dyDescent="0.25">
      <c r="A71" s="872"/>
      <c r="B71" s="108">
        <v>0.03</v>
      </c>
      <c r="C71" s="108">
        <v>0.03</v>
      </c>
      <c r="D71" s="108">
        <v>0.03</v>
      </c>
      <c r="E71" s="108">
        <v>0.03</v>
      </c>
      <c r="F71" s="114">
        <v>0.03</v>
      </c>
      <c r="G71" s="108">
        <v>0.03</v>
      </c>
      <c r="H71" s="114">
        <v>0.03</v>
      </c>
      <c r="I71" s="108">
        <v>0.03</v>
      </c>
    </row>
    <row r="72" spans="1:9" ht="223.5" customHeight="1" x14ac:dyDescent="0.25">
      <c r="A72" s="106" t="s">
        <v>276</v>
      </c>
      <c r="B72" s="1037" t="s">
        <v>411</v>
      </c>
      <c r="C72" s="1038"/>
      <c r="D72" s="1037" t="s">
        <v>412</v>
      </c>
      <c r="E72" s="1038"/>
      <c r="F72" s="1037" t="s">
        <v>413</v>
      </c>
      <c r="G72" s="1038"/>
      <c r="H72" s="1103" t="s">
        <v>414</v>
      </c>
      <c r="I72" s="1104"/>
    </row>
    <row r="73" spans="1:9" ht="80.25" customHeight="1" x14ac:dyDescent="0.25">
      <c r="A73" s="106" t="s">
        <v>280</v>
      </c>
      <c r="B73" s="886" t="s">
        <v>415</v>
      </c>
      <c r="C73" s="887"/>
      <c r="D73" s="886" t="s">
        <v>415</v>
      </c>
      <c r="E73" s="887"/>
      <c r="F73" s="886" t="s">
        <v>415</v>
      </c>
      <c r="G73" s="887"/>
      <c r="H73" s="1039" t="s">
        <v>415</v>
      </c>
      <c r="I73" s="887"/>
    </row>
    <row r="74" spans="1:9" ht="30.75" customHeight="1" x14ac:dyDescent="0.25">
      <c r="A74" s="871" t="s">
        <v>195</v>
      </c>
      <c r="B74" s="153" t="s">
        <v>99</v>
      </c>
      <c r="C74" s="153" t="s">
        <v>242</v>
      </c>
      <c r="D74" s="153" t="s">
        <v>99</v>
      </c>
      <c r="E74" s="153" t="s">
        <v>242</v>
      </c>
      <c r="F74" s="153" t="s">
        <v>99</v>
      </c>
      <c r="G74" s="153" t="s">
        <v>242</v>
      </c>
      <c r="H74" s="153" t="s">
        <v>99</v>
      </c>
      <c r="I74" s="153" t="s">
        <v>242</v>
      </c>
    </row>
    <row r="75" spans="1:9" ht="30.75" customHeight="1" x14ac:dyDescent="0.25">
      <c r="A75" s="872"/>
      <c r="B75" s="108">
        <v>7.0000000000000007E-2</v>
      </c>
      <c r="C75" s="108">
        <v>7.0000000000000007E-2</v>
      </c>
      <c r="D75" s="108">
        <v>7.0000000000000007E-2</v>
      </c>
      <c r="E75" s="108">
        <v>7.0000000000000007E-2</v>
      </c>
      <c r="F75" s="108">
        <v>7.0000000000000007E-2</v>
      </c>
      <c r="G75" s="108">
        <v>7.0000000000000007E-2</v>
      </c>
      <c r="H75" s="114">
        <v>7.0000000000000007E-2</v>
      </c>
      <c r="I75" s="114">
        <v>7.0000000000000007E-2</v>
      </c>
    </row>
    <row r="76" spans="1:9" ht="177.75" customHeight="1" x14ac:dyDescent="0.25">
      <c r="A76" s="106" t="s">
        <v>276</v>
      </c>
      <c r="B76" s="1097" t="s">
        <v>416</v>
      </c>
      <c r="C76" s="1098"/>
      <c r="D76" s="1101" t="s">
        <v>417</v>
      </c>
      <c r="E76" s="1102"/>
      <c r="F76" s="1099" t="s">
        <v>418</v>
      </c>
      <c r="G76" s="1100"/>
      <c r="H76" s="1099" t="s">
        <v>419</v>
      </c>
      <c r="I76" s="1100"/>
    </row>
    <row r="77" spans="1:9" ht="78.75" customHeight="1" x14ac:dyDescent="0.25">
      <c r="A77" s="106" t="s">
        <v>280</v>
      </c>
      <c r="B77" s="886" t="s">
        <v>420</v>
      </c>
      <c r="C77" s="887"/>
      <c r="D77" s="886" t="s">
        <v>420</v>
      </c>
      <c r="E77" s="887"/>
      <c r="F77" s="886" t="s">
        <v>420</v>
      </c>
      <c r="G77" s="887"/>
      <c r="H77" s="886" t="s">
        <v>420</v>
      </c>
      <c r="I77" s="887"/>
    </row>
    <row r="78" spans="1:9" ht="39" customHeight="1" x14ac:dyDescent="0.25">
      <c r="A78" s="871" t="s">
        <v>196</v>
      </c>
      <c r="B78" s="153" t="s">
        <v>99</v>
      </c>
      <c r="C78" s="153" t="s">
        <v>242</v>
      </c>
      <c r="D78" s="153" t="s">
        <v>99</v>
      </c>
      <c r="E78" s="153" t="s">
        <v>242</v>
      </c>
      <c r="F78" s="153" t="s">
        <v>99</v>
      </c>
      <c r="G78" s="153" t="s">
        <v>242</v>
      </c>
      <c r="H78" s="153" t="s">
        <v>99</v>
      </c>
      <c r="I78" s="153" t="s">
        <v>242</v>
      </c>
    </row>
    <row r="79" spans="1:9" ht="30.75" customHeight="1" x14ac:dyDescent="0.25">
      <c r="A79" s="872"/>
      <c r="B79" s="108">
        <v>0.1</v>
      </c>
      <c r="C79" s="108">
        <v>0.1</v>
      </c>
      <c r="D79" s="108">
        <v>0.1</v>
      </c>
      <c r="E79" s="108">
        <v>0.1</v>
      </c>
      <c r="F79" s="108">
        <v>0.1</v>
      </c>
      <c r="G79" s="108">
        <v>0.1</v>
      </c>
      <c r="H79" s="114">
        <v>0.1</v>
      </c>
      <c r="I79" s="108">
        <v>0.1</v>
      </c>
    </row>
    <row r="80" spans="1:9" ht="188.25" customHeight="1" x14ac:dyDescent="0.25">
      <c r="A80" s="106" t="s">
        <v>276</v>
      </c>
      <c r="B80" s="1093" t="s">
        <v>421</v>
      </c>
      <c r="C80" s="1094"/>
      <c r="D80" s="1093" t="s">
        <v>422</v>
      </c>
      <c r="E80" s="1094"/>
      <c r="F80" s="894" t="s">
        <v>423</v>
      </c>
      <c r="G80" s="895"/>
      <c r="H80" s="1095" t="s">
        <v>424</v>
      </c>
      <c r="I80" s="1096"/>
    </row>
    <row r="81" spans="1:9" ht="80.25" customHeight="1" x14ac:dyDescent="0.25">
      <c r="A81" s="106" t="s">
        <v>280</v>
      </c>
      <c r="B81" s="886" t="s">
        <v>425</v>
      </c>
      <c r="C81" s="887"/>
      <c r="D81" s="886" t="s">
        <v>425</v>
      </c>
      <c r="E81" s="887"/>
      <c r="F81" s="886" t="s">
        <v>425</v>
      </c>
      <c r="G81" s="887"/>
      <c r="H81" s="886" t="s">
        <v>425</v>
      </c>
      <c r="I81" s="887"/>
    </row>
    <row r="82" spans="1:9" ht="30.75" customHeight="1" x14ac:dyDescent="0.25">
      <c r="A82" s="871" t="s">
        <v>197</v>
      </c>
      <c r="B82" s="153" t="s">
        <v>99</v>
      </c>
      <c r="C82" s="153" t="s">
        <v>242</v>
      </c>
      <c r="D82" s="153" t="s">
        <v>99</v>
      </c>
      <c r="E82" s="153" t="s">
        <v>242</v>
      </c>
      <c r="F82" s="153" t="s">
        <v>99</v>
      </c>
      <c r="G82" s="153" t="s">
        <v>242</v>
      </c>
      <c r="H82" s="153" t="s">
        <v>99</v>
      </c>
      <c r="I82" s="153" t="s">
        <v>242</v>
      </c>
    </row>
    <row r="83" spans="1:9" ht="30.75" customHeight="1" x14ac:dyDescent="0.25">
      <c r="A83" s="872"/>
      <c r="B83" s="108">
        <v>0.1</v>
      </c>
      <c r="C83" s="108">
        <v>0.1</v>
      </c>
      <c r="D83" s="108">
        <v>0.1</v>
      </c>
      <c r="E83" s="108">
        <v>0.1</v>
      </c>
      <c r="F83" s="108">
        <v>0.1</v>
      </c>
      <c r="G83" s="108">
        <v>0.1</v>
      </c>
      <c r="H83" s="114">
        <v>0.1</v>
      </c>
      <c r="I83" s="108">
        <v>0.1</v>
      </c>
    </row>
    <row r="84" spans="1:9" ht="147" customHeight="1" x14ac:dyDescent="0.25">
      <c r="A84" s="106" t="s">
        <v>276</v>
      </c>
      <c r="B84" s="1093" t="s">
        <v>426</v>
      </c>
      <c r="C84" s="1094"/>
      <c r="D84" s="1093" t="s">
        <v>427</v>
      </c>
      <c r="E84" s="1094"/>
      <c r="F84" s="894" t="s">
        <v>428</v>
      </c>
      <c r="G84" s="895"/>
      <c r="H84" s="1095" t="s">
        <v>429</v>
      </c>
      <c r="I84" s="1096"/>
    </row>
    <row r="85" spans="1:9" ht="80.25" customHeight="1" x14ac:dyDescent="0.25">
      <c r="A85" s="106" t="s">
        <v>280</v>
      </c>
      <c r="B85" s="886" t="s">
        <v>430</v>
      </c>
      <c r="C85" s="887"/>
      <c r="D85" s="886" t="s">
        <v>430</v>
      </c>
      <c r="E85" s="887"/>
      <c r="F85" s="886" t="s">
        <v>430</v>
      </c>
      <c r="G85" s="887"/>
      <c r="H85" s="886" t="s">
        <v>430</v>
      </c>
      <c r="I85" s="887"/>
    </row>
    <row r="86" spans="1:9" ht="30" customHeight="1" x14ac:dyDescent="0.25">
      <c r="A86" s="871" t="s">
        <v>200</v>
      </c>
      <c r="B86" s="153" t="s">
        <v>99</v>
      </c>
      <c r="C86" s="153" t="s">
        <v>242</v>
      </c>
      <c r="D86" s="153" t="s">
        <v>99</v>
      </c>
      <c r="E86" s="153" t="s">
        <v>242</v>
      </c>
      <c r="F86" s="153" t="s">
        <v>99</v>
      </c>
      <c r="G86" s="153" t="s">
        <v>242</v>
      </c>
      <c r="H86" s="153" t="s">
        <v>99</v>
      </c>
      <c r="I86" s="153" t="s">
        <v>242</v>
      </c>
    </row>
    <row r="87" spans="1:9" ht="30" customHeight="1" x14ac:dyDescent="0.25">
      <c r="A87" s="872"/>
      <c r="B87" s="108">
        <v>0.1</v>
      </c>
      <c r="C87" s="108">
        <v>0.1</v>
      </c>
      <c r="D87" s="108">
        <v>0.1</v>
      </c>
      <c r="E87" s="108">
        <v>0.1</v>
      </c>
      <c r="F87" s="108">
        <v>0.1</v>
      </c>
      <c r="G87" s="108">
        <v>0.1</v>
      </c>
      <c r="H87" s="114">
        <v>0.1</v>
      </c>
      <c r="I87" s="108">
        <v>0.1</v>
      </c>
    </row>
    <row r="88" spans="1:9" ht="155.25" customHeight="1" x14ac:dyDescent="0.25">
      <c r="A88" s="106" t="s">
        <v>276</v>
      </c>
      <c r="B88" s="1089" t="s">
        <v>1127</v>
      </c>
      <c r="C88" s="1090"/>
      <c r="D88" s="1089" t="s">
        <v>1128</v>
      </c>
      <c r="E88" s="1090"/>
      <c r="F88" s="1091" t="s">
        <v>1129</v>
      </c>
      <c r="G88" s="1092"/>
      <c r="H88" s="1089" t="s">
        <v>1130</v>
      </c>
      <c r="I88" s="1090"/>
    </row>
    <row r="89" spans="1:9" ht="80.25" customHeight="1" x14ac:dyDescent="0.25">
      <c r="A89" s="106" t="s">
        <v>280</v>
      </c>
      <c r="B89" s="886" t="s">
        <v>431</v>
      </c>
      <c r="C89" s="887"/>
      <c r="D89" s="886" t="s">
        <v>431</v>
      </c>
      <c r="E89" s="887"/>
      <c r="F89" s="886" t="s">
        <v>431</v>
      </c>
      <c r="G89" s="887"/>
      <c r="H89" s="886" t="s">
        <v>431</v>
      </c>
      <c r="I89" s="887"/>
    </row>
    <row r="90" spans="1:9" ht="29.25" customHeight="1" x14ac:dyDescent="0.25">
      <c r="A90" s="871" t="s">
        <v>202</v>
      </c>
      <c r="B90" s="153" t="s">
        <v>99</v>
      </c>
      <c r="C90" s="153" t="s">
        <v>242</v>
      </c>
      <c r="D90" s="153" t="s">
        <v>99</v>
      </c>
      <c r="E90" s="153" t="s">
        <v>242</v>
      </c>
      <c r="F90" s="153" t="s">
        <v>99</v>
      </c>
      <c r="G90" s="153" t="s">
        <v>242</v>
      </c>
      <c r="H90" s="153" t="s">
        <v>99</v>
      </c>
      <c r="I90" s="153" t="s">
        <v>242</v>
      </c>
    </row>
    <row r="91" spans="1:9" ht="29.25" customHeight="1" x14ac:dyDescent="0.25">
      <c r="A91" s="872"/>
      <c r="B91" s="108">
        <v>0.1</v>
      </c>
      <c r="C91" s="109"/>
      <c r="D91" s="108">
        <v>0.1</v>
      </c>
      <c r="E91" s="109"/>
      <c r="F91" s="108">
        <v>0.1</v>
      </c>
      <c r="G91" s="110"/>
      <c r="H91" s="114">
        <v>0.1</v>
      </c>
      <c r="I91" s="110"/>
    </row>
    <row r="92" spans="1:9" ht="158.25" customHeight="1" x14ac:dyDescent="0.25">
      <c r="A92" s="106" t="s">
        <v>276</v>
      </c>
      <c r="B92" s="1087"/>
      <c r="C92" s="1087"/>
      <c r="D92" s="1087"/>
      <c r="E92" s="1087"/>
      <c r="F92" s="1087"/>
      <c r="G92" s="1088"/>
      <c r="H92" s="1087"/>
      <c r="I92" s="1087"/>
    </row>
    <row r="93" spans="1:9" ht="80.25" customHeight="1" x14ac:dyDescent="0.25">
      <c r="A93" s="106" t="s">
        <v>280</v>
      </c>
      <c r="B93" s="886"/>
      <c r="C93" s="887"/>
      <c r="D93" s="886"/>
      <c r="E93" s="887"/>
      <c r="F93" s="886"/>
      <c r="G93" s="887"/>
      <c r="H93" s="886"/>
      <c r="I93" s="887"/>
    </row>
    <row r="94" spans="1:9" ht="24.95" customHeight="1" x14ac:dyDescent="0.25">
      <c r="A94" s="871" t="s">
        <v>203</v>
      </c>
      <c r="B94" s="153" t="s">
        <v>99</v>
      </c>
      <c r="C94" s="153" t="s">
        <v>242</v>
      </c>
      <c r="D94" s="153" t="s">
        <v>99</v>
      </c>
      <c r="E94" s="153" t="s">
        <v>242</v>
      </c>
      <c r="F94" s="153" t="s">
        <v>99</v>
      </c>
      <c r="G94" s="153" t="s">
        <v>242</v>
      </c>
      <c r="H94" s="153" t="s">
        <v>99</v>
      </c>
      <c r="I94" s="153" t="s">
        <v>242</v>
      </c>
    </row>
    <row r="95" spans="1:9" ht="24.95" customHeight="1" x14ac:dyDescent="0.25">
      <c r="A95" s="872"/>
      <c r="B95" s="108">
        <v>0.1</v>
      </c>
      <c r="C95" s="109"/>
      <c r="D95" s="108">
        <v>0.1</v>
      </c>
      <c r="E95" s="109"/>
      <c r="F95" s="108">
        <v>0.1</v>
      </c>
      <c r="G95" s="110"/>
      <c r="H95" s="114">
        <v>0.1</v>
      </c>
      <c r="I95" s="110"/>
    </row>
    <row r="96" spans="1:9" ht="166.5" customHeight="1" x14ac:dyDescent="0.25">
      <c r="A96" s="106" t="s">
        <v>276</v>
      </c>
      <c r="B96" s="1020"/>
      <c r="C96" s="1086"/>
      <c r="D96" s="1020"/>
      <c r="E96" s="1020"/>
      <c r="F96" s="1020"/>
      <c r="G96" s="1020"/>
      <c r="H96" s="1020"/>
      <c r="I96" s="1020"/>
    </row>
    <row r="97" spans="1:9" ht="80.25" customHeight="1" x14ac:dyDescent="0.25">
      <c r="A97" s="403" t="s">
        <v>280</v>
      </c>
      <c r="B97" s="886"/>
      <c r="C97" s="887"/>
      <c r="D97" s="886"/>
      <c r="E97" s="887"/>
      <c r="F97" s="886"/>
      <c r="G97" s="887"/>
      <c r="H97" s="886"/>
      <c r="I97" s="887"/>
    </row>
    <row r="98" spans="1:9" ht="24.95" customHeight="1" x14ac:dyDescent="0.25">
      <c r="A98" s="871" t="s">
        <v>204</v>
      </c>
      <c r="B98" s="153" t="s">
        <v>99</v>
      </c>
      <c r="C98" s="153" t="s">
        <v>242</v>
      </c>
      <c r="D98" s="153" t="s">
        <v>99</v>
      </c>
      <c r="E98" s="153" t="s">
        <v>242</v>
      </c>
      <c r="F98" s="153" t="s">
        <v>99</v>
      </c>
      <c r="G98" s="153" t="s">
        <v>242</v>
      </c>
      <c r="H98" s="153" t="s">
        <v>99</v>
      </c>
      <c r="I98" s="153" t="s">
        <v>242</v>
      </c>
    </row>
    <row r="99" spans="1:9" ht="24.95" customHeight="1" x14ac:dyDescent="0.25">
      <c r="A99" s="872"/>
      <c r="B99" s="108">
        <v>0.1</v>
      </c>
      <c r="C99" s="109"/>
      <c r="D99" s="108">
        <v>0.1</v>
      </c>
      <c r="E99" s="109"/>
      <c r="F99" s="108">
        <v>0.1</v>
      </c>
      <c r="G99" s="110"/>
      <c r="H99" s="114">
        <v>0.1</v>
      </c>
      <c r="I99" s="110"/>
    </row>
    <row r="100" spans="1:9" ht="204" customHeight="1" x14ac:dyDescent="0.25">
      <c r="A100" s="106" t="s">
        <v>276</v>
      </c>
      <c r="B100" s="1085"/>
      <c r="C100" s="1085"/>
      <c r="D100" s="1085"/>
      <c r="E100" s="1085"/>
      <c r="F100" s="1085"/>
      <c r="G100" s="1085"/>
      <c r="H100" s="1085"/>
      <c r="I100" s="1085"/>
    </row>
    <row r="101" spans="1:9" ht="80.25" customHeight="1" x14ac:dyDescent="0.25">
      <c r="A101" s="106" t="s">
        <v>280</v>
      </c>
      <c r="B101" s="886"/>
      <c r="C101" s="887"/>
      <c r="D101" s="886"/>
      <c r="E101" s="887"/>
      <c r="F101" s="886"/>
      <c r="G101" s="887"/>
      <c r="H101" s="886"/>
      <c r="I101" s="887"/>
    </row>
    <row r="102" spans="1:9" ht="24.95" customHeight="1" x14ac:dyDescent="0.25">
      <c r="A102" s="871" t="s">
        <v>206</v>
      </c>
      <c r="B102" s="153" t="s">
        <v>99</v>
      </c>
      <c r="C102" s="153" t="s">
        <v>242</v>
      </c>
      <c r="D102" s="153" t="s">
        <v>99</v>
      </c>
      <c r="E102" s="153" t="s">
        <v>242</v>
      </c>
      <c r="F102" s="153" t="s">
        <v>99</v>
      </c>
      <c r="G102" s="153" t="s">
        <v>242</v>
      </c>
      <c r="H102" s="153" t="s">
        <v>99</v>
      </c>
      <c r="I102" s="153" t="s">
        <v>242</v>
      </c>
    </row>
    <row r="103" spans="1:9" ht="24.95" customHeight="1" x14ac:dyDescent="0.25">
      <c r="A103" s="872"/>
      <c r="B103" s="108">
        <v>0.1</v>
      </c>
      <c r="C103" s="108"/>
      <c r="D103" s="108">
        <v>0.1</v>
      </c>
      <c r="E103" s="108"/>
      <c r="F103" s="108">
        <v>0.1</v>
      </c>
      <c r="G103" s="108"/>
      <c r="H103" s="114">
        <v>0.1</v>
      </c>
      <c r="I103" s="108"/>
    </row>
    <row r="104" spans="1:9" ht="150" customHeight="1" x14ac:dyDescent="0.25">
      <c r="A104" s="106" t="s">
        <v>276</v>
      </c>
      <c r="B104" s="1017"/>
      <c r="C104" s="1017"/>
      <c r="D104" s="1017"/>
      <c r="E104" s="1017"/>
      <c r="F104" s="1017"/>
      <c r="G104" s="1017"/>
      <c r="H104" s="1017"/>
      <c r="I104" s="1017"/>
    </row>
    <row r="105" spans="1:9" ht="80.25" customHeight="1" x14ac:dyDescent="0.25">
      <c r="A105" s="106" t="s">
        <v>280</v>
      </c>
      <c r="B105" s="886"/>
      <c r="C105" s="887"/>
      <c r="D105" s="886"/>
      <c r="E105" s="887"/>
      <c r="F105" s="886"/>
      <c r="G105" s="887"/>
      <c r="H105" s="886"/>
      <c r="I105" s="887"/>
    </row>
    <row r="106" spans="1:9" ht="24.95" customHeight="1" x14ac:dyDescent="0.25">
      <c r="A106" s="871" t="s">
        <v>207</v>
      </c>
      <c r="B106" s="153" t="s">
        <v>99</v>
      </c>
      <c r="C106" s="153" t="s">
        <v>242</v>
      </c>
      <c r="D106" s="153" t="s">
        <v>99</v>
      </c>
      <c r="E106" s="153" t="s">
        <v>242</v>
      </c>
      <c r="F106" s="153" t="s">
        <v>99</v>
      </c>
      <c r="G106" s="153" t="s">
        <v>242</v>
      </c>
      <c r="H106" s="153" t="s">
        <v>99</v>
      </c>
      <c r="I106" s="153" t="s">
        <v>242</v>
      </c>
    </row>
    <row r="107" spans="1:9" ht="24.95" customHeight="1" x14ac:dyDescent="0.25">
      <c r="A107" s="872"/>
      <c r="B107" s="108">
        <v>0.1</v>
      </c>
      <c r="C107" s="108"/>
      <c r="D107" s="108">
        <v>0.1</v>
      </c>
      <c r="E107" s="108"/>
      <c r="F107" s="108">
        <v>0.1</v>
      </c>
      <c r="G107" s="108"/>
      <c r="H107" s="114">
        <v>0.1</v>
      </c>
      <c r="I107" s="108"/>
    </row>
    <row r="108" spans="1:9" ht="108.75" customHeight="1" x14ac:dyDescent="0.2">
      <c r="A108" s="106" t="s">
        <v>276</v>
      </c>
      <c r="B108" s="1084"/>
      <c r="C108" s="1084"/>
      <c r="D108" s="1082"/>
      <c r="E108" s="1083"/>
      <c r="F108" s="1082"/>
      <c r="G108" s="1083"/>
      <c r="H108" s="1017"/>
      <c r="I108" s="1017"/>
    </row>
    <row r="109" spans="1:9" ht="80.25" customHeight="1" x14ac:dyDescent="0.25">
      <c r="A109" s="106" t="s">
        <v>280</v>
      </c>
      <c r="B109" s="886"/>
      <c r="C109" s="887"/>
      <c r="D109" s="886"/>
      <c r="E109" s="887"/>
      <c r="F109" s="886"/>
      <c r="G109" s="887"/>
      <c r="H109" s="886"/>
      <c r="I109" s="887"/>
    </row>
    <row r="110" spans="1:9" ht="24.95" customHeight="1" x14ac:dyDescent="0.25">
      <c r="A110" s="871" t="s">
        <v>208</v>
      </c>
      <c r="B110" s="153" t="s">
        <v>99</v>
      </c>
      <c r="C110" s="153" t="s">
        <v>242</v>
      </c>
      <c r="D110" s="153" t="s">
        <v>99</v>
      </c>
      <c r="E110" s="153" t="s">
        <v>242</v>
      </c>
      <c r="F110" s="153" t="s">
        <v>99</v>
      </c>
      <c r="G110" s="153" t="s">
        <v>242</v>
      </c>
      <c r="H110" s="153" t="s">
        <v>99</v>
      </c>
      <c r="I110" s="153" t="s">
        <v>242</v>
      </c>
    </row>
    <row r="111" spans="1:9" ht="24.95" customHeight="1" x14ac:dyDescent="0.25">
      <c r="A111" s="872"/>
      <c r="B111" s="108">
        <v>0.05</v>
      </c>
      <c r="C111" s="108"/>
      <c r="D111" s="108">
        <v>0.05</v>
      </c>
      <c r="E111" s="108"/>
      <c r="F111" s="108">
        <v>0.05</v>
      </c>
      <c r="G111" s="108"/>
      <c r="H111" s="114">
        <v>0.05</v>
      </c>
      <c r="I111" s="108"/>
    </row>
    <row r="112" spans="1:9" ht="122.25" customHeight="1" x14ac:dyDescent="0.2">
      <c r="A112" s="106" t="s">
        <v>276</v>
      </c>
      <c r="B112" s="1017"/>
      <c r="C112" s="1017"/>
      <c r="D112" s="1017"/>
      <c r="E112" s="1017"/>
      <c r="F112" s="1082"/>
      <c r="G112" s="1083"/>
      <c r="H112" s="1017"/>
      <c r="I112" s="1017"/>
    </row>
    <row r="113" spans="1:9" ht="80.25" customHeight="1" x14ac:dyDescent="0.25">
      <c r="A113" s="106" t="s">
        <v>280</v>
      </c>
      <c r="B113" s="886"/>
      <c r="C113" s="887"/>
      <c r="D113" s="886"/>
      <c r="E113" s="887"/>
      <c r="F113" s="886"/>
      <c r="G113" s="887"/>
      <c r="H113" s="886"/>
      <c r="I113" s="887"/>
    </row>
    <row r="114" spans="1:9" ht="24.95" customHeight="1" x14ac:dyDescent="0.25">
      <c r="A114" s="871" t="s">
        <v>209</v>
      </c>
      <c r="B114" s="153" t="s">
        <v>99</v>
      </c>
      <c r="C114" s="153" t="s">
        <v>242</v>
      </c>
      <c r="D114" s="153" t="s">
        <v>99</v>
      </c>
      <c r="E114" s="153" t="s">
        <v>242</v>
      </c>
      <c r="F114" s="153" t="s">
        <v>99</v>
      </c>
      <c r="G114" s="153" t="s">
        <v>242</v>
      </c>
      <c r="H114" s="153" t="s">
        <v>99</v>
      </c>
      <c r="I114" s="153" t="s">
        <v>242</v>
      </c>
    </row>
    <row r="115" spans="1:9" ht="24.95" customHeight="1" x14ac:dyDescent="0.25">
      <c r="A115" s="872"/>
      <c r="B115" s="108">
        <v>0.05</v>
      </c>
      <c r="C115" s="273"/>
      <c r="D115" s="108">
        <v>0.05</v>
      </c>
      <c r="E115" s="273"/>
      <c r="F115" s="108">
        <v>0.05</v>
      </c>
      <c r="G115" s="274"/>
      <c r="H115" s="114">
        <v>0.05</v>
      </c>
      <c r="I115" s="274"/>
    </row>
    <row r="116" spans="1:9" ht="80.25" customHeight="1" x14ac:dyDescent="0.25">
      <c r="A116" s="106" t="s">
        <v>276</v>
      </c>
      <c r="B116" s="973"/>
      <c r="C116" s="973"/>
      <c r="D116" s="973"/>
      <c r="E116" s="973"/>
      <c r="F116" s="973"/>
      <c r="G116" s="973"/>
      <c r="H116" s="973"/>
      <c r="I116" s="973"/>
    </row>
    <row r="117" spans="1:9" ht="80.25" customHeight="1" x14ac:dyDescent="0.25">
      <c r="A117" s="106" t="s">
        <v>280</v>
      </c>
      <c r="B117" s="877"/>
      <c r="C117" s="878"/>
      <c r="D117" s="877"/>
      <c r="E117" s="878"/>
      <c r="F117" s="877"/>
      <c r="G117" s="878"/>
      <c r="H117" s="877"/>
      <c r="I117" s="878"/>
    </row>
    <row r="118" spans="1:9" ht="16.5" x14ac:dyDescent="0.25">
      <c r="A118" s="107" t="s">
        <v>298</v>
      </c>
      <c r="B118" s="377">
        <f t="shared" ref="B118:I118" si="1">(B71+B75+B79+B83+B87+B91+B95+B99+B103+B107+B111+B115)</f>
        <v>1</v>
      </c>
      <c r="C118" s="377">
        <f t="shared" si="1"/>
        <v>0.4</v>
      </c>
      <c r="D118" s="377">
        <f t="shared" si="1"/>
        <v>1</v>
      </c>
      <c r="E118" s="377">
        <f t="shared" si="1"/>
        <v>0.4</v>
      </c>
      <c r="F118" s="377">
        <f t="shared" si="1"/>
        <v>1</v>
      </c>
      <c r="G118" s="377">
        <f t="shared" si="1"/>
        <v>0.4</v>
      </c>
      <c r="H118" s="377">
        <f t="shared" si="1"/>
        <v>1</v>
      </c>
      <c r="I118" s="377">
        <f t="shared" si="1"/>
        <v>0.4</v>
      </c>
    </row>
    <row r="122" spans="1:9" ht="28.5" x14ac:dyDescent="0.25">
      <c r="A122" s="353" t="s">
        <v>299</v>
      </c>
    </row>
  </sheetData>
  <mergeCells count="209">
    <mergeCell ref="A1:A4"/>
    <mergeCell ref="B1:L1"/>
    <mergeCell ref="M1:O1"/>
    <mergeCell ref="B2:L2"/>
    <mergeCell ref="M2:O2"/>
    <mergeCell ref="B3:L3"/>
    <mergeCell ref="M3:O3"/>
    <mergeCell ref="B4:L4"/>
    <mergeCell ref="M4:O4"/>
    <mergeCell ref="B17:F17"/>
    <mergeCell ref="G17:H17"/>
    <mergeCell ref="I17:O17"/>
    <mergeCell ref="B19:E19"/>
    <mergeCell ref="G19:I19"/>
    <mergeCell ref="K19:O19"/>
    <mergeCell ref="A8:A10"/>
    <mergeCell ref="J8:K10"/>
    <mergeCell ref="M8:O8"/>
    <mergeCell ref="M9:O9"/>
    <mergeCell ref="M10:O10"/>
    <mergeCell ref="A13:A15"/>
    <mergeCell ref="B13:O15"/>
    <mergeCell ref="B39:C39"/>
    <mergeCell ref="D39:I39"/>
    <mergeCell ref="A40:A41"/>
    <mergeCell ref="D40:E40"/>
    <mergeCell ref="F40:G40"/>
    <mergeCell ref="D41:E41"/>
    <mergeCell ref="F41:G41"/>
    <mergeCell ref="C20:O20"/>
    <mergeCell ref="A23:O23"/>
    <mergeCell ref="A24:O24"/>
    <mergeCell ref="A35:I35"/>
    <mergeCell ref="B36:I36"/>
    <mergeCell ref="A37:A38"/>
    <mergeCell ref="G37:G38"/>
    <mergeCell ref="H37:I38"/>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F49:G49"/>
    <mergeCell ref="D49:E49"/>
    <mergeCell ref="A50:A51"/>
    <mergeCell ref="D50:E50"/>
    <mergeCell ref="F50:G50"/>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A60:A61"/>
    <mergeCell ref="D60:E60"/>
    <mergeCell ref="F60:G60"/>
    <mergeCell ref="D61:E61"/>
    <mergeCell ref="F61:G61"/>
    <mergeCell ref="B68:C68"/>
    <mergeCell ref="D68:E68"/>
    <mergeCell ref="F68:G68"/>
    <mergeCell ref="H68:I68"/>
    <mergeCell ref="B69:C69"/>
    <mergeCell ref="D69:E69"/>
    <mergeCell ref="F69:G69"/>
    <mergeCell ref="H69:I69"/>
    <mergeCell ref="A62:A63"/>
    <mergeCell ref="D62:E62"/>
    <mergeCell ref="F62:G62"/>
    <mergeCell ref="D63:E63"/>
    <mergeCell ref="F63:G63"/>
    <mergeCell ref="A67:I67"/>
    <mergeCell ref="A70:A71"/>
    <mergeCell ref="B72:C72"/>
    <mergeCell ref="D72:E72"/>
    <mergeCell ref="F72:G72"/>
    <mergeCell ref="H72:I72"/>
    <mergeCell ref="B73:C73"/>
    <mergeCell ref="D73:E73"/>
    <mergeCell ref="F73:G73"/>
    <mergeCell ref="H73:I73"/>
    <mergeCell ref="A74:A75"/>
    <mergeCell ref="B76:C76"/>
    <mergeCell ref="F76:G76"/>
    <mergeCell ref="H76:I76"/>
    <mergeCell ref="B77:C77"/>
    <mergeCell ref="D77:E77"/>
    <mergeCell ref="F77:G77"/>
    <mergeCell ref="H77:I77"/>
    <mergeCell ref="D76:E76"/>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B6:K6"/>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s>
  <hyperlinks>
    <hyperlink ref="B73:C73" r:id="rId1" display="https://secretariadistritald-my.sharepoint.com/:w:/g/personal/territorializacion2021_sdmujer_gov_co/IQAJ6jULzSt-RIqOmF9vPdSTASDjzDfS-VF3QU-UUq98LrI?e=F8wAAz" xr:uid="{5039F21B-9077-424F-A020-5A8B236DAC75}"/>
    <hyperlink ref="D73:E73" r:id="rId2" display="https://secretariadistritald-my.sharepoint.com/:w:/g/personal/territorializacion2021_sdmujer_gov_co/IQAJ6jULzSt-RIqOmF9vPdSTASDjzDfS-VF3QU-UUq98LrI?e=F8wAAz" xr:uid="{F3D12D1F-2FC0-458B-8C65-B848F28BE0DE}"/>
    <hyperlink ref="F73:G73" r:id="rId3" display="https://secretariadistritald-my.sharepoint.com/:w:/g/personal/territorializacion2021_sdmujer_gov_co/IQAJ6jULzSt-RIqOmF9vPdSTASDjzDfS-VF3QU-UUq98LrI?e=F8wAAz" xr:uid="{BBAF6A02-13B0-433B-8FD7-914433DBE513}"/>
    <hyperlink ref="H73:I73" r:id="rId4" display="https://secretariadistritald-my.sharepoint.com/:w:/g/personal/territorializacion2021_sdmujer_gov_co/IQAJ6jULzSt-RIqOmF9vPdSTASDjzDfS-VF3QU-UUq98LrI?e=F8wAAz" xr:uid="{B5185569-175B-4953-9F61-19912F55A63B}"/>
    <hyperlink ref="H73" r:id="rId5" xr:uid="{D4C03907-83AC-492D-A8BB-C5649C26C556}"/>
    <hyperlink ref="B77:C77" r:id="rId6" display="https://secretariadistritald-my.sharepoint.com/:w:/g/personal/territorializacion2021_sdmujer_gov_co/IQDJYvGYhGAjTaEvOlU4Fm6zAfscGVg0v7hbOLoPNdoSiWw?e=OwgCuL" xr:uid="{FD2A244E-33C0-49FE-A275-6AD6C06FB80A}"/>
    <hyperlink ref="D77:E77" r:id="rId7" display="https://secretariadistritald-my.sharepoint.com/:w:/g/personal/territorializacion2021_sdmujer_gov_co/IQDJYvGYhGAjTaEvOlU4Fm6zAfscGVg0v7hbOLoPNdoSiWw?e=OwgCuL" xr:uid="{953053D6-FB2A-406A-8D1B-8AD94A6D5DA5}"/>
    <hyperlink ref="F77:G77" r:id="rId8" display="https://secretariadistritald-my.sharepoint.com/:w:/g/personal/territorializacion2021_sdmujer_gov_co/IQDJYvGYhGAjTaEvOlU4Fm6zAfscGVg0v7hbOLoPNdoSiWw?e=OwgCuL" xr:uid="{6E23E13C-B279-4457-9DBA-59650A3F0886}"/>
    <hyperlink ref="H77:I77" r:id="rId9" display="https://secretariadistritald-my.sharepoint.com/:w:/g/personal/territorializacion2021_sdmujer_gov_co/IQDJYvGYhGAjTaEvOlU4Fm6zAfscGVg0v7hbOLoPNdoSiWw?e=OwgCuL" xr:uid="{F3A74D44-C2A9-46B8-BF62-C3B5079BDCA3}"/>
    <hyperlink ref="B81:C81" r:id="rId10" display="https://secretariadistritald-my.sharepoint.com/:w:/g/personal/territorializacion2021_sdmujer_gov_co/IQDozN4i4hssRKXwkdJcCfBYAbyL96fXSpQhcOfD9jiNN2I?e=CenoA3" xr:uid="{2BB0DA7E-BB5F-48C1-814D-D3D9A79B30DB}"/>
    <hyperlink ref="D81:E81" r:id="rId11" display="https://secretariadistritald-my.sharepoint.com/:w:/g/personal/territorializacion2021_sdmujer_gov_co/IQDozN4i4hssRKXwkdJcCfBYAbyL96fXSpQhcOfD9jiNN2I?e=CenoA3" xr:uid="{4434CFB7-F756-4771-B513-A020FF5C3269}"/>
    <hyperlink ref="F81:G81" r:id="rId12" display="https://secretariadistritald-my.sharepoint.com/:w:/g/personal/territorializacion2021_sdmujer_gov_co/IQDozN4i4hssRKXwkdJcCfBYAbyL96fXSpQhcOfD9jiNN2I?e=CenoA3" xr:uid="{EFF77E7B-C624-44A3-8BDD-1FF30491484F}"/>
    <hyperlink ref="H81:I81" r:id="rId13" display="https://secretariadistritald-my.sharepoint.com/:w:/g/personal/territorializacion2021_sdmujer_gov_co/IQDozN4i4hssRKXwkdJcCfBYAbyL96fXSpQhcOfD9jiNN2I?e=CenoA3" xr:uid="{289990EC-B9E1-43B1-8A5E-5367D42887FC}"/>
    <hyperlink ref="F85:G85" r:id="rId14" display="https://secretariadistritald-my.sharepoint.com/:w:/g/personal/territorializacion2021_sdmujer_gov_co/IQDCC6NjQ_67SJfuv0cLAbDeATJTGFhM6jBPw07BojWN3CE?e=WGt1cW" xr:uid="{0D1D1F8B-8822-48D0-900A-B8D47CCBB09B}"/>
    <hyperlink ref="D85:E85" r:id="rId15" display="https://secretariadistritald-my.sharepoint.com/:w:/g/personal/territorializacion2021_sdmujer_gov_co/IQDCC6NjQ_67SJfuv0cLAbDeATJTGFhM6jBPw07BojWN3CE?e=WGt1cW" xr:uid="{FD7AF269-6F84-4ECC-B35D-AFB1C4289F7A}"/>
    <hyperlink ref="B85:C85" r:id="rId16" display="https://secretariadistritald-my.sharepoint.com/:w:/g/personal/territorializacion2021_sdmujer_gov_co/IQDCC6NjQ_67SJfuv0cLAbDeATJTGFhM6jBPw07BojWN3CE?e=WGt1cW" xr:uid="{12621E4D-EBF1-429F-B263-33BEDFEE02BB}"/>
    <hyperlink ref="H85:I85" r:id="rId17" display="https://secretariadistritald-my.sharepoint.com/:w:/g/personal/territorializacion2021_sdmujer_gov_co/IQDCC6NjQ_67SJfuv0cLAbDeATJTGFhM6jBPw07BojWN3CE?e=WGt1cW" xr:uid="{77C9A34F-4D84-4384-9A0A-0257DD69E751}"/>
    <hyperlink ref="B89:C89" r:id="rId18" display="https://secretariadistritald-my.sharepoint.com/:w:/g/personal/territorializacion2021_sdmujer_gov_co/IQAhtjwTWY2KT6g-BlAKLz_uAR6uoKrT5I_Q9D04-R8urZw?e=JkaGv4" xr:uid="{8B0B8C0D-44C7-4D08-9B8C-E43A6A8F3B2A}"/>
    <hyperlink ref="D89:E89" r:id="rId19" display="https://secretariadistritald-my.sharepoint.com/:w:/g/personal/territorializacion2021_sdmujer_gov_co/IQAhtjwTWY2KT6g-BlAKLz_uAR6uoKrT5I_Q9D04-R8urZw?e=JkaGv4" xr:uid="{FEA3FE9A-5477-42C4-91A5-B12D0BAD7C46}"/>
    <hyperlink ref="F89:G89" r:id="rId20" display="https://secretariadistritald-my.sharepoint.com/:w:/g/personal/territorializacion2021_sdmujer_gov_co/IQAhtjwTWY2KT6g-BlAKLz_uAR6uoKrT5I_Q9D04-R8urZw?e=JkaGv4" xr:uid="{4B922E56-ED6E-4BDC-854D-C6DDB40615EC}"/>
    <hyperlink ref="H89:I89" r:id="rId21" display="https://secretariadistritald-my.sharepoint.com/:w:/g/personal/territorializacion2021_sdmujer_gov_co/IQAhtjwTWY2KT6g-BlAKLz_uAR6uoKrT5I_Q9D04-R8urZw?e=JkaGv4" xr:uid="{3DB9F999-12D7-41F7-9EAA-839264633E0F}"/>
  </hyperlinks>
  <pageMargins left="0.25" right="0.25" top="0.75" bottom="0.75" header="0.3" footer="0.3"/>
  <pageSetup scale="10" orientation="landscape" r:id="rId22"/>
  <drawing r:id="rId23"/>
  <extLst>
    <ext xmlns:x14="http://schemas.microsoft.com/office/spreadsheetml/2009/9/main" uri="{CCE6A557-97BC-4b89-ADB6-D9C93CAAB3DF}">
      <x14:dataValidations xmlns:xm="http://schemas.microsoft.com/office/excel/2006/main" count="1">
        <x14:dataValidation type="list" allowBlank="1" showInputMessage="1" showErrorMessage="1" xr:uid="{675274C4-B922-4177-9EEE-15750AA3BDF6}">
          <x14:formula1>
            <xm:f>Listas!$B$2:$B$4</xm:f>
          </x14:formula1>
          <xm:sqref>H37:I38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63230-A885-4A36-8951-5792E445D46F}">
  <sheetPr>
    <pageSetUpPr fitToPage="1"/>
  </sheetPr>
  <dimension ref="A1:L28"/>
  <sheetViews>
    <sheetView topLeftCell="A19" zoomScale="120" zoomScaleNormal="120" workbookViewId="0">
      <selection activeCell="D26" sqref="D26:L26"/>
    </sheetView>
  </sheetViews>
  <sheetFormatPr baseColWidth="10" defaultColWidth="8.7109375" defaultRowHeight="12.75" x14ac:dyDescent="0.25"/>
  <cols>
    <col min="1" max="1" width="3.28515625" style="263" customWidth="1"/>
    <col min="2" max="2" width="9.28515625" style="263" customWidth="1"/>
    <col min="3" max="3" width="5.7109375" style="263" customWidth="1"/>
    <col min="4" max="4" width="6.7109375" style="263" customWidth="1"/>
    <col min="5" max="5" width="5.7109375" style="263" customWidth="1"/>
    <col min="6" max="6" width="10.28515625" style="263" customWidth="1"/>
    <col min="7" max="7" width="2.140625" style="263" customWidth="1"/>
    <col min="8" max="8" width="18.7109375" style="263" customWidth="1"/>
    <col min="9" max="9" width="12.7109375" style="263" customWidth="1"/>
    <col min="10" max="10" width="6.7109375" style="263" customWidth="1"/>
    <col min="11" max="11" width="18.7109375" style="263" customWidth="1"/>
    <col min="12" max="12" width="25.7109375" style="263" customWidth="1"/>
    <col min="13" max="16384" width="8.7109375" style="263"/>
  </cols>
  <sheetData>
    <row r="1" spans="1:12" ht="18.75" customHeight="1" x14ac:dyDescent="0.25">
      <c r="A1" s="1066"/>
      <c r="B1" s="1067"/>
      <c r="C1" s="1067"/>
      <c r="D1" s="1067"/>
      <c r="E1" s="1068"/>
      <c r="F1" s="1013" t="s">
        <v>300</v>
      </c>
      <c r="G1" s="1014"/>
      <c r="H1" s="1014"/>
      <c r="I1" s="1014"/>
      <c r="J1" s="1014"/>
      <c r="K1" s="1014"/>
      <c r="L1" s="262"/>
    </row>
    <row r="2" spans="1:12" ht="18.75" customHeight="1" x14ac:dyDescent="0.25">
      <c r="A2" s="1069"/>
      <c r="B2" s="1070"/>
      <c r="C2" s="1070"/>
      <c r="D2" s="1070"/>
      <c r="E2" s="1071"/>
      <c r="F2" s="1015"/>
      <c r="G2" s="1016"/>
      <c r="H2" s="1016"/>
      <c r="I2" s="1016"/>
      <c r="J2" s="1016"/>
      <c r="K2" s="1016"/>
      <c r="L2" s="262"/>
    </row>
    <row r="3" spans="1:12" ht="18.75" customHeight="1" x14ac:dyDescent="0.25">
      <c r="A3" s="1069"/>
      <c r="B3" s="1070"/>
      <c r="C3" s="1070"/>
      <c r="D3" s="1070"/>
      <c r="E3" s="1071"/>
      <c r="F3" s="1013" t="s">
        <v>301</v>
      </c>
      <c r="G3" s="1014"/>
      <c r="H3" s="1014"/>
      <c r="I3" s="1014"/>
      <c r="J3" s="1014"/>
      <c r="K3" s="1014"/>
      <c r="L3" s="262"/>
    </row>
    <row r="4" spans="1:12" ht="18.75" customHeight="1" x14ac:dyDescent="0.25">
      <c r="A4" s="1072"/>
      <c r="B4" s="1073"/>
      <c r="C4" s="1073"/>
      <c r="D4" s="1073"/>
      <c r="E4" s="1074"/>
      <c r="F4" s="1015"/>
      <c r="G4" s="1016"/>
      <c r="H4" s="1016"/>
      <c r="I4" s="1016"/>
      <c r="J4" s="1016"/>
      <c r="K4" s="1016"/>
      <c r="L4" s="262"/>
    </row>
    <row r="5" spans="1:12" ht="15.75" customHeight="1" x14ac:dyDescent="0.25">
      <c r="A5" s="984" t="s">
        <v>302</v>
      </c>
      <c r="B5" s="985"/>
      <c r="C5" s="985"/>
      <c r="D5" s="985"/>
      <c r="E5" s="985"/>
      <c r="F5" s="985"/>
      <c r="G5" s="985"/>
      <c r="H5" s="985"/>
      <c r="I5" s="985"/>
      <c r="J5" s="985"/>
      <c r="K5" s="985"/>
      <c r="L5" s="997"/>
    </row>
    <row r="6" spans="1:12" ht="23.25" customHeight="1" x14ac:dyDescent="0.25">
      <c r="A6" s="984" t="s">
        <v>303</v>
      </c>
      <c r="B6" s="985"/>
      <c r="C6" s="986"/>
      <c r="D6" s="987" t="s">
        <v>12</v>
      </c>
      <c r="E6" s="988"/>
      <c r="F6" s="988"/>
      <c r="G6" s="988"/>
      <c r="H6" s="989"/>
      <c r="I6" s="984" t="s">
        <v>304</v>
      </c>
      <c r="J6" s="986"/>
      <c r="K6" s="987" t="s">
        <v>37</v>
      </c>
      <c r="L6" s="989"/>
    </row>
    <row r="7" spans="1:12" ht="17.850000000000001" customHeight="1" x14ac:dyDescent="0.25">
      <c r="A7" s="984" t="s">
        <v>305</v>
      </c>
      <c r="B7" s="985"/>
      <c r="C7" s="986"/>
      <c r="D7" s="987" t="s">
        <v>26</v>
      </c>
      <c r="E7" s="988"/>
      <c r="F7" s="988"/>
      <c r="G7" s="988"/>
      <c r="H7" s="989"/>
      <c r="I7" s="984" t="s">
        <v>98</v>
      </c>
      <c r="J7" s="986"/>
      <c r="K7" s="987" t="s">
        <v>15</v>
      </c>
      <c r="L7" s="989"/>
    </row>
    <row r="8" spans="1:12" ht="35.85" customHeight="1" x14ac:dyDescent="0.25">
      <c r="A8" s="984" t="s">
        <v>306</v>
      </c>
      <c r="B8" s="985"/>
      <c r="C8" s="986"/>
      <c r="D8" s="987" t="s">
        <v>66</v>
      </c>
      <c r="E8" s="988"/>
      <c r="F8" s="988"/>
      <c r="G8" s="988"/>
      <c r="H8" s="989"/>
      <c r="I8" s="984" t="s">
        <v>307</v>
      </c>
      <c r="J8" s="986"/>
      <c r="K8" s="987" t="s">
        <v>75</v>
      </c>
      <c r="L8" s="989"/>
    </row>
    <row r="9" spans="1:12" ht="15.75" customHeight="1" x14ac:dyDescent="0.25">
      <c r="A9" s="1004" t="s">
        <v>308</v>
      </c>
      <c r="B9" s="1005"/>
      <c r="C9" s="1005"/>
      <c r="D9" s="1005"/>
      <c r="E9" s="985"/>
      <c r="F9" s="985"/>
      <c r="G9" s="985"/>
      <c r="H9" s="985"/>
      <c r="I9" s="985"/>
      <c r="J9" s="985"/>
      <c r="K9" s="985"/>
      <c r="L9" s="997"/>
    </row>
    <row r="10" spans="1:12" ht="35.25" customHeight="1" x14ac:dyDescent="0.25">
      <c r="A10" s="982" t="s">
        <v>309</v>
      </c>
      <c r="B10" s="982"/>
      <c r="C10" s="982"/>
      <c r="D10" s="982"/>
      <c r="E10" s="983" t="str">
        <f>+ACTIVIDAD_3!B36</f>
        <v>Desarrollar 1 metodología para caracterizar los liderazgos de las mujeres en los territorios</v>
      </c>
      <c r="F10" s="983"/>
      <c r="G10" s="983"/>
      <c r="H10" s="983"/>
      <c r="I10" s="983"/>
      <c r="J10" s="983"/>
      <c r="K10" s="983"/>
      <c r="L10" s="983"/>
    </row>
    <row r="11" spans="1:12" ht="34.5" customHeight="1" x14ac:dyDescent="0.25">
      <c r="A11" s="995" t="s">
        <v>310</v>
      </c>
      <c r="B11" s="996"/>
      <c r="C11" s="996"/>
      <c r="D11" s="997"/>
      <c r="E11" s="990" t="str">
        <f>+ACTIVIDAD_3!I17</f>
        <v>Metodología para caracterizar los liderazgos de las mujeres en los territorios desarrollada</v>
      </c>
      <c r="F11" s="983"/>
      <c r="G11" s="983"/>
      <c r="H11" s="983"/>
      <c r="I11" s="983"/>
      <c r="J11" s="983"/>
      <c r="K11" s="983"/>
      <c r="L11" s="991"/>
    </row>
    <row r="12" spans="1:12" ht="47.25" customHeight="1" x14ac:dyDescent="0.25">
      <c r="A12" s="984" t="s">
        <v>311</v>
      </c>
      <c r="B12" s="985"/>
      <c r="C12" s="985"/>
      <c r="D12" s="986"/>
      <c r="E12" s="1006" t="s">
        <v>432</v>
      </c>
      <c r="F12" s="1007"/>
      <c r="G12" s="1007"/>
      <c r="H12" s="1007"/>
      <c r="I12" s="1007"/>
      <c r="J12" s="1007"/>
      <c r="K12" s="1007"/>
      <c r="L12" s="1008"/>
    </row>
    <row r="13" spans="1:12" ht="28.5" customHeight="1" x14ac:dyDescent="0.25">
      <c r="A13" s="984" t="s">
        <v>313</v>
      </c>
      <c r="B13" s="985"/>
      <c r="C13" s="986"/>
      <c r="D13" s="987"/>
      <c r="E13" s="988"/>
      <c r="F13" s="988"/>
      <c r="G13" s="988"/>
      <c r="H13" s="989"/>
      <c r="I13" s="984" t="s">
        <v>314</v>
      </c>
      <c r="J13" s="986"/>
      <c r="K13" s="987" t="s">
        <v>49</v>
      </c>
      <c r="L13" s="989"/>
    </row>
    <row r="14" spans="1:12" ht="15.75" customHeight="1" x14ac:dyDescent="0.25">
      <c r="A14" s="984" t="s">
        <v>315</v>
      </c>
      <c r="B14" s="985"/>
      <c r="C14" s="985"/>
      <c r="D14" s="985"/>
      <c r="E14" s="985"/>
      <c r="F14" s="985"/>
      <c r="G14" s="985"/>
      <c r="H14" s="985"/>
      <c r="I14" s="985"/>
      <c r="J14" s="985"/>
      <c r="K14" s="985"/>
      <c r="L14" s="997"/>
    </row>
    <row r="15" spans="1:12" ht="25.5" customHeight="1" x14ac:dyDescent="0.25">
      <c r="A15" s="984" t="s">
        <v>316</v>
      </c>
      <c r="B15" s="985"/>
      <c r="C15" s="986"/>
      <c r="D15" s="987" t="s">
        <v>19</v>
      </c>
      <c r="E15" s="988"/>
      <c r="F15" s="988"/>
      <c r="G15" s="988"/>
      <c r="H15" s="989"/>
      <c r="I15" s="984" t="s">
        <v>317</v>
      </c>
      <c r="J15" s="986"/>
      <c r="K15" s="987" t="s">
        <v>20</v>
      </c>
      <c r="L15" s="989"/>
    </row>
    <row r="16" spans="1:12" ht="25.5" customHeight="1" x14ac:dyDescent="0.25">
      <c r="A16" s="984" t="s">
        <v>318</v>
      </c>
      <c r="B16" s="985"/>
      <c r="C16" s="986"/>
      <c r="D16" s="1130">
        <v>1</v>
      </c>
      <c r="E16" s="1131"/>
      <c r="F16" s="1131"/>
      <c r="G16" s="1131"/>
      <c r="H16" s="1132"/>
      <c r="I16" s="984" t="s">
        <v>237</v>
      </c>
      <c r="J16" s="986"/>
      <c r="K16" s="987" t="s">
        <v>33</v>
      </c>
      <c r="L16" s="989"/>
    </row>
    <row r="17" spans="1:12" ht="27.6" customHeight="1" x14ac:dyDescent="0.25">
      <c r="A17" s="984" t="s">
        <v>319</v>
      </c>
      <c r="B17" s="985"/>
      <c r="C17" s="986"/>
      <c r="D17" s="987"/>
      <c r="E17" s="988"/>
      <c r="F17" s="988"/>
      <c r="G17" s="988"/>
      <c r="H17" s="989"/>
      <c r="I17" s="992"/>
      <c r="J17" s="993"/>
      <c r="K17" s="993"/>
      <c r="L17" s="994"/>
    </row>
    <row r="18" spans="1:12" ht="12" customHeight="1" x14ac:dyDescent="0.25">
      <c r="A18" s="269" t="s">
        <v>320</v>
      </c>
      <c r="B18" s="269" t="s">
        <v>321</v>
      </c>
      <c r="C18" s="984" t="s">
        <v>322</v>
      </c>
      <c r="D18" s="985"/>
      <c r="E18" s="985"/>
      <c r="F18" s="985"/>
      <c r="G18" s="986"/>
      <c r="H18" s="984" t="s">
        <v>323</v>
      </c>
      <c r="I18" s="986"/>
      <c r="J18" s="984" t="s">
        <v>324</v>
      </c>
      <c r="K18" s="986"/>
      <c r="L18" s="269" t="s">
        <v>325</v>
      </c>
    </row>
    <row r="19" spans="1:12" ht="89.25" customHeight="1" x14ac:dyDescent="0.25">
      <c r="A19" s="264">
        <v>1</v>
      </c>
      <c r="B19" s="265" t="s">
        <v>274</v>
      </c>
      <c r="C19" s="987" t="s">
        <v>433</v>
      </c>
      <c r="D19" s="988"/>
      <c r="E19" s="988"/>
      <c r="F19" s="988"/>
      <c r="G19" s="989"/>
      <c r="H19" s="1078" t="s">
        <v>434</v>
      </c>
      <c r="I19" s="1079"/>
      <c r="J19" s="992" t="s">
        <v>22</v>
      </c>
      <c r="K19" s="994"/>
      <c r="L19" s="265" t="s">
        <v>435</v>
      </c>
    </row>
    <row r="20" spans="1:12" ht="54.75" customHeight="1" x14ac:dyDescent="0.25">
      <c r="A20" s="264">
        <v>2</v>
      </c>
      <c r="B20" s="265" t="s">
        <v>274</v>
      </c>
      <c r="C20" s="987"/>
      <c r="D20" s="988"/>
      <c r="E20" s="988"/>
      <c r="F20" s="988"/>
      <c r="G20" s="989"/>
      <c r="H20" s="1078"/>
      <c r="I20" s="1079"/>
      <c r="J20" s="992"/>
      <c r="K20" s="994"/>
      <c r="L20" s="265"/>
    </row>
    <row r="21" spans="1:12" ht="34.35" customHeight="1" x14ac:dyDescent="0.25">
      <c r="A21" s="264">
        <v>3</v>
      </c>
      <c r="B21" s="265" t="s">
        <v>274</v>
      </c>
      <c r="C21" s="987"/>
      <c r="D21" s="988"/>
      <c r="E21" s="988"/>
      <c r="F21" s="988"/>
      <c r="G21" s="989"/>
      <c r="H21" s="987"/>
      <c r="I21" s="989"/>
      <c r="J21" s="992"/>
      <c r="K21" s="994"/>
      <c r="L21" s="265"/>
    </row>
    <row r="22" spans="1:12" ht="25.5" customHeight="1" x14ac:dyDescent="0.25">
      <c r="A22" s="269" t="s">
        <v>320</v>
      </c>
      <c r="B22" s="984" t="s">
        <v>333</v>
      </c>
      <c r="C22" s="985"/>
      <c r="D22" s="985"/>
      <c r="E22" s="985"/>
      <c r="F22" s="985"/>
      <c r="G22" s="985"/>
      <c r="H22" s="985"/>
      <c r="I22" s="985"/>
      <c r="J22" s="985"/>
      <c r="K22" s="986"/>
      <c r="L22" s="269" t="s">
        <v>334</v>
      </c>
    </row>
    <row r="23" spans="1:12" ht="28.35" customHeight="1" x14ac:dyDescent="0.25">
      <c r="A23" s="264">
        <v>1</v>
      </c>
      <c r="B23" s="987" t="s">
        <v>436</v>
      </c>
      <c r="C23" s="988"/>
      <c r="D23" s="988"/>
      <c r="E23" s="988"/>
      <c r="F23" s="988"/>
      <c r="G23" s="988"/>
      <c r="H23" s="988"/>
      <c r="I23" s="988"/>
      <c r="J23" s="988"/>
      <c r="K23" s="989"/>
      <c r="L23" s="265" t="s">
        <v>22</v>
      </c>
    </row>
    <row r="24" spans="1:12" ht="15.75" customHeight="1" x14ac:dyDescent="0.25">
      <c r="A24" s="984" t="s">
        <v>336</v>
      </c>
      <c r="B24" s="985"/>
      <c r="C24" s="985"/>
      <c r="D24" s="985"/>
      <c r="E24" s="985"/>
      <c r="F24" s="1005"/>
      <c r="G24" s="1005"/>
      <c r="H24" s="985"/>
      <c r="I24" s="1005"/>
      <c r="J24" s="1005"/>
      <c r="K24" s="1005"/>
      <c r="L24" s="1080"/>
    </row>
    <row r="25" spans="1:12" ht="26.25" customHeight="1" x14ac:dyDescent="0.25">
      <c r="A25" s="984" t="s">
        <v>337</v>
      </c>
      <c r="B25" s="985"/>
      <c r="C25" s="986"/>
      <c r="D25" s="987">
        <v>1</v>
      </c>
      <c r="E25" s="988"/>
      <c r="F25" s="982" t="s">
        <v>338</v>
      </c>
      <c r="G25" s="982"/>
      <c r="H25" s="276">
        <v>2024</v>
      </c>
      <c r="I25" s="982" t="s">
        <v>339</v>
      </c>
      <c r="J25" s="982"/>
      <c r="K25" s="1081" t="s">
        <v>435</v>
      </c>
      <c r="L25" s="1081"/>
    </row>
    <row r="26" spans="1:12" ht="26.25" customHeight="1" x14ac:dyDescent="0.25">
      <c r="A26" s="984" t="s">
        <v>341</v>
      </c>
      <c r="B26" s="985"/>
      <c r="C26" s="986"/>
      <c r="D26" s="987" t="s">
        <v>437</v>
      </c>
      <c r="E26" s="988"/>
      <c r="F26" s="981"/>
      <c r="G26" s="981"/>
      <c r="H26" s="988"/>
      <c r="I26" s="981"/>
      <c r="J26" s="981"/>
      <c r="K26" s="981"/>
      <c r="L26" s="998"/>
    </row>
    <row r="27" spans="1:12" ht="45.75" customHeight="1" x14ac:dyDescent="0.25">
      <c r="A27" s="984" t="s">
        <v>343</v>
      </c>
      <c r="B27" s="985"/>
      <c r="C27" s="986"/>
      <c r="D27" s="992"/>
      <c r="E27" s="993"/>
      <c r="F27" s="993"/>
      <c r="G27" s="993"/>
      <c r="H27" s="993"/>
      <c r="I27" s="993"/>
      <c r="J27" s="993"/>
      <c r="K27" s="993"/>
      <c r="L27" s="994"/>
    </row>
    <row r="28" spans="1:12" ht="17.850000000000001" customHeight="1" x14ac:dyDescent="0.25">
      <c r="A28" s="984" t="s">
        <v>344</v>
      </c>
      <c r="B28" s="985"/>
      <c r="C28" s="986"/>
      <c r="D28" s="987"/>
      <c r="E28" s="988"/>
      <c r="F28" s="988"/>
      <c r="G28" s="988"/>
      <c r="H28" s="988"/>
      <c r="I28" s="988"/>
      <c r="J28" s="988"/>
      <c r="K28" s="988"/>
      <c r="L28" s="989"/>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80" orientation="portrait" horizontalDpi="1200" verticalDpi="1200"/>
  <drawing r:id="rId1"/>
  <extLst>
    <ext xmlns:x14="http://schemas.microsoft.com/office/spreadsheetml/2009/9/main" uri="{CCE6A557-97BC-4b89-ADB6-D9C93CAAB3DF}">
      <x14:dataValidations xmlns:xm="http://schemas.microsoft.com/office/excel/2006/main" count="12">
        <x14:dataValidation type="list" allowBlank="1" showInputMessage="1" showErrorMessage="1" xr:uid="{CF0A49F0-23C1-45F0-8337-6BF98E0E6741}">
          <x14:formula1>
            <xm:f>Datos!$A$2:$A$5</xm:f>
          </x14:formula1>
          <xm:sqref>D6:H6</xm:sqref>
        </x14:dataValidation>
        <x14:dataValidation type="list" allowBlank="1" showInputMessage="1" showErrorMessage="1" xr:uid="{30D1FB6F-6853-483E-93B0-7CD573691A8D}">
          <x14:formula1>
            <xm:f>Datos!$B$2:$B$6</xm:f>
          </x14:formula1>
          <xm:sqref>K6:L6</xm:sqref>
        </x14:dataValidation>
        <x14:dataValidation type="list" allowBlank="1" showInputMessage="1" showErrorMessage="1" xr:uid="{59C104AB-ECF0-41CE-8284-4C659A1A43C1}">
          <x14:formula1>
            <xm:f>Datos!$C$2:$C$3</xm:f>
          </x14:formula1>
          <xm:sqref>D7:H7</xm:sqref>
        </x14:dataValidation>
        <x14:dataValidation type="list" allowBlank="1" showInputMessage="1" showErrorMessage="1" xr:uid="{081BC2DA-9630-4AF4-A282-59219E0D2D83}">
          <x14:formula1>
            <xm:f>Datos!$D$2:$D$7</xm:f>
          </x14:formula1>
          <xm:sqref>K7:L7</xm:sqref>
        </x14:dataValidation>
        <x14:dataValidation type="list" allowBlank="1" showInputMessage="1" showErrorMessage="1" xr:uid="{833E1632-ACE3-4310-9623-AB1745AA4D17}">
          <x14:formula1>
            <xm:f>Datos!$E$2:$E$23</xm:f>
          </x14:formula1>
          <xm:sqref>D8:H8</xm:sqref>
        </x14:dataValidation>
        <x14:dataValidation type="list" allowBlank="1" showInputMessage="1" showErrorMessage="1" xr:uid="{26EE4C77-0E04-4D38-AE16-0D7B32EF4442}">
          <x14:formula1>
            <xm:f>Datos!$F$2:$F$18</xm:f>
          </x14:formula1>
          <xm:sqref>K8:L8</xm:sqref>
        </x14:dataValidation>
        <x14:dataValidation type="list" allowBlank="1" showInputMessage="1" showErrorMessage="1" xr:uid="{C639A410-1DE1-44D6-85F2-EEA3D0DF8658}">
          <x14:formula1>
            <xm:f>Datos!$G$2:$G$8</xm:f>
          </x14:formula1>
          <xm:sqref>K13:L13</xm:sqref>
        </x14:dataValidation>
        <x14:dataValidation type="list" allowBlank="1" showInputMessage="1" showErrorMessage="1" xr:uid="{156CE0AB-1430-414A-9B28-9E214536468A}">
          <x14:formula1>
            <xm:f>Datos!$H$2:$H$3</xm:f>
          </x14:formula1>
          <xm:sqref>D15:H15</xm:sqref>
        </x14:dataValidation>
        <x14:dataValidation type="list" allowBlank="1" showInputMessage="1" showErrorMessage="1" xr:uid="{EF4075A6-BC41-4244-BBE4-02B1FA5A21BF}">
          <x14:formula1>
            <xm:f>Datos!$I$2:$I$7</xm:f>
          </x14:formula1>
          <xm:sqref>K15:L15</xm:sqref>
        </x14:dataValidation>
        <x14:dataValidation type="list" allowBlank="1" showInputMessage="1" showErrorMessage="1" xr:uid="{57C29AC6-ACE6-4D0F-B26F-3B531DF4B45C}">
          <x14:formula1>
            <xm:f>Datos!$J$2:$J$5</xm:f>
          </x14:formula1>
          <xm:sqref>K16:L16</xm:sqref>
        </x14:dataValidation>
        <x14:dataValidation type="list" allowBlank="1" showInputMessage="1" showErrorMessage="1" xr:uid="{691C570E-C2DB-4F75-8B42-C0DA0F730EC7}">
          <x14:formula1>
            <xm:f>Datos!$K$2:$K$4</xm:f>
          </x14:formula1>
          <xm:sqref>L23</xm:sqref>
        </x14:dataValidation>
        <x14:dataValidation type="list" allowBlank="1" showInputMessage="1" showErrorMessage="1" xr:uid="{7DEC77A7-98BD-40F3-A3CB-0E705164B71A}">
          <x14:formula1>
            <xm:f>Datos!$K$2:$K$3</xm:f>
          </x14:formula1>
          <xm:sqref>J19:K21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95C92E-4159-4222-80BD-A00988969963}"/>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43</vt:i4>
      </vt:variant>
      <vt:variant>
        <vt:lpstr>Rangos con nombre</vt:lpstr>
      </vt:variant>
      <vt:variant>
        <vt:i4>31</vt:i4>
      </vt:variant>
    </vt:vector>
  </HeadingPairs>
  <TitlesOfParts>
    <vt:vector size="74" baseType="lpstr">
      <vt:lpstr>Datos</vt:lpstr>
      <vt:lpstr>Actividades_proyecto </vt:lpstr>
      <vt:lpstr>HV_BaseEstratificacion</vt:lpstr>
      <vt:lpstr>ACTIVIDAD_1</vt:lpstr>
      <vt:lpstr>Hoja de vida A1</vt:lpstr>
      <vt:lpstr>ACTIVIDAD_2</vt:lpstr>
      <vt:lpstr>Hoja de vida A2</vt:lpstr>
      <vt:lpstr>ACTIVIDAD_3</vt:lpstr>
      <vt:lpstr>Hoja de vida A3</vt:lpstr>
      <vt:lpstr>ACTIVIDAD_4</vt:lpstr>
      <vt:lpstr>Hoja de vida A4</vt:lpstr>
      <vt:lpstr>ACTIVIDAD_5</vt:lpstr>
      <vt:lpstr>Hoja de vida A5</vt:lpstr>
      <vt:lpstr>Hoja de vida A6</vt:lpstr>
      <vt:lpstr>ACTIVIDAD_6</vt:lpstr>
      <vt:lpstr>Hoja de vida A7</vt:lpstr>
      <vt:lpstr>Hoja de vida A8</vt:lpstr>
      <vt:lpstr>ACTIVIDAD_7</vt:lpstr>
      <vt:lpstr>ACTIVIDAD_8</vt:lpstr>
      <vt:lpstr>META_PDD_106</vt:lpstr>
      <vt:lpstr>Hoja de vida_MetaPDD 106</vt:lpstr>
      <vt:lpstr>Hoja de vida_MetaPDD 108</vt:lpstr>
      <vt:lpstr>Hoja de vida_MetaPDD 107</vt:lpstr>
      <vt:lpstr>META_PDD_107</vt:lpstr>
      <vt:lpstr>META_PDD_108</vt:lpstr>
      <vt:lpstr>PRODUCTO_MGA</vt:lpstr>
      <vt:lpstr>TERRITORIALIZACIÓN</vt:lpstr>
      <vt:lpstr>PMR</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'CONTROL DE CAMBIOS'!Área_de_impresión</vt:lpstr>
      <vt:lpstr>META_PDD_106!Área_de_impresión</vt:lpstr>
      <vt:lpstr>META_PDD_107!Área_de_impresión</vt:lpstr>
      <vt:lpstr>META_PDD_108!Área_de_impresión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Yenny Johana Daza Rojas</cp:lastModifiedBy>
  <cp:revision/>
  <cp:lastPrinted>2026-06-17T14:39:34Z</cp:lastPrinted>
  <dcterms:created xsi:type="dcterms:W3CDTF">2016-04-29T15:11:54Z</dcterms:created>
  <dcterms:modified xsi:type="dcterms:W3CDTF">2026-06-17T14:47:33Z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