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ilih\OneDrive\Documentos\Mujer\Seguimiento\2026\Marzo\"/>
    </mc:Choice>
  </mc:AlternateContent>
  <xr:revisionPtr revIDLastSave="0" documentId="13_ncr:1_{358CD108-45B2-427E-A40A-74C813F8617E}" xr6:coauthVersionLast="47" xr6:coauthVersionMax="47" xr10:uidLastSave="{00000000-0000-0000-0000-000000000000}"/>
  <bookViews>
    <workbookView xWindow="-120" yWindow="-120" windowWidth="29040" windowHeight="15720" tabRatio="906"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ACTIVIDAD_1!$A$1:$P$117</definedName>
    <definedName name="_xlnm.Print_Area" localSheetId="12">ACTIVIDAD_10!$A$1:$P$116</definedName>
    <definedName name="_xlnm.Print_Area" localSheetId="4">ACTIVIDAD_2!$A$1:$P$116</definedName>
    <definedName name="_xlnm.Print_Area" localSheetId="5">ACTIVIDAD_3!$A$1:$P$117</definedName>
    <definedName name="_xlnm.Print_Area" localSheetId="6">ACTIVIDAD_4!$A$1:$P$117</definedName>
    <definedName name="_xlnm.Print_Area" localSheetId="7">ACTIVIDAD_5!$A$1:$P$117</definedName>
    <definedName name="_xlnm.Print_Area" localSheetId="8">ACTIVIDAD_6!$A$1:$P$115</definedName>
    <definedName name="_xlnm.Print_Area" localSheetId="9">ACTIVIDAD_7!$A$1:$P$116</definedName>
    <definedName name="_xlnm.Print_Area" localSheetId="10">ACTIVIDAD_8!$A$1:$P$118</definedName>
    <definedName name="_xlnm.Print_Area" localSheetId="11">ACTIVIDAD_9!$A$1:$P$117</definedName>
    <definedName name="_xlnm.Print_Area" localSheetId="19">'CONTROL DE CAMBIOS'!$A$1:$F$36</definedName>
    <definedName name="_xlnm.Print_Area" localSheetId="13">'META_1 PDD'!$A$1:$K$59</definedName>
    <definedName name="_xlnm.Print_Area" localSheetId="14">'META_2 PDD '!$A$1:$K$61</definedName>
    <definedName name="_xlnm.Print_Area" localSheetId="15">'META_3 PDD'!$A$1:$K$63</definedName>
    <definedName name="_xlnm.Print_Area" localSheetId="17">PMR!$A$1:$AY$20</definedName>
    <definedName name="_xlnm.Print_Area" localSheetId="16">PRODUCTO_MGA!$A$1:$M$70</definedName>
    <definedName name="_xlnm.Print_Area" localSheetId="18">TERRITORIALIZACIÓN!$A$1:$AG$103</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44" i="41" l="1"/>
  <c r="V44" i="41"/>
  <c r="U44" i="41"/>
  <c r="N28" i="58" l="1"/>
  <c r="N29" i="58"/>
  <c r="N28" i="59"/>
  <c r="N29" i="59"/>
  <c r="N28" i="61"/>
  <c r="N27" i="61"/>
  <c r="N29" i="61"/>
  <c r="O29" i="61" s="1"/>
  <c r="F96" i="41" l="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4" i="59"/>
  <c r="H114" i="59"/>
  <c r="G114" i="59"/>
  <c r="F114" i="59"/>
  <c r="E114" i="59"/>
  <c r="D114" i="59"/>
  <c r="C114" i="59"/>
  <c r="B114" i="59"/>
  <c r="B33" i="59"/>
  <c r="N24" i="59"/>
  <c r="O25" i="59" s="1"/>
  <c r="I115" i="58"/>
  <c r="H115" i="58"/>
  <c r="G115" i="58"/>
  <c r="F115" i="58"/>
  <c r="E115" i="58"/>
  <c r="D115" i="58"/>
  <c r="C115" i="58"/>
  <c r="B115" i="58"/>
  <c r="B33" i="58"/>
  <c r="N24" i="58"/>
  <c r="O25" i="58" s="1"/>
  <c r="E116" i="57"/>
  <c r="D116" i="57"/>
  <c r="C116" i="57"/>
  <c r="B116" i="57"/>
  <c r="B34" i="57"/>
  <c r="N24" i="57"/>
  <c r="O25" i="57" s="1"/>
  <c r="I115" i="56"/>
  <c r="H115" i="56"/>
  <c r="G115" i="56"/>
  <c r="F115" i="56"/>
  <c r="E115" i="56"/>
  <c r="D115" i="56"/>
  <c r="C115" i="56"/>
  <c r="B115" i="56"/>
  <c r="B33" i="56"/>
  <c r="N24" i="56"/>
  <c r="O25" i="56" s="1"/>
  <c r="I115" i="55"/>
  <c r="H115" i="55"/>
  <c r="G115" i="55"/>
  <c r="F115" i="55"/>
  <c r="E115" i="55"/>
  <c r="D115" i="55"/>
  <c r="C115" i="55"/>
  <c r="B115" i="55"/>
  <c r="B34" i="55"/>
  <c r="N24" i="55"/>
  <c r="O25" i="55" s="1"/>
  <c r="AW13" i="46"/>
  <c r="AW14" i="46"/>
  <c r="AW15" i="46"/>
  <c r="AW16" i="46"/>
  <c r="AW17" i="46"/>
  <c r="AW18" i="46"/>
  <c r="AV14" i="46"/>
  <c r="AV15" i="46"/>
  <c r="AV16" i="46"/>
  <c r="AV17" i="46"/>
  <c r="AV18" i="46"/>
  <c r="B34" i="20" l="1"/>
  <c r="C43" i="38" l="1"/>
  <c r="C37" i="38"/>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<sst xmlns="http://schemas.openxmlformats.org/spreadsheetml/2006/main" count="5701" uniqueCount="899">
  <si>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</si>
  <si>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</si>
  <si>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</si>
  <si>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</si>
  <si>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</si>
  <si>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</si>
  <si>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</si>
  <si>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</si>
  <si>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</si>
  <si>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</si>
  <si>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</si>
  <si>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</si>
  <si>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</si>
  <si>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</si>
  <si>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</si>
  <si>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</si>
  <si>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</si>
  <si>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</si>
  <si>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</si>
  <si>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</si>
  <si>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</si>
  <si>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</si>
  <si>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</si>
  <si>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</si>
  <si>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</si>
  <si>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</si>
  <si>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</si>
  <si>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</si>
  <si>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</si>
  <si>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</si>
  <si>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</si>
  <si>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</si>
  <si>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</si>
  <si>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</si>
  <si>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</si>
  <si>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</si>
  <si>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</si>
  <si>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</si>
  <si>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</si>
  <si>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</si>
  <si>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</si>
  <si>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</si>
  <si>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</si>
  <si>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</si>
  <si>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</si>
  <si>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</si>
  <si>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</si>
  <si>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</si>
  <si>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</si>
  <si>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</si>
  <si>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</si>
  <si>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</si>
  <si>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</si>
  <si>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</si>
  <si>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</si>
  <si>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</si>
  <si>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</si>
  <si>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</si>
  <si>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</si>
  <si>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</si>
  <si>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</si>
  <si>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</si>
  <si>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</si>
  <si>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</si>
  <si>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</si>
  <si>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</si>
  <si>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</si>
  <si>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</si>
  <si>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</si>
  <si>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</si>
  <si>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</si>
  <si>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</si>
  <si>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</si>
  <si>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</si>
  <si>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</si>
  <si>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</si>
  <si>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</si>
  <si>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</si>
  <si>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</si>
  <si>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</si>
  <si>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</si>
  <si>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</si>
  <si>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</si>
  <si>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</si>
  <si>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</si>
  <si>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</si>
  <si>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</si>
  <si>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</si>
  <si>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</si>
  <si>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</si>
  <si>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</si>
  <si>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</si>
  <si>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</si>
  <si>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</si>
  <si>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</si>
  <si>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</si>
  <si>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</si>
  <si>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</si>
  <si>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</si>
  <si>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</si>
  <si>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</si>
  <si>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</si>
  <si>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</si>
  <si>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</si>
  <si>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</si>
  <si>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</si>
  <si>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</si>
  <si>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</si>
  <si>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</si>
  <si>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</si>
  <si>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</si>
  <si>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</si>
  <si>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</si>
  <si>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</si>
  <si>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</si>
  <si>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</si>
  <si>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</si>
  <si>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</si>
  <si>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</si>
  <si>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</si>
  <si>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</si>
  <si>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</si>
  <si>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</si>
  <si>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</si>
  <si>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</si>
  <si>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</si>
  <si>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</si>
  <si>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</si>
  <si>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</si>
  <si>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</si>
  <si>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</si>
  <si>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</si>
  <si>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</si>
  <si>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</si>
  <si>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</si>
  <si>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</si>
  <si>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</si>
  <si>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</si>
  <si>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</si>
  <si>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</si>
  <si>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</si>
  <si>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</si>
  <si>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</si>
  <si>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</si>
  <si>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</si>
  <si>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</si>
  <si>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</si>
  <si>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</si>
  <si>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</si>
  <si>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</si>
  <si>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</si>
  <si>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</si>
  <si>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</si>
  <si>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</si>
  <si>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</si>
  <si>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</si>
  <si>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</si>
  <si>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</si>
  <si>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</si>
  <si>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</si>
  <si>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</si>
  <si>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</si>
  <si>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</si>
  <si>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</si>
  <si>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</si>
  <si>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</si>
  <si>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</si>
  <si>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</si>
  <si>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</si>
  <si>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</si>
  <si>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</si>
  <si>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</si>
  <si>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</si>
  <si>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</si>
  <si>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</si>
  <si>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</si>
  <si>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</si>
  <si>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</si>
  <si>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</si>
  <si>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</si>
  <si>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</si>
  <si>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</si>
  <si>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</si>
  <si>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</si>
  <si>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</si>
  <si>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</si>
  <si>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</si>
  <si>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</si>
  <si>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</si>
  <si>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</si>
  <si>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</si>
  <si>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</si>
  <si>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</si>
  <si>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</si>
  <si>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</si>
  <si>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</si>
  <si>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</si>
  <si>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</si>
  <si>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</si>
  <si>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</si>
  <si>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</si>
  <si>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</si>
  <si>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</si>
  <si>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</si>
  <si>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</si>
  <si>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</si>
  <si>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</si>
  <si>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</si>
  <si>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</si>
  <si>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</si>
  <si>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</si>
  <si>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</si>
  <si>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</si>
  <si>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</si>
  <si>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</si>
  <si>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</si>
  <si>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</si>
  <si>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</si>
  <si>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</si>
  <si>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</si>
  <si>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</si>
  <si>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</si>
  <si>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</si>
  <si>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</si>
  <si>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</si>
  <si>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</si>
  <si>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</si>
  <si>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</si>
  <si>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</si>
  <si>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</si>
  <si>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</si>
  <si>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</si>
  <si>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</si>
  <si>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</si>
  <si>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</si>
  <si>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</si>
  <si>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</si>
  <si>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</si>
  <si>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</si>
  <si>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</si>
  <si>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</si>
  <si>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</si>
  <si>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</si>
  <si>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</si>
  <si>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</si>
  <si>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</si>
  <si>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</si>
  <si>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</si>
  <si>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</si>
  <si>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</si>
  <si>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</si>
  <si>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</si>
  <si>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</si>
  <si>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</si>
  <si>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</si>
  <si>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</si>
  <si>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</si>
  <si>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</si>
  <si>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</si>
  <si>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</si>
  <si>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</si>
  <si>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</si>
  <si>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</si>
  <si>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</si>
  <si>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</si>
  <si>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</si>
  <si>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</si>
  <si>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</si>
  <si>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</si>
  <si>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</si>
  <si>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</si>
  <si>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</si>
  <si>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</si>
  <si>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</si>
  <si>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</si>
  <si>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</si>
  <si>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</si>
  <si>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</si>
  <si>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</si>
  <si>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</si>
  <si>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</si>
  <si>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</si>
  <si>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</si>
  <si>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</si>
  <si>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</si>
  <si>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</si>
  <si>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</si>
  <si>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</si>
  <si>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</si>
  <si>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</si>
  <si>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</si>
  <si>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</si>
  <si>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</si>
  <si>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</si>
  <si>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</si>
  <si>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</si>
  <si>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</si>
  <si>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</si>
  <si>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</si>
  <si>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</si>
  <si>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</si>
  <si>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</si>
  <si>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</si>
  <si>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</si>
  <si>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</si>
  <si>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</si>
  <si>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</si>
  <si>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</si>
  <si>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</si>
  <si>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</si>
  <si>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</si>
  <si>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</si>
  <si>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</si>
  <si>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</si>
  <si>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</si>
  <si>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</si>
  <si>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</si>
  <si>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</si>
  <si>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</si>
  <si>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</si>
  <si>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</si>
  <si>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</si>
  <si>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</si>
  <si>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</si>
  <si>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</si>
  <si>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</si>
  <si>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</si>
  <si>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</si>
  <si>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</si>
  <si>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</si>
  <si>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</si>
  <si>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</si>
  <si>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</si>
  <si>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</si>
  <si>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</si>
  <si>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</si>
  <si>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</si>
  <si>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</si>
  <si>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</si>
  <si>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</si>
  <si>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</si>
  <si>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</si>
  <si>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</si>
  <si>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</si>
  <si>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</si>
  <si>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</si>
  <si>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</si>
  <si>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</si>
  <si>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</si>
  <si>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</si>
  <si>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</si>
  <si>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</si>
  <si>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</si>
  <si>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</si>
  <si>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</si>
  <si>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</si>
  <si>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</si>
  <si>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</si>
  <si>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</si>
  <si>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</si>
  <si>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</si>
  <si>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</si>
  <si>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</si>
  <si>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</si>
  <si>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</si>
  <si>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</si>
  <si>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</si>
  <si>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</si>
  <si>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</si>
  <si>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</si>
  <si>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</si>
  <si>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</si>
  <si>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</si>
  <si>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</si>
  <si>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</si>
  <si>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</si>
  <si>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</si>
  <si>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</si>
  <si>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</si>
  <si>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</si>
  <si>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</si>
  <si>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</si>
  <si>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</si>
  <si>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</si>
  <si>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</si>
  <si>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</si>
  <si>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</si>
  <si>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</si>
  <si>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</si>
  <si>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</si>
  <si>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</si>
  <si>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</si>
  <si>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</si>
  <si>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</si>
  <si>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</si>
  <si>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</si>
  <si>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</si>
  <si>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</si>
  <si>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</si>
  <si>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</si>
  <si>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</si>
  <si>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</si>
  <si>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</si>
  <si>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</si>
  <si>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</si>
  <si>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</si>
  <si>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</si>
  <si>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</si>
  <si>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</si>
  <si>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</si>
  <si>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</si>
  <si>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</si>
  <si>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</si>
  <si>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</si>
  <si>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</si>
  <si>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</si>
  <si>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</si>
  <si>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</si>
  <si>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</si>
  <si>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</si>
  <si>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</si>
  <si>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</si>
  <si>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</si>
  <si>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</si>
  <si>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</si>
  <si>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</si>
  <si>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</si>
  <si>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</si>
  <si>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</si>
  <si>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</si>
  <si>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</si>
  <si>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</si>
  <si>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</si>
  <si>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</si>
  <si>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</si>
  <si>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</si>
  <si>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</si>
  <si>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</si>
  <si>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</si>
  <si>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</si>
  <si>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</si>
  <si>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</si>
  <si>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</si>
  <si>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</si>
  <si>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</si>
  <si>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</si>
  <si>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</si>
  <si>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</si>
  <si>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</si>
  <si>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</si>
  <si>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</si>
  <si>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</si>
  <si>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</si>
  <si>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</si>
  <si>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</si>
  <si>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</si>
  <si>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</si>
  <si>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</si>
  <si>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</si>
  <si>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</si>
  <si>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</si>
  <si>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</si>
  <si>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</si>
  <si>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</si>
  <si>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</si>
  <si>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</si>
  <si>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</si>
  <si>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</si>
  <si>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</si>
  <si>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</si>
  <si>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</si>
  <si>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</si>
  <si>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</si>
  <si>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</si>
  <si>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</si>
  <si>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</si>
  <si>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</si>
  <si>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</si>
  <si>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</si>
  <si>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</si>
  <si>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</si>
  <si>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</si>
  <si>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</si>
  <si>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</si>
  <si>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</si>
  <si>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</si>
  <si>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</si>
  <si>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</si>
  <si>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</si>
  <si>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</si>
  <si>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</si>
  <si>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</si>
  <si>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</si>
  <si>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</si>
  <si>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</si>
  <si>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</si>
  <si>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</si>
  <si>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</si>
  <si>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</si>
  <si>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</si>
  <si>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</si>
  <si>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</si>
  <si>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</si>
  <si>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</si>
  <si>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</si>
  <si>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</si>
  <si>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</si>
  <si>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</si>
  <si>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</si>
  <si>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</si>
  <si>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</si>
  <si>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</si>
  <si>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</si>
  <si>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</si>
  <si>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</si>
  <si>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</si>
  <si>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</si>
  <si>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</si>
  <si>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</si>
  <si>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</si>
  <si>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</si>
  <si>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</si>
  <si>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</si>
  <si>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</si>
  <si>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</si>
  <si>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</si>
  <si>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</si>
  <si>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</si>
  <si>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</si>
  <si>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</si>
  <si>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</si>
  <si>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</si>
  <si>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</si>
  <si>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</si>
  <si>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</si>
  <si>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</si>
  <si>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</si>
  <si>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</si>
  <si>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</si>
  <si>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</si>
  <si>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</si>
  <si>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</si>
  <si>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</si>
  <si>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</si>
  <si>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</si>
  <si>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</si>
  <si>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</si>
  <si>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</si>
  <si>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</si>
  <si>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</si>
  <si>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</si>
  <si>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</si>
  <si>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</si>
  <si>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</si>
  <si>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</si>
  <si>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</si>
  <si>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</si>
  <si>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</si>
  <si>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</si>
  <si>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</si>
  <si>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</si>
  <si>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</si>
  <si>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</si>
  <si>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</si>
  <si>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</si>
  <si>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</si>
  <si>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</si>
  <si>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</si>
  <si>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</si>
  <si>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</si>
  <si>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</si>
  <si>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</si>
  <si>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</si>
  <si>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</si>
  <si>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</si>
  <si>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</si>
  <si>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</si>
  <si>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</si>
  <si>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</si>
  <si>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</si>
  <si>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</si>
  <si>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</si>
  <si>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</si>
  <si>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</si>
  <si>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</si>
  <si>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</si>
  <si>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</si>
  <si>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</si>
  <si>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</si>
  <si>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</si>
  <si>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</si>
  <si>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</si>
  <si>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</si>
  <si>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</si>
  <si>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</si>
  <si>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</si>
  <si>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</si>
  <si>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</si>
  <si>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</si>
  <si>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</si>
  <si>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</si>
  <si>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</si>
  <si>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</si>
  <si>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</si>
  <si>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 xml:space="preserve">Código: DE-FO-5	</t>
  </si>
  <si>
    <t>Versión: 14</t>
  </si>
  <si>
    <t>Fecha de Emisión: 28/04/2025</t>
  </si>
  <si>
    <t>Página 2 de 7</t>
  </si>
  <si>
    <t>DE-FO-5</t>
  </si>
  <si>
    <t>2 de 7</t>
  </si>
  <si>
    <t>Código: DE-FO-5</t>
  </si>
  <si>
    <t>Página: 2 de 7</t>
  </si>
  <si>
    <t>Realizar 142.183 atenciones efectivas a través de los diferentes canales de atención de la Línea Púrpura Distrital y los casos gestionados y analizados en el marco de la integración con el NUSE 123</t>
  </si>
  <si>
    <t>Brindar 4.063 atenciones psico-jurídicas efectivas en emergencia a través de la MóvilMujer, fortaleciendo la respuesta de gestión, atención y transferencia de voz en urgencia- emergencia de los incidentes asociados a la Agencia Muj</t>
  </si>
  <si>
    <t>Brindar 10.000 atenciones y seguimientos psicosociales a los casos de mujeres víctimas de violencias en el contexto intrafamiliar y en el marco de relaciones de pareja y expareja remitidos</t>
  </si>
  <si>
    <t>Brindar 7.000 atenciones y seguimientos psico-jurídicos a los casos de mujeres víctimas de violencia en el espacio y el transporte público remitidos</t>
  </si>
  <si>
    <t>Brindar 80.000 atenciones  y seguimientos socio-jurídicos a las mujeres víctimas de violencias que ingresan a las instituciones prestadoras de salud públicas -IPS- y fortalecer las capacidades técnicas del sector salud</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</si>
  <si>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</si>
  <si>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Brindar 80.000 atenciones y seguimientos socio-jurídicos a las mujeres víctimas de violencias que ingresan a las instituciones prestadoras de salud públicas -IPS- y fortalecer las capacidades técnicas del sector salud</t>
  </si>
  <si>
    <t>Meta Anual 2026</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</si>
  <si>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</si>
  <si>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</si>
  <si>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</si>
  <si>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</si>
  <si>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</si>
  <si>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</si>
  <si>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</si>
  <si>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</si>
  <si>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</si>
  <si>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</si>
  <si>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</si>
  <si>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</si>
  <si>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</si>
  <si>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</si>
  <si>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</si>
  <si>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No aplica</t>
  </si>
  <si>
    <t>https://secretariadistritald-my.sharepoint.com/:f:/g/personal/devaj_sdmujer_gov_co/IgAdba_J6h2NSLUQ4oibG2LLATlSXQV9o5GGWX3CqUHUE_o?e=Ac7Dce</t>
  </si>
  <si>
    <t>https://secretariadistritald-my.sharepoint.com/:f:/g/personal/devaj_sdmujer_gov_co/IgCY5f8SMby_R43M_BgxruPXAYmrrBKz7BXAhKjRQvYpBMk?e=oDEkti</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</si>
  <si>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</si>
  <si>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</si>
  <si>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</si>
  <si>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</si>
  <si>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</si>
  <si>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</si>
  <si>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</si>
  <si>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 xml:space="preserve">Durante el mes de enero ingresaron un total de 44 personas nuevas en las Casas Refugio, de las cuales 22 fueron mujeres adultas víctimas de violencia y 22 niños, niñas, adolescentes de sus sistemas familiares dependientes. </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</si>
  <si>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</si>
  <si>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</si>
  <si>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</si>
  <si>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</si>
  <si>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</si>
  <si>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</si>
  <si>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</si>
  <si>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</si>
  <si>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</si>
  <si>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</si>
  <si>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</si>
  <si>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</si>
  <si>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</si>
  <si>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</si>
  <si>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</si>
  <si>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</si>
  <si>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</si>
  <si>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</si>
  <si>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</si>
  <si>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</si>
  <si>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</si>
  <si>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</si>
  <si>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</si>
  <si>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</si>
  <si>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</si>
  <si>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</si>
  <si>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 xml:space="preserve">No se presentaron retrazos </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</si>
  <si>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</si>
  <si>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https://secretariadistritald-my.sharepoint.com/:f:/g/personal/devaj_sdmujer_gov_co/IgC3siNZHzE9Tq1Wg4hjkepNAQjffMCHrN1Qpzz4OtvIKVI?e=CCgrHN</t>
  </si>
  <si>
    <t>https://secretariadistritald-my.sharepoint.com/:f:/g/personal/devaj_sdmujer_gov_co/IgAQrd65w2meSLikLQtrvB0XASInbxvjolt2a_RQTKGVZzI?e=YNQigD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</si>
  <si>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</si>
  <si>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</si>
  <si>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</si>
  <si>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</si>
  <si>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</si>
  <si>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</si>
  <si>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</si>
  <si>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</si>
  <si>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</si>
  <si>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</si>
  <si>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</si>
  <si>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</si>
  <si>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</si>
  <si>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</si>
  <si>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</si>
  <si>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https://secretariadistritald-my.sharepoint.com/:f:/g/personal/devaj_sdmujer_gov_co/IgDpphv4Jp8DQpEGTpkzYQHIAaNnqbm2KiOcEbK9gFB2A-Y?e=iRIGw5</t>
  </si>
  <si>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</si>
  <si>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</si>
  <si>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</si>
  <si>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</si>
  <si>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</si>
  <si>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</si>
  <si>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</si>
  <si>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</si>
  <si>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</si>
  <si>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</si>
  <si>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</si>
  <si>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No se presentaron retrasos, con base en la programación establecida en la ejecución de tareas</t>
  </si>
  <si>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</si>
  <si>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</si>
  <si>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</si>
  <si>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</si>
  <si>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</si>
  <si>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Liliana Andrea Hernández Moreno</t>
  </si>
  <si>
    <t>Contratista Oficina Asesora de Planeación</t>
  </si>
  <si>
    <t>Yurieth Paola Rojas Mayorga</t>
  </si>
  <si>
    <t>Jefe Oficina Asesora de Planeación</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</si>
  <si>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</si>
  <si>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</si>
  <si>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</si>
  <si>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</si>
  <si>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</si>
  <si>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</si>
  <si>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</si>
  <si>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</si>
  <si>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https://secretariadistritald-my.sharepoint.com/:f:/g/personal/devaj_sdmujer_gov_co/IgDcYYi_Ob82Q5m_1YAHU2NBAY4JUF2dEDFsb5GZiq8Uqkk?e=UxQgZN</t>
  </si>
  <si>
    <t>https://secretariadistritald-my.sharepoint.com/:f:/g/personal/devaj_sdmujer_gov_co/IgBxIpGo57efRpDhJKUctJBDAdFZwLJj8HN7MnJ-RPIoN3E?e=6oZsZa</t>
  </si>
  <si>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</si>
  <si>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</si>
  <si>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</si>
  <si>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t>https://secretariadistritald-my.sharepoint.com/:f:/g/personal/devaj_sdmujer_gov_co/IgAjbgfJSlbARaVxXbTf5qkVASMbXylfP2_qoTQdGkRl-V8?e=oMCTRp</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</si>
  <si>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</si>
  <si>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</si>
  <si>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</si>
  <si>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</si>
  <si>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</si>
  <si>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</si>
  <si>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</si>
  <si>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</si>
  <si>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</si>
  <si>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</si>
  <si>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</si>
  <si>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</si>
  <si>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</si>
  <si>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</si>
  <si>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</si>
  <si>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</si>
  <si>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</si>
  <si>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</si>
  <si>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</si>
  <si>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</si>
  <si>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</si>
  <si>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</si>
  <si>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</si>
  <si>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</si>
  <si>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</si>
  <si>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</si>
  <si>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</si>
  <si>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</si>
  <si>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</si>
  <si>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</si>
  <si>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</si>
  <si>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 xml:space="preserve">Con corte al mes de febrero se dio cumplimiento a la operación de la Estrategia Casas Refugio a través del funcionamiento de 6 casas, 4 en el Modelo de Atención Tradicional, 1 del Modelo Intermedio y 1 de la Modelo Rural. </t>
  </si>
  <si>
    <t xml:space="preserve">Durante el mes de febrero ingresaron un total de 51 personas nuevas en las Casas Refugio, de las cuales 25 fueron mujeres adultas víctimas de violencia y 26 niños, niñas, adolescentes de sus sistemas familiares dependientes. </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</si>
  <si>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</si>
  <si>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</si>
  <si>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https://secretariadistritald-my.sharepoint.com/:f:/g/personal/devaj_sdmujer_gov_co/IgCwIDAgYFE1TYls4naT6wafARad3txeZYrgSoVUuRoEnUI?e=EGQP4c</t>
  </si>
  <si>
    <t>https://secretariadistritald-my.sharepoint.com/:f:/g/personal/devaj_sdmujer_gov_co/IgAwEge07024TouB8IPf1OoMAf8UVQRxzLH8i-6bS9I7RPs?e=oogxnr</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</si>
  <si>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</si>
  <si>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</si>
  <si>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</si>
  <si>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</si>
  <si>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</si>
  <si>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</si>
  <si>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</si>
  <si>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</si>
  <si>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</si>
  <si>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</si>
  <si>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</si>
  <si>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t>https://secretariadistritald-my.sharepoint.com/:f:/g/personal/devaj_sdmujer_gov_co/IgAoWL3sf2giSZ3Y8yBPfdpCAWkwmbLIVgy8EEAw9phg_3o?e=evc6CS</t>
  </si>
  <si>
    <t>https://secretariadistritald-my.sharepoint.com/:f:/g/personal/devaj_sdmujer_gov_co/IgBY_og-Wj24QLP8wzhYQb8CAdaOkvAAP22dj_1hlJ_29BY?e=aYTXOb</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</si>
  <si>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</si>
  <si>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</si>
  <si>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</si>
  <si>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</si>
  <si>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</si>
  <si>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</si>
  <si>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</si>
  <si>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</si>
  <si>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https://secretariadistritald-my.sharepoint.com/:f:/g/personal/devaj_sdmujer_gov_co/IgCp0Sp5xUABQ6LR2GzAMxApAQsESknZxR4bv7u1AEYL73k?e=EQ3Mj4</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</si>
  <si>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</si>
  <si>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</si>
  <si>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</si>
  <si>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https://secretariadistritald-my.sharepoint.com/:f:/g/personal/devaj_sdmujer_gov_co/IgCfdk-suTqnQ5HhnBKTCMdQAUwfcMtovfpLzA9fwLZVL7s?e=BSBxb9</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</si>
  <si>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</si>
  <si>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</si>
  <si>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</si>
  <si>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https://secretariadistritald-my.sharepoint.com/:f:/g/personal/devaj_sdmujer_gov_co/IgDTwhrZPxbkR5TjvgjXIPj9AXB1U2ah5cNOa-Y8nWaELR8?e=5Ha4VO</t>
  </si>
  <si>
    <t>Entre los meses de enero a febrero de 2026 se dio cumplimiento a la operación de la Estrategia Casas Refugio a través del funcionamiento de 6 casas, 4 en la Modelo de Atención Tradicional, 1 del Modelo Intermedio y 1 de la Modelo Rural.</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</si>
  <si>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</si>
  <si>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</si>
  <si>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</si>
  <si>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</si>
  <si>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</si>
  <si>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</si>
  <si>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</si>
  <si>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</si>
  <si>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</si>
  <si>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</si>
  <si>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</si>
  <si>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</si>
  <si>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</si>
  <si>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</si>
  <si>
    <t>https://secretariadistritald-my.sharepoint.com/:x:/g/personal/devaj_sdmujer_gov_co/IQDig8sWRVsPS4WkNvLYioJ8AQpkZUFBhOhYKNLL3-Xa6NU?e=D0CutF</t>
  </si>
  <si>
    <t>https://secretariadistritald-my.sharepoint.com/:b:/g/personal/devaj_sdmujer_gov_co/IQCxRKd_XgZnTbW-86GLyexrAXJ7OYDiaGY2-E7OcBSXa1Q?e=6dIgAM</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</si>
  <si>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</si>
  <si>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
Con corte al mes de marzo se operó en 8 IPS en el marco de las 4 subredes públicas y 1 IPS Privada, a través de las cuales se realizaron 1.088 atenciones  y  3.053 seguimientos, para un total de  4141.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</si>
  <si>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marzo se llevaron a cabo 33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60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t>
    </r>
    <r>
      <rPr>
        <sz val="13"/>
        <color theme="1"/>
        <rFont val="Arial"/>
        <family val="2"/>
      </rPr>
      <t xml:space="preserve">
</t>
    </r>
    <r>
      <rPr>
        <sz val="11"/>
        <color theme="1"/>
        <rFont val="Arial"/>
        <family val="2"/>
      </rPr>
      <t>No se presentaron retrasos</t>
    </r>
  </si>
  <si>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socio jurídicas a mujeres víctimas de violencia. </t>
  </si>
  <si>
    <t>Con corte al mes de marzo se recepcionaron y gestionaron 438 incidentes con código de tipificación 204-Tentativa de Feminicidio priorizado para la atención en urgencia/emergencia a través de la móvil mujer de la AgenciaMuj bajo un esquema de duplas psico jurídicas. De estos incidentes 283 incidentes fueron orientaciones psico-jurídicas efectivas y 155 fueron casos gestionados con Contacto Inicial fallido.</t>
  </si>
  <si>
    <r>
      <rPr>
        <sz val="11"/>
        <color rgb="FF000000"/>
        <rFont val="Arial"/>
        <family val="2"/>
      </rPr>
      <t xml:space="preserve">Logros: De acuerdo con los registros del Simisional 2.0. En el mes de marzo fueron contestados, analizados o gestionados 980 incidentes por la AgenciaMuj de los códigos de tipificación priorizados.
De estos, 271 incidentes fueron no procedentes (incluye el estado No procedente y Sin información), 709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</si>
  <si>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</si>
  <si>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 xml:space="preserve">De acuerdo con los datos arrojados por el Simisional 2.0, así como los datos que suministró la Dirección de Gestión de Conocimiento en cuanto a la matriz de efectividad proporcionada, en el mes de  marzo se realizaron 3.311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</si>
  <si>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marzo se realizaron 9.486 atenciones efectivas a través de la Línea Púrpura Distrital "Mujeres que escuchan mujeres" </t>
  </si>
  <si>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(2.823)</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(12)</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</si>
  <si>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(4.192)</t>
    </r>
    <r>
      <rPr>
        <sz val="11"/>
        <color theme="1"/>
        <rFont val="Arial"/>
        <family val="2"/>
      </rPr>
      <t xml:space="preserve"> servidoras y servidores sobre el derecho de las mujeres a una vida libre de violencias.
- Participación en </t>
    </r>
    <r>
      <rPr>
        <b/>
        <sz val="11"/>
        <color theme="1"/>
        <rFont val="Arial"/>
        <family val="2"/>
      </rPr>
      <t xml:space="preserve">(19)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</si>
  <si>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Logros: En marzo a través del curso virtual "El derecho de las mujeres a una vida libre de violencias", se capacitaron 291 servidores(as) a través de los 4 módulos y las 9 unidades temáticas dispuestas.
Así mismo, en marzo a partir de 87 jornadas de sensibilización sobre el derecho de las mujeres a una vida libre de violencia realizadas por los equipos de la Dirección de Eliminación de Violencias, se logró la participación de 2.532 servidoras y servidores públicos, para un total de </t>
    </r>
    <r>
      <rPr>
        <b/>
        <sz val="11"/>
        <color theme="1"/>
        <rFont val="Arial"/>
        <family val="2"/>
      </rPr>
      <t>2.823</t>
    </r>
    <r>
      <rPr>
        <sz val="11"/>
        <color theme="1"/>
        <rFont val="Arial"/>
        <family val="2"/>
      </rPr>
      <t xml:space="preserve"> servidores(as) formados(as) en el mes de marzo.
Con corte al mes de marzo se fortalecieron las capacidades de</t>
    </r>
    <r>
      <rPr>
        <b/>
        <sz val="11"/>
        <color theme="1"/>
        <rFont val="Arial"/>
        <family val="2"/>
      </rPr>
      <t xml:space="preserve"> 4.192</t>
    </r>
    <r>
      <rPr>
        <sz val="11"/>
        <color theme="1"/>
        <rFont val="Arial"/>
        <family val="2"/>
      </rPr>
      <t xml:space="preserve"> servidores(as) a partir de </t>
    </r>
    <r>
      <rPr>
        <b/>
        <sz val="11"/>
        <color theme="1"/>
        <rFont val="Arial"/>
        <family val="2"/>
      </rPr>
      <t>151</t>
    </r>
    <r>
      <rPr>
        <sz val="11"/>
        <color theme="1"/>
        <rFont val="Arial"/>
        <family val="2"/>
      </rPr>
      <t xml:space="preserve"> jornadas. Así mismo, en reporte diferenciado se han capacitado 432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</si>
  <si>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marzo se participó en</t>
    </r>
    <r>
      <rPr>
        <b/>
        <sz val="11"/>
        <color theme="1"/>
        <rFont val="Arial"/>
        <family val="2"/>
      </rPr>
      <t xml:space="preserve"> (6)</t>
    </r>
    <r>
      <rPr>
        <sz val="11"/>
        <color theme="1"/>
        <rFont val="Arial"/>
        <family val="2"/>
      </rPr>
      <t xml:space="preserve"> espacios de articulación y coordinación de acciones estratégicas para la prevención, atención y sanción de las violencias contra las mujeres en el Distrito Capital:
(1) 120326 Articulación de acciones interinstitucionales con la empresa KOAJ Permoda para la implementación de la Estrategia Redes Seguras Para las Mujeres.
(2) 160326 Articulación de acciones intrainstitucionales con la Dirección de Derechos y Diseño de Políticas para la capacitación en el derecho de las mujeres a una vida libre de violencias y la Ruta Única de Atención.
(3) 190326 Articulación de acciones intrainstitucionales con la Dirección de Enfoque Diferencial, con el fin de definir la ruta metodológica para identificar las necesidades específicas de las mujeres Emberá Dobidá en relación con violencias basadas en género con el fin de ajustar la respuesta institucional y fortalecer la atención desde un enfoque diferencial.
(4) 240326 Articulación de acciones interinstitucionales con la empresa Home Burgers para el fortalecimiento de la autonomía económica de mujeres víctimas de violencias.
(5) 260326 Articulación de acciones interinstitucionales con las entidades del Consejo Local de Seguridad Para las Mujeres de la localidad de Chapinero, para la implementación de la Estrategia Redes Seguras Para las Mujeres con OXXO.
(6) 310326 Articulación de acciones interinstitucionales con la aseguradora AXA Colpatria para el fortalecimiento de acciones de prevención de violencias contra las mujeres en frentes de obra del Metro de Bogotá.
Con corte al mes de marzo se participó en</t>
    </r>
    <r>
      <rPr>
        <b/>
        <sz val="11"/>
        <color theme="1"/>
        <rFont val="Arial"/>
        <family val="2"/>
      </rPr>
      <t xml:space="preserve"> (19)</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</si>
  <si>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(12)</t>
    </r>
    <r>
      <rPr>
        <sz val="11"/>
        <color theme="1"/>
        <rFont val="Arial"/>
        <family val="2"/>
      </rPr>
      <t xml:space="preserve"> espacios de articulación entre entidades distritales:
(1) 020326 Asistencia técnica a la Secretaría Distrital de Gobierno, para la formulación del Plan de Acción de la Mesa Distrital SOFIA 2026 - Subcomité Técnico Sectorial
(2) 030326 Asistencia técnica a la Secretaría de Cultura, Recreación y Deporte para la implementación del Plan de Acción de la Mesa Distrital SOFIA.
(3) 030326 Asistencia técnica a la Consejería Distrital de Paz, Victimas y Reconciliación para definir la ruta metodológica y logística para la implementación de mesas de trabajo con las mujeres del pueblo Emberá ubicado en la UPI la Florida.
(4) 060326 Asistencia técnica a la Secretaría Distrital de Seguridad para la formulación y planeación de acciones de prevención de violencias contra las mujeres a nivel territorial.
(5) 100326 Asistencia técnica a la Secretaría Distrital de Integración Social para la planeación de jornadas de capacitación a Comisarias de Familia en el derecho de las mujeres a una vida libre de violencias y la Ruta Única de Atención.
(6) 100326 Asistencia técnica a la Secretaría Distrital de Salud con el fin de articular la ejecución de las diversas actividades propuestas para el desarrollo de un espacio respiro relacionados al tema de salud mental con mujeres Raizales.
(7) 110326 Asistencia técnica a la Secretaría Distrital de Gobierno y a la Consejería Distrital de Paz, Victimas y Reconciliación para el fortalecimiento del tejido comunitario de la población Emberá Katio ubicada en la UPI La Florida, a través de la elaboración participativa de cartografías sociales.
(8) 140326 Asistencia técnica a la Secretaría Distrital de Salud para realizar un espacio en donde se exploran acciones relacionados a la salud mental y sus rutas de protección para los cuidadores, con respecto a comunidades étnicas.
(9) 160326 Asistencia técnica a la Secretaría Distrital de Desarrollo Económico para la implementación del Plan de Acción de la Mesa Distrital SOFIA, con respecto a los compromisos asumidos.
(10) 190326 Asistencia técnica a la Secretaría Distrital de Planeación para la implementación del Plan de Acción de la Mesa Distrital SOFIA, con respecto a los compromisos asumidos.
(11) 200326 Asistencia técnica a la Secretaría Distrital de Gobierno y a la Consejería Distrital de Paz, Victimas y Reconciliación para el fortalecimiento del tejido comunitario de la población Emberá Dobidá ubicada en la UPI La Florida, a través de la elaboración participativa de cartografías sociales.
(12) 240326 Asistencia técnica a la Secretaría Distrital de Desarrollo Económico para la implementación de acciones de fortalecimiento de la contratación de mujeres víctimas de violencias.
En total, con corte al mes de marzo se realizaron</t>
    </r>
    <r>
      <rPr>
        <b/>
        <sz val="11"/>
        <color theme="1"/>
        <rFont val="Arial"/>
        <family val="2"/>
      </rPr>
      <t xml:space="preserve"> (30)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</si>
  <si>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logró la participación de</t>
    </r>
    <r>
      <rPr>
        <b/>
        <sz val="11"/>
        <color theme="1"/>
        <rFont val="Arial"/>
        <family val="2"/>
      </rPr>
      <t xml:space="preserve"> (628)</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 xml:space="preserve">(1.052)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(319)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</si>
  <si>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(45)</t>
    </r>
    <r>
      <rPr>
        <sz val="11"/>
        <color theme="1"/>
        <rFont val="Arial"/>
        <family val="2"/>
      </rPr>
      <t xml:space="preserve"> jornadas de formación y sensibilización, se logro la participación de </t>
    </r>
    <r>
      <rPr>
        <b/>
        <sz val="11"/>
        <color theme="1"/>
        <rFont val="Arial"/>
        <family val="2"/>
      </rPr>
      <t>(1.145)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(1.052)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</si>
  <si>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De acuerdo con los registros del Simisional 2.0.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</si>
  <si>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marzo de 2026, las Duplas de Atención Psicosocial realizaron un total de 830 atenciones, de las cuales 268 corresponden a primeras atenciones y 562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</si>
  <si>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marzo de 2026, las Duplas de Atención Psicosocial realizaron un total de 274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marzo se han realizado 562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marzo no se reportaron retrasos en el proceso de atención psicosocial.
Lo anterior tomando como base la información consolidada que se encuentra disponible en el aplicativo Simisional 2.0.</t>
  </si>
  <si>
    <t xml:space="preserve">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marzo de 2026, las Duplas de Atención Psicosocial realizaron un total de 830 atenciones, de las cuales 268 corresponden a primeras atenciones y 562 a seguimientos gestionados. </t>
  </si>
  <si>
    <r>
      <t>En el mes de marzo para la prevención y atención de violencias contra las mujeres en el espacio y transporte público:
- Se brindaron</t>
    </r>
    <r>
      <rPr>
        <b/>
        <sz val="11"/>
        <color theme="1"/>
        <rFont val="Arial"/>
        <family val="2"/>
      </rPr>
      <t xml:space="preserve"> 319 </t>
    </r>
    <r>
      <rPr>
        <sz val="11"/>
        <color theme="1"/>
        <rFont val="Arial"/>
        <family val="2"/>
      </rPr>
      <t>atenciones psico-jurídicas en dupla a mujeres víctimas de violencias en el espacio y el transporte público, de las cuales</t>
    </r>
    <r>
      <rPr>
        <b/>
        <sz val="11"/>
        <color theme="1"/>
        <rFont val="Arial"/>
        <family val="2"/>
      </rPr>
      <t xml:space="preserve"> 79</t>
    </r>
    <r>
      <rPr>
        <sz val="11"/>
        <color theme="1"/>
        <rFont val="Arial"/>
        <family val="2"/>
      </rPr>
      <t xml:space="preserve"> fueron nuevas atenciones y </t>
    </r>
    <r>
      <rPr>
        <b/>
        <sz val="11"/>
        <color theme="1"/>
        <rFont val="Arial"/>
        <family val="2"/>
      </rPr>
      <t>240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</si>
  <si>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698 </t>
    </r>
    <r>
      <rPr>
        <sz val="11"/>
        <color theme="1"/>
        <rFont val="Arial"/>
        <family val="2"/>
      </rPr>
      <t>atenciones psico-jurídicas en dupla a mujeres víctimas de violencias en el espacio y el transporte público, de las cuales</t>
    </r>
    <r>
      <rPr>
        <b/>
        <sz val="11"/>
        <color theme="1"/>
        <rFont val="Arial"/>
        <family val="2"/>
      </rPr>
      <t xml:space="preserve"> 155 </t>
    </r>
    <r>
      <rPr>
        <sz val="11"/>
        <color theme="1"/>
        <rFont val="Arial"/>
        <family val="2"/>
      </rPr>
      <t>fueron nuevas atenciones y</t>
    </r>
    <r>
      <rPr>
        <b/>
        <sz val="11"/>
        <color theme="1"/>
        <rFont val="Arial"/>
        <family val="2"/>
      </rPr>
      <t xml:space="preserve"> 543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</si>
  <si>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marzo se brindaron</t>
    </r>
    <r>
      <rPr>
        <b/>
        <sz val="10"/>
        <rFont val="Arial"/>
        <family val="2"/>
      </rPr>
      <t xml:space="preserve"> 319</t>
    </r>
    <r>
      <rPr>
        <sz val="10"/>
        <rFont val="Arial"/>
        <family val="2"/>
      </rPr>
      <t xml:space="preserve"> atenciones psico-jurídicas en dupla a mujeres víctimas de violencias en el espacio y el transporte público, de las cuales </t>
    </r>
    <r>
      <rPr>
        <b/>
        <sz val="10"/>
        <rFont val="Arial"/>
        <family val="2"/>
      </rPr>
      <t>79</t>
    </r>
    <r>
      <rPr>
        <sz val="10"/>
        <rFont val="Arial"/>
        <family val="2"/>
      </rPr>
      <t xml:space="preserve"> fueron nuevas atenciones y </t>
    </r>
    <r>
      <rPr>
        <b/>
        <sz val="10"/>
        <rFont val="Arial"/>
        <family val="2"/>
      </rPr>
      <t>240</t>
    </r>
    <r>
      <rPr>
        <sz val="10"/>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t>
    </r>
    <r>
      <rPr>
        <b/>
        <sz val="10"/>
        <rFont val="Arial"/>
        <family val="2"/>
      </rPr>
      <t xml:space="preserve"> 698</t>
    </r>
    <r>
      <rPr>
        <sz val="10"/>
        <rFont val="Arial"/>
        <family val="2"/>
      </rPr>
      <t xml:space="preserve"> atenciones psico-jurídicas en dupla a mujeres víctimas de violencias en el espacio y el transporte público, de las cuales</t>
    </r>
    <r>
      <rPr>
        <b/>
        <sz val="10"/>
        <rFont val="Arial"/>
        <family val="2"/>
      </rPr>
      <t xml:space="preserve"> 155 </t>
    </r>
    <r>
      <rPr>
        <sz val="10"/>
        <rFont val="Arial"/>
        <family val="2"/>
      </rPr>
      <t>fueron primeras atenciones y</t>
    </r>
    <r>
      <rPr>
        <b/>
        <sz val="10"/>
        <rFont val="Arial"/>
        <family val="2"/>
      </rPr>
      <t xml:space="preserve"> 543</t>
    </r>
    <r>
      <rPr>
        <sz val="10"/>
        <rFont val="Arial"/>
        <family val="2"/>
      </rPr>
      <t xml:space="preserve"> seguimientos efectivos.
Reporte diferenciado:
Nuevas atenciones en Transporte Público: 20
Seguimiento efectivos en Transporte Público: 25
Nuevas atenciones en Espacio Público: 59
Seguimiento efectivos en Espacio Público: 215
Con corte al mes de marzo se han realizado en reporte diferenciado:
Nuevas atenciones en Transporte Público: 35
Seguimiento efectivos en Transporte Público: 75
Nuevas atenciones en Espacio Público: 96
Seguimiento efectivos en Espacio Público: 492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</si>
  <si>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marzo, en el marco de la asistencia técnica para el fortalecimiento de las capacidades del sector transporte, se llevaron a cabo</t>
    </r>
    <r>
      <rPr>
        <b/>
        <sz val="10"/>
        <rFont val="Arial"/>
        <family val="2"/>
      </rPr>
      <t xml:space="preserve"> (5)</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040326 Megatoma de Mujer y Género Estación Zonal Calle 100: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110326 Megatoma de Mujer y Género Portal Tunal: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130326 Asistencia técnica a Transmilenio S.A., con el fin de acompañar técnicamente la realización del ejercicio TransmiLab “Parada Segura”, orientado a fortalecer acciones de prevención y atención de violencias contra las mujeres en el sistema de transporte.
(4) 130326 Asistencia técnica a Transmilenio S.A., con el fin de asistir y acompañar el evento de condecoración dirigido a operadores, técnicos del centro de control y gestores del equipo psicosocial, promoviendo el fortalecimiento de capacidades en la atención de violencias contra las mujeres.
(5) 250326 Megatoma de Mujer y Género Estación Zonal Suba 141A03: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marzo se realizaron</t>
    </r>
    <r>
      <rPr>
        <b/>
        <sz val="10"/>
        <rFont val="Arial"/>
        <family val="2"/>
      </rPr>
      <t xml:space="preserve"> (9)</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</si>
  <si>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En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</si>
  <si>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marzo se recibieron 62 solicitudes de cupo (mujeres víctimas de violencia con personas a cargo) en el correo institucional de Casas Refugio, de las cuales se aceptaron y se realizaron los trámites de ingreso para 55 solicitudes al evidenciar que cumplían con los criterios, 7 resultaron en desistimiento de cupo.
Las 55 solicitudes de cupo que cumplieron con los criterios de ingreso, conllevaron la acogida de 121 personas nuevas, entre las cuales se encontraban 56 mujeres adultas víctimas de violencia y 65 niños, niñas y adolescentes. Durante el mes de marzo estuvieron acogidas un total de 183 personas (mujeres víctimas de violencia y personas a cargo) en las Casas Refugio. </t>
  </si>
  <si>
    <t>Logros: En el mes de marzo se recibieron 62 solicitudes de cupo (mujeres víctimas de violencia y personas a cargo) en el correo institucional de Casas Refugio, de las cuales se aceptaron y se realizaron los trámites de ingreso para 55 solicitudes al evidenciar que cumplían con los criterios y 7 resultaron en desistimiento de cupo.
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a través de 6 Casas Refugio; 23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</si>
  <si>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 xml:space="preserve">Durante el mes de marzo ingresaron un total de 121 personas nuevas en las Casas Refugio, de las cuales 56 fueron mujeres adultas víctimas de violencia y 65 niños, niñas, adolescentes de sus sistemas familiares dependientes. </t>
  </si>
  <si>
    <t>En marzo de 2026 el Sistema Articulado de Alertas Tempranas-SAAT hizo seguimiento socio jurídico y psicosocial a 129 casos de mujeres en riesgo de feminicidio,según remisiones externas del Instituto Nacional de Medicina Legal y Ciencias Forenses y remisiones internas de los equipos de la Secretaría Distrital de la Mujer. Así mismo, impulsó 183 acciones de coordinación interinstitucional para aportar a la garantía de los derechos de las mujeres en riesgo de feminicidio.</t>
  </si>
  <si>
    <t>Entre enero y marzo de 2026 el Sistema Articulado de Alertas Tempranas-SAAT hizo seguimiento jurídico y psicosocial a 647 mujeres en riesgo de feminicidio, valoradas por el Instituto Nacional de Medicina Legal y Ciencias Forenses-INMLCF e identificadas por los equipos de atención de la Secretaría Distrital de la Mujer. Así mismo, impulsó 183 acciones de coordinación interinstitucional para aportar a la garantía de los derechos de las mujeres en riesgo de feminicidio.</t>
  </si>
  <si>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</si>
  <si>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r>
      <rPr>
        <b/>
        <sz val="11"/>
        <color theme="1"/>
        <rFont val="Arial"/>
        <family val="2"/>
      </rPr>
      <t>Logro:</t>
    </r>
    <r>
      <rPr>
        <sz val="11"/>
        <color theme="1"/>
        <rFont val="Arial"/>
        <family val="2"/>
      </rPr>
      <t xml:space="preserve"> en marzo de 2025 el Sistema Articulado de Alertas Tempranas-SAAT brindó acompañamiento psicosocial a 8 casos nuevos de víctimas indirectas de feminicidio, según las solicitudes de directivas de la entidad y de la Estrategia de Justicia de Género; y realizó seguimiento a 85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</si>
  <si>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marzo de 2026 se realizaron 183 acciones reforzadas de articulación interinstitucional de 173 casos de mujeres en riesgo de feminicidio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</si>
  <si>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https://secretariadistritald-my.sharepoint.com/:f:/g/personal/devaj_sdmujer_gov_co/IgCAQfETcVtFQa-wQlIw2N7pAVuqh_vp75msbbzEF4rwM1o?e=QhpY34</t>
  </si>
  <si>
    <t>https://secretariadistritald-my.sharepoint.com/:f:/g/personal/devaj_sdmujer_gov_co/IgDmX3yEvQoCSqBcIh17ZXgOAd5FaImVF-C5DoXN67gohRY?e=p7HtRm</t>
  </si>
  <si>
    <t>En marzo se llevaron a cabo 13 espacios técnicos con las Alcaldías Locales donde se avanzó en definición operativa y técnica de esta instancia. Se realizaron 16 sesiones de los CLSM,  19 encuentros con las entidades locales para la concertación de las estrategias de prevención de violencias contra las mujeres de los PLSM 2026, 50 acciones de prevención de violencias en el espacio público y 20 mesas de trabajo para la prevención del delito de feminicidio.</t>
  </si>
  <si>
    <t xml:space="preserve">Entre enero y  marzo se llevaron a cabo 37 espacios técnicos con las Alcaldías Locales donde se avanzó en la definición de fechas y agendas para las primeras sesiones del año de los Consejos Locales de Seguridad para las Mujeres, así se realizaron las primeras 20 sesiones de los CLSM dando inicio a la celebración de esta instancia.  Se realizaron 43  encuentros con las entidades locales para la concertación y formulación de las estrategias de prevención de violencias contra las mujeres de los Planes Locales de Seguridad para las Mujeres 2026. Se realizaron 95 acciones de prevención de violencias contra las mujeres en el espacio público y  41 mesas de trabajo para la prevención del delito de feminicidio.	</t>
  </si>
  <si>
    <t xml:space="preserve">10.3  Liderar, articular y dinamizar acciones de prevención de violencias contra las mujeres en el espacio público. </t>
  </si>
  <si>
    <t>10.4  Liderar, articular y dinamizar acciones para la prevención del delito de feminicidio.</t>
  </si>
  <si>
    <t>Logros: En marzo se realizaron 13 espacios técnicos con las Alcaldías Locales de: Usaquén, Chapinero, Santa Fe, Tunjuelito, Bosa, Kennedy, Fontibón, Barrios Unidos, Teusaquillo, Los Mártires, Puente Aranda, La Candelaria y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</si>
  <si>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marzo se realizaron 19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Barrios Unidos, Teusaquillo, Los Mártires, Antonio Nariño, Puente Aranda, La Candelaria, Rafael Uribe U., Ciudad Bolívar y Sumapaz.
Con corte al mes de marzo se realizaron  43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</si>
  <si>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r>
      <t xml:space="preserve">Durante el mes de marzo </t>
    </r>
    <r>
      <rPr>
        <sz val="10"/>
        <rFont val="Arial"/>
        <family val="2"/>
      </rPr>
      <t>se garantizó la prestación de servicios socio jurídicos y psicosociales especializados al 100% de las mujeres víctimas de violencia a través de:
- 3.311 atenciones efectivas a través de la Línea Púrpura Distrital "Mujeres que escuchan mujeres".</t>
    </r>
    <r>
      <rPr>
        <sz val="10"/>
        <color theme="1"/>
        <rFont val="Arial"/>
        <family val="2"/>
      </rPr>
      <t xml:space="preserve">
- 85 orientaciones psico-jurídicas efectivas de los incidentes con código de tipificación 204-Tentativa de Feminicidio priorizado para la atención en urgencia/emergencia a través de la móvil mujer de la AgenciaMuj bajo un esquema de duplas psico jurídicas.
- 2.335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- 407 atenciones a través de las Duplas de Atención Psicosocial.
- 129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</si>
  <si>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https://secretariadistritald-my.sharepoint.com/:f:/g/personal/devaj_sdmujer_gov_co/IgCZuk9IrYNkTbpdBLfz6SMyAT7ztu3NfIx2aFe6Mtkgr0c?e=GF2apg</t>
  </si>
  <si>
    <t>https://secretariadistritald-my.sharepoint.com/:f:/g/personal/devaj_sdmujer_gov_co/IgC6iNuvza4CRYkdWRS0_3LJAaxepEe40Pja5Tl5Vs8arZA?e=56tQwM</t>
  </si>
  <si>
    <t>https://secretariadistritald-my.sharepoint.com/:f:/g/personal/devaj_sdmujer_gov_co/IgBueMOJcBdfT61N-QkRx6YbAbDvTX4EmWkL8QdK_8X0Spw?e=GTEAMo</t>
  </si>
  <si>
    <t>Durante el mes de marzo se realizaron 2 reuniones de supervisión técnica para brindar lineamientos técnicos para la implementación del enfoque diferencial.
En el periodo de enero a marzo de 2026 se han desarrollado 3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</si>
  <si>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Logros: Durante el mes de marzo se realizaron 38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marzo de 2026 se realizaron 83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</si>
  <si>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Durante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</si>
  <si>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marzo se llevaron a cabo 83 reuniones de apoyo a la supervisión administrativa, financiera y contable con los operadores de las 6 Casas Refugio que operaron durante el mes, sobre temas como: revisión de insumos, inventario y gastos.
En el periodo de enero a marzo de 2026 se llevaron a cabo 217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</si>
  <si>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 xml:space="preserve">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23 resultaron en desistimiento de cupo y 6 no cumplieron con los criterios para el ingreso a Casa Refugio. 
Las 101 solicitudes de cupo que cumplieron con los criterios de ingreso, conllevaron la acogida de 216 personas nuevas, entre las cuales se encontraban 103 mujeres adultas víctimas de violencia y 113 niños, niñas, adolescentes y personas de sus grupos familiares. </t>
  </si>
  <si>
    <t>https://secretariadistritald-my.sharepoint.com/:f:/g/personal/devaj_sdmujer_gov_co/IgD6sv9Lh7USQrePW21TT2b_AfGSdKFYgpFh6dzpLv4Oq7M?e=70ie3s</t>
  </si>
  <si>
    <t>https://secretariadistritald-my.sharepoint.com/:f:/g/personal/devaj_sdmujer_gov_co/IgBHhYMbMIGASoDWv6wxjtkoAb2IHf3ngHOkEI8RQNiD1Vk?e=09gPDX</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</si>
  <si>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están orientados en que la Línea tenga mayor visibilidad y difusión.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</si>
  <si>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única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</si>
  <si>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marzo se realizaron un total de 1.329 seguimientos, de estos 968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marzo se realizaron un total de 4.039 seguimientos, de estos 2.942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</si>
  <si>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https://secretariadistritald-my.sharepoint.com/:f:/g/personal/devaj_sdmujer_gov_co/IgBTjdWfShZgSJS_fd3Z2dQ5ASCqORbCduiDBNVeq_sWMAY?e=AYQUaI</t>
  </si>
  <si>
    <t>https://secretariadistritald-my.sharepoint.com/:f:/g/personal/devaj_sdmujer_gov_co/IgB6OWMPxYjTTJPd70aGFBnxAS7SaUm2T1ube5F_l2dC1CE?e=hlWIh3</t>
  </si>
  <si>
    <t xml:space="preserve">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Adicionalmente, se retomó el balance de la móvil mujer en los espacios de reunión entre la AgenciaMuj y C4, desarrollándose 5 espacios. </t>
  </si>
  <si>
    <t>https://secretariadistritald-my.sharepoint.com/:f:/g/personal/devaj_sdmujer_gov_co/IgCpBPYClRTXQLqcFvUOHfxqAfGOPOX2gRNwXewqQl8GYxY?e=01Hw6b</t>
  </si>
  <si>
    <t>https://secretariadistritald-my.sharepoint.com/:f:/g/personal/devaj_sdmujer_gov_co/IgBqXLYeEfNmT5itybvFtud3ARR0TZJaBPPHeFmSEo9bC3A?e=f7Te2q</t>
  </si>
  <si>
    <r>
      <rPr>
        <b/>
        <sz val="11"/>
        <color theme="1"/>
        <rFont val="Arial"/>
        <family val="2"/>
      </rPr>
      <t>Logro</t>
    </r>
    <r>
      <rPr>
        <sz val="11"/>
        <color theme="1"/>
        <rFont val="Arial"/>
        <family val="2"/>
      </rPr>
      <t xml:space="preserve">: en marzo de 2026 el Sistema Articulado de Alertas Tempranas-SAAT hizo seguimiento socio jurídico y psicosocial a 129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</si>
  <si>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r>
      <rPr>
        <b/>
        <sz val="11"/>
        <color theme="1"/>
        <rFont val="Arial"/>
        <family val="2"/>
      </rPr>
      <t>Retrasos:</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</si>
  <si>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t>https://secretariadistritald-my.sharepoint.com/:f:/g/personal/devaj_sdmujer_gov_co/IgAN5OjkY5tJTo4FYHnMNiBDAYzIJ_XM2OQLj7UsSIFPySo?e=T3a79d</t>
  </si>
  <si>
    <t xml:space="preserve">El proceso de atención psicosocial facilitado por las Duplas Psicosociales permitió:                                      
- Garantizar el acompañamiento interdisciplinar e integral a las mujeres víctimas de violencias ejercidas por parte de sus parejas o exparejas. 
- Orientar y activar junto con las mujeres las rutas de atención en casos de violencias, en correspondencia a las competencias institucionales de cada uno de los sectores del Distrito y la Nación.                                     </t>
  </si>
  <si>
    <t>https://secretariadistritald-my.sharepoint.com/:f:/g/personal/devaj_sdmujer_gov_co/IgAdHRDJujqxQq3vKqfMTlssAWP1C9GrK8HxLF_m7xZUuXo?e=gTQQj2</t>
  </si>
  <si>
    <t>https://secretariadistritald-my.sharepoint.com/:f:/g/personal/devaj_sdmujer_gov_co/IgDErrOAKfxGRLzhHJVZu1b8AdlpML-7T_ZRGFtfQFXgOZ4?e=vTUfyd</t>
  </si>
  <si>
    <t>Logros: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Con corte al mes de marzo se han realizado 830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</si>
  <si>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En el mes de marzo se brindó acogida a 121 personas nuevas (mujeres víctimas de violencia y personas a cargo) que cumplieron los criterios de ingreso a las Casas Refugio, de las cuales 56 fueron mujeres adultas y adultas mayores, 10 adolescentes, 46 niñas y niños y 9 bebés. Bajo ese marco, en marzo estuvieron acogidas un total de 183 personas en la Estrategia de Casas Refugio en sus tres Modelos: Tradicional, Intermedio y Rural. 
En el periodo de enero a marzo de 2026 se brindó acogida a 216 personas nuevas (mujeres víctimas de violencia y personas a cargo) que cumplieron los criterios de ingreso a las Casas Refugio, de las cuales 103 son mujeres adultas y adultas mayores, 14 adolescentes, 78 niñas y niños y 21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</si>
  <si>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https://secretariadistritald-my.sharepoint.com/:f:/g/personal/devaj_sdmujer_gov_co/IgAxqpz-T87oQbkGyXEzjNLOAcft1bC2hhYn8KqVwfH5cM4?e=y8A7gC</t>
  </si>
  <si>
    <t>https://secretariadistritald-my.sharepoint.com/:f:/g/personal/devaj_sdmujer_gov_co/IgA3OA02ePBmT5rMoEpSe2zGAZX_vLGILmwH3Rs5HgQeol8?e=h8k4dU</t>
  </si>
  <si>
    <t xml:space="preserve">De acuerdo con las matrices internas de información el acumulado al mes de marzo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1.088 atenciones  y  3.053 seguimientos, para un total de  4.141. atenciones socio jurídicas a mujeres víctimas de violencia.    </t>
  </si>
  <si>
    <t>https://secretariadistritald-my.sharepoint.com/:f:/g/personal/devaj_sdmujer_gov_co/IgD92B-ckLahQaTsw2eODP7SAUkVMq5yR3v_6FTHGTjbo3o?e=iD8lCC</t>
  </si>
  <si>
    <t>https://secretariadistritald-my.sharepoint.com/:f:/g/personal/devaj_sdmujer_gov_co/IgDdCyUNSvmjR6426VI-eOFXAdp13zVnWHmF4sQ9S7u--D0?e=ZtHcGx</t>
  </si>
  <si>
    <t>https://secretariadistritald-my.sharepoint.com/:f:/g/personal/devaj_sdmujer_gov_co/IgCn_7LtuSMOSIVnthqg7cQEAZ3OXZuwNXFn7wZx4zSatYM?e=BJdqQU</t>
  </si>
  <si>
    <t>Logros: En marzo se realizaron 50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U., Ciudad Bolívar y Sumapaz.
Con corte al mes de marzo se realizaron 95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</si>
  <si>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marzo se realizaron 20 Mesas de técnicas para la  prevención del delito de feminicidio en las 20 localidades de Bogotá. 
Con corte al mes de marzo se realizaron 41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</si>
  <si>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https://secretariadistritald-my.sharepoint.com/:f:/g/personal/devaj_sdmujer_gov_co/IgAgDlPbBJdlRpddMQvszUTUAUiAn-arViO-ey5pzP2iYPI?e=ssZVZf</t>
  </si>
  <si>
    <t>https://secretariadistritald-my.sharepoint.com/:f:/g/personal/devaj_sdmujer_gov_co/IgBoEVaHYG2ASrJ8oNg0aEOfAZlo8866xCOm2WWxtsN9VeQ?e=BTaa9T</t>
  </si>
  <si>
    <t>https://secretariadistritald-my.sharepoint.com/:f:/g/personal/devaj_sdmujer_gov_co/IgClBTAFeG6uRK9mQJc6344fAU5M7efxV7d-ukNTZF7kphw?e=fdrrTN</t>
  </si>
  <si>
    <t>https://secretariadistritald-my.sharepoint.com/:f:/g/personal/devaj_sdmujer_gov_co/IgCck95Uhe1MR6yLamqRrk0BAQRU2DeSvI5m9B0mp0F5pA4?e=fmKjg6</t>
  </si>
  <si>
    <t>https://secretariadistritald-my.sharepoint.com/:f:/g/personal/devaj_sdmujer_gov_co/IgAWtcLPeh6SSL9KLrM0kvmNAUCQV6ccIak1E5G1LK_6KpE?e=E6PMpc</t>
  </si>
  <si>
    <r>
      <t xml:space="preserve">Con corte al mes de marzo </t>
    </r>
    <r>
      <rPr>
        <sz val="10"/>
        <rFont val="Arial"/>
        <family val="2"/>
      </rPr>
      <t>se garantizó la prestación de servicios socio jurídicos y psicosociales especializados al 100% de las mujeres víctimas de violencia a través de:
- 9.486 atenciones efectivas a través de la Línea Púrpura Distrital "Mujeres que escuchan mujeres".</t>
    </r>
    <r>
      <rPr>
        <sz val="10"/>
        <color theme="1"/>
        <rFont val="Arial"/>
        <family val="2"/>
      </rPr>
      <t xml:space="preserve">
- 283 orientaciones psico-jurídicas efectivas de los incidentes con código de tipificación 204-Tentativa de Feminicidio priorizado para la atención en urgencia/emergencia a través de la móvil mujer de la AgenciaMuj bajo un esquema de duplas psico jurídicas.
- 4.141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- 830 atenciones a través de las Duplas de Atención Psicosocial.
- 647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</si>
  <si>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https://secretariadistritald-my.sharepoint.com/:f:/g/personal/devaj_sdmujer_gov_co/IgDowI_LTwouSZ39c-DheH1NASOi6CQn2NO-V6fqNqnkjS4?e=k96L0C</t>
  </si>
  <si>
    <t>https://secretariadistritald-my.sharepoint.com/:f:/g/personal/devaj_sdmujer_gov_co/IgBGV6sEXFExTbSWOZvBmmeIAZchzgldjeIKElc6HoaOpOI?e=4Hio5e</t>
  </si>
  <si>
    <t>Durante el  mes de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</si>
  <si>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Entre enero y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</si>
  <si>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Logros: Durante el mes de marzo se realizaron un total de 3.863  intervenciones de las cuales 1.246 fue atención psicosocial, 18 intervención en crisis, 345 orientación e información general, 1.103 orientaciones en rutas de atención, 16 orientación en salud, 639 orientaciones jurídicas, 13 primeros auxilios psicológicos y 483 otras intervenciones; a mujeres de acuerdo con las necesidades y demandas,  así como los hechos victimizantes. 
Nota: Una atención brindada puede tener más de un tipo de intervención
Con corte al mes de marzo se realizaron un total de 10.435 intervenciones de las cuales 3.322 fue atención psicosocial, 71 intervención en crisis, 888 orientación e información general, 3000 orientaciones en rutas de atención, 60 orientación en salud, 1658 orientaciones jurídicas, 42 primeros auxilios psicológicos y 1394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</si>
  <si>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8 de marzo día de los derechos de las mujeres
Jornadas de prevención de violencias contra las mujeres, delitos de trata de personas y explotación sexual comercial de NNA – ESCNNA.
Jornadas de sensibilización en el marco de la estrategia Redes Seguras para las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</si>
</sst>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_-&quot;$&quot;\ * #,##0_-;\-&quot;$&quot;\ * #,##0_-;_-&quot;$&quot;\ * &quot;-&quot;??_-;_-@_-"/>
    <numFmt numFmtId="176" formatCode="_-* #,##0_-;\-* #,##0_-;_-* &quot;-&quot;??_-;_-@_-"/>
    <numFmt numFmtId="177" formatCode="#,##0\ &quot;€&quot;;\-#,##0\ &quot;€&quot;"/>
    <numFmt numFmtId="178" formatCode="_(&quot;$&quot;\ * #,##0.00_);_(&quot;$&quot;\ * \(#,##0.00\);_(&quot;$&quot;\ * &quot;-&quot;??_);_(@_)"/>
    <numFmt numFmtId="179" formatCode="_ &quot;$&quot;\ * #,##0.00_ ;_ &quot;$&quot;\ * \-#,##0.00_ ;_ &quot;$&quot;\ * &quot;-&quot;??_ ;_ @_ "/>
  </numFmts>
  <fonts count="8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11"/>
      <color theme="1"/>
      <name val="Calibri"/>
      <family val="2"/>
      <scheme val="minor"/>
    </font>
  </fonts>
  <fills count="36">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s>
  <borders count="1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514">
    <xf numFmtId="0" fontId="0" fillId="0" borderId="0"/>
    <xf numFmtId="9" fontId="24" fillId="0" borderId="0" applyFont="0" applyFill="0" applyBorder="0" applyAlignment="0" applyProtection="0"/>
    <xf numFmtId="0" fontId="29" fillId="0" borderId="11"/>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9" fontId="29" fillId="0" borderId="11" applyFont="0" applyFill="0" applyBorder="0" applyAlignment="0" applyProtection="0"/>
    <xf numFmtId="9" fontId="36" fillId="0" borderId="11" applyFont="0" applyFill="0" applyBorder="0" applyAlignment="0" applyProtection="0"/>
    <xf numFmtId="174" fontId="41" fillId="0" borderId="55" applyNumberFormat="0" applyAlignment="0" applyProtection="0">
      <alignment horizontal="right" vertical="center"/>
    </xf>
    <xf numFmtId="174" fontId="41" fillId="0" borderId="56" applyNumberFormat="0" applyAlignment="0" applyProtection="0">
      <alignment horizontal="left" vertical="center" indent="1"/>
    </xf>
    <xf numFmtId="0" fontId="42" fillId="0" borderId="56" applyAlignment="0" applyProtection="0">
      <alignment horizontal="left" vertical="center" indent="1"/>
    </xf>
    <xf numFmtId="0" fontId="43" fillId="23" borderId="11" applyNumberFormat="0" applyAlignment="0" applyProtection="0">
      <alignment horizontal="left" vertical="center" indent="1"/>
    </xf>
    <xf numFmtId="174" fontId="45" fillId="0" borderId="55" applyNumberFormat="0" applyFill="0" applyBorder="0" applyAlignment="0" applyProtection="0">
      <alignment horizontal="right" vertical="center"/>
    </xf>
    <xf numFmtId="0" fontId="37" fillId="0" borderId="11" applyNumberFormat="0" applyFill="0" applyBorder="0" applyAlignment="0" applyProtection="0"/>
    <xf numFmtId="0" fontId="6" fillId="0" borderId="11"/>
    <xf numFmtId="43" fontId="54" fillId="0" borderId="0" applyFont="0" applyFill="0" applyBorder="0" applyAlignment="0" applyProtection="0"/>
    <xf numFmtId="0" fontId="5" fillId="0" borderId="11"/>
    <xf numFmtId="0" fontId="62" fillId="0" borderId="11"/>
    <xf numFmtId="44" fontId="63" fillId="0" borderId="0" applyFont="0" applyFill="0" applyBorder="0" applyAlignment="0" applyProtection="0"/>
    <xf numFmtId="0" fontId="66" fillId="0" borderId="0" applyNumberForma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37" fillId="0" borderId="11" applyNumberForma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8" applyNumberFormat="0" applyAlignment="0" applyProtection="0"/>
    <xf numFmtId="49" fontId="75" fillId="0" borderId="11" applyFill="0" applyBorder="0" applyProtection="0">
      <alignment horizontal="left" vertical="center"/>
    </xf>
    <xf numFmtId="0" fontId="8" fillId="32" borderId="119" applyNumberFormat="0" applyFont="0" applyFill="0" applyAlignment="0"/>
    <xf numFmtId="0" fontId="8" fillId="32" borderId="120" applyNumberFormat="0" applyFont="0" applyFill="0" applyAlignment="0"/>
    <xf numFmtId="0" fontId="76" fillId="33" borderId="11" applyNumberFormat="0" applyProtection="0">
      <alignment horizontal="left" wrapText="1" indent="4"/>
    </xf>
    <xf numFmtId="0" fontId="77" fillId="33" borderId="11" applyNumberFormat="0" applyProtection="0">
      <alignment horizontal="left" wrapText="1" indent="4"/>
    </xf>
    <xf numFmtId="0" fontId="68" fillId="30" borderId="11" applyNumberFormat="0" applyBorder="0" applyAlignment="0" applyProtection="0"/>
    <xf numFmtId="16" fontId="73" fillId="0" borderId="11" applyFont="0" applyFill="0" applyBorder="0" applyAlignment="0">
      <alignment horizontal="left"/>
    </xf>
    <xf numFmtId="0" fontId="78" fillId="34" borderId="11" applyNumberFormat="0" applyBorder="0" applyProtection="0">
      <alignment horizontal="center" vertical="center"/>
    </xf>
    <xf numFmtId="170" fontId="4" fillId="0" borderId="11" applyFont="0" applyFill="0" applyBorder="0" applyAlignment="0" applyProtection="0"/>
    <xf numFmtId="172" fontId="4" fillId="0" borderId="11" applyFont="0" applyFill="0" applyBorder="0" applyAlignment="0" applyProtection="0"/>
    <xf numFmtId="41" fontId="4" fillId="0" borderId="11" applyFont="0" applyFill="0" applyBorder="0" applyAlignment="0" applyProtection="0"/>
    <xf numFmtId="170" fontId="36"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4" fontId="4" fillId="0" borderId="11" applyFont="0" applyFill="0" applyBorder="0" applyAlignment="0" applyProtection="0"/>
    <xf numFmtId="179" fontId="29" fillId="0" borderId="11" applyFont="0" applyFill="0" applyBorder="0" applyAlignment="0" applyProtection="0"/>
    <xf numFmtId="178" fontId="4" fillId="0" borderId="11" applyFont="0" applyFill="0" applyBorder="0" applyAlignment="0" applyProtection="0"/>
    <xf numFmtId="164" fontId="74" fillId="0" borderId="11" applyFont="0" applyFill="0" applyBorder="0" applyAlignment="0" applyProtection="0"/>
    <xf numFmtId="177" fontId="8" fillId="0" borderId="11" applyFont="0" applyFill="0" applyBorder="0" applyAlignment="0" applyProtection="0"/>
    <xf numFmtId="0" fontId="67" fillId="29" borderId="11" applyNumberFormat="0" applyBorder="0" applyAlignment="0" applyProtection="0"/>
    <xf numFmtId="0" fontId="29" fillId="0" borderId="11"/>
    <xf numFmtId="0" fontId="8" fillId="0" borderId="11"/>
    <xf numFmtId="0" fontId="36" fillId="0" borderId="11"/>
    <xf numFmtId="0" fontId="36" fillId="0" borderId="11"/>
    <xf numFmtId="0" fontId="29" fillId="0" borderId="11"/>
    <xf numFmtId="9" fontId="4" fillId="0" borderId="11" applyFont="0" applyFill="0" applyBorder="0" applyAlignment="0" applyProtection="0"/>
    <xf numFmtId="0" fontId="77" fillId="0" borderId="11" applyFill="0" applyBorder="0">
      <alignment wrapText="1"/>
    </xf>
    <xf numFmtId="0" fontId="69" fillId="0" borderId="11"/>
    <xf numFmtId="0" fontId="79" fillId="33" borderId="11" applyNumberFormat="0" applyBorder="0" applyProtection="0">
      <alignment horizontal="left" indent="1"/>
    </xf>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0" fontId="3" fillId="0" borderId="11" applyFont="0" applyFill="0" applyBorder="0" applyAlignment="0" applyProtection="0"/>
    <xf numFmtId="9" fontId="3" fillId="0" borderId="11" applyFont="0" applyFill="0" applyBorder="0" applyAlignment="0" applyProtection="0"/>
    <xf numFmtId="172"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0" fontId="3" fillId="0" borderId="11" applyFont="0" applyFill="0" applyBorder="0" applyAlignment="0" applyProtection="0"/>
    <xf numFmtId="9" fontId="3" fillId="0" borderId="11" applyFont="0" applyFill="0" applyBorder="0" applyAlignment="0" applyProtection="0"/>
    <xf numFmtId="172"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0" fontId="3" fillId="0" borderId="11" applyFont="0" applyFill="0" applyBorder="0" applyAlignment="0" applyProtection="0"/>
    <xf numFmtId="9" fontId="3" fillId="0" borderId="11" applyFont="0" applyFill="0" applyBorder="0" applyAlignment="0" applyProtection="0"/>
    <xf numFmtId="172"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1" borderId="118" applyNumberFormat="0" applyAlignment="0" applyProtection="0"/>
    <xf numFmtId="170" fontId="3" fillId="0" borderId="11" applyFont="0" applyFill="0" applyBorder="0" applyAlignment="0" applyProtection="0"/>
    <xf numFmtId="172" fontId="3" fillId="0" borderId="11" applyFont="0" applyFill="0" applyBorder="0" applyAlignment="0" applyProtection="0"/>
    <xf numFmtId="41" fontId="3" fillId="0" borderId="11" applyFont="0" applyFill="0" applyBorder="0" applyAlignment="0" applyProtection="0"/>
    <xf numFmtId="166" fontId="3" fillId="0" borderId="11" applyFont="0" applyFill="0" applyBorder="0" applyAlignment="0" applyProtection="0"/>
    <xf numFmtId="165" fontId="3" fillId="0" borderId="11" applyFont="0" applyFill="0" applyBorder="0" applyAlignment="0" applyProtection="0"/>
    <xf numFmtId="164" fontId="3" fillId="0" borderId="11" applyFont="0" applyFill="0" applyBorder="0" applyAlignment="0" applyProtection="0"/>
    <xf numFmtId="178" fontId="3" fillId="0" borderId="11" applyFont="0" applyFill="0" applyBorder="0" applyAlignment="0" applyProtection="0"/>
    <xf numFmtId="9" fontId="3" fillId="0" borderId="11" applyFont="0" applyFill="0" applyBorder="0" applyAlignment="0" applyProtection="0"/>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3" fillId="0" borderId="11"/>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0" fontId="3" fillId="0" borderId="11" applyFont="0" applyFill="0" applyBorder="0" applyAlignment="0" applyProtection="0"/>
    <xf numFmtId="9" fontId="3" fillId="0" borderId="11" applyFont="0" applyFill="0" applyBorder="0" applyAlignment="0" applyProtection="0"/>
    <xf numFmtId="172" fontId="3" fillId="0" borderId="11" applyFont="0" applyFill="0" applyBorder="0" applyAlignment="0" applyProtection="0"/>
    <xf numFmtId="165"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0" fontId="3" fillId="0" borderId="11" applyFont="0" applyFill="0" applyBorder="0" applyAlignment="0" applyProtection="0"/>
    <xf numFmtId="9" fontId="3" fillId="0" borderId="11" applyFont="0" applyFill="0" applyBorder="0" applyAlignment="0" applyProtection="0"/>
    <xf numFmtId="172"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0" fontId="8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1" borderId="118" applyNumberFormat="0" applyAlignment="0" applyProtection="0"/>
    <xf numFmtId="170" fontId="2" fillId="0" borderId="11" applyFont="0" applyFill="0" applyBorder="0" applyAlignment="0" applyProtection="0"/>
    <xf numFmtId="172" fontId="2" fillId="0" borderId="11" applyFont="0" applyFill="0" applyBorder="0" applyAlignment="0" applyProtection="0"/>
    <xf numFmtId="41" fontId="2" fillId="0" borderId="11" applyFont="0" applyFill="0" applyBorder="0" applyAlignment="0" applyProtection="0"/>
    <xf numFmtId="166" fontId="2" fillId="0" borderId="11" applyFont="0" applyFill="0" applyBorder="0" applyAlignment="0" applyProtection="0"/>
    <xf numFmtId="165" fontId="2" fillId="0" borderId="11" applyFont="0" applyFill="0" applyBorder="0" applyAlignment="0" applyProtection="0"/>
    <xf numFmtId="164" fontId="2" fillId="0" borderId="11" applyFont="0" applyFill="0" applyBorder="0" applyAlignment="0" applyProtection="0"/>
    <xf numFmtId="43" fontId="2" fillId="0" borderId="11" applyFont="0" applyFill="0" applyBorder="0" applyAlignment="0" applyProtection="0"/>
    <xf numFmtId="178" fontId="2" fillId="0" borderId="11" applyFont="0" applyFill="0" applyBorder="0" applyAlignment="0" applyProtection="0"/>
    <xf numFmtId="43" fontId="2" fillId="0" borderId="11" applyFont="0" applyFill="0" applyBorder="0" applyAlignment="0" applyProtection="0"/>
    <xf numFmtId="0" fontId="82" fillId="0" borderId="11"/>
    <xf numFmtId="9" fontId="2" fillId="0" borderId="11" applyFont="0" applyFill="0" applyBorder="0" applyAlignment="0" applyProtection="0"/>
    <xf numFmtId="0" fontId="82" fillId="0" borderId="11"/>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1" borderId="118" applyNumberFormat="0" applyAlignment="0" applyProtection="0"/>
    <xf numFmtId="170" fontId="2" fillId="0" borderId="11" applyFont="0" applyFill="0" applyBorder="0" applyAlignment="0" applyProtection="0"/>
    <xf numFmtId="172" fontId="2" fillId="0" borderId="11" applyFont="0" applyFill="0" applyBorder="0" applyAlignment="0" applyProtection="0"/>
    <xf numFmtId="41" fontId="2" fillId="0" borderId="11" applyFont="0" applyFill="0" applyBorder="0" applyAlignment="0" applyProtection="0"/>
    <xf numFmtId="166" fontId="2" fillId="0" borderId="11" applyFont="0" applyFill="0" applyBorder="0" applyAlignment="0" applyProtection="0"/>
    <xf numFmtId="165" fontId="2" fillId="0" borderId="11" applyFont="0" applyFill="0" applyBorder="0" applyAlignment="0" applyProtection="0"/>
    <xf numFmtId="164" fontId="2" fillId="0" borderId="11" applyFont="0" applyFill="0" applyBorder="0" applyAlignment="0" applyProtection="0"/>
    <xf numFmtId="178" fontId="2" fillId="0" borderId="11" applyFont="0" applyFill="0" applyBorder="0" applyAlignment="0" applyProtection="0"/>
    <xf numFmtId="9" fontId="2" fillId="0" borderId="11" applyFont="0" applyFill="0" applyBorder="0" applyAlignment="0" applyProtection="0"/>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2" fillId="0" borderId="11"/>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0" fontId="82" fillId="0" borderId="11"/>
    <xf numFmtId="0" fontId="82" fillId="0" borderId="11"/>
    <xf numFmtId="44" fontId="2" fillId="0" borderId="11" applyFont="0" applyFill="0" applyBorder="0" applyAlignment="0" applyProtection="0"/>
    <xf numFmtId="43"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82" fillId="0" borderId="11"/>
    <xf numFmtId="0" fontId="82" fillId="0" borderId="11"/>
    <xf numFmtId="43" fontId="2" fillId="0" borderId="11" applyFont="0" applyFill="0" applyBorder="0" applyAlignment="0" applyProtection="0"/>
    <xf numFmtId="43" fontId="2" fillId="0" borderId="11" applyFont="0" applyFill="0" applyBorder="0" applyAlignment="0" applyProtection="0"/>
    <xf numFmtId="0" fontId="82" fillId="0" borderId="11"/>
    <xf numFmtId="0" fontId="82"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0" fontId="1" fillId="31" borderId="118" applyNumberFormat="0" applyAlignment="0" applyProtection="0"/>
    <xf numFmtId="170" fontId="1" fillId="0" borderId="11" applyFont="0" applyFill="0" applyBorder="0" applyAlignment="0" applyProtection="0"/>
    <xf numFmtId="172" fontId="1" fillId="0" borderId="11" applyFont="0" applyFill="0" applyBorder="0" applyAlignment="0" applyProtection="0"/>
    <xf numFmtId="41" fontId="1" fillId="0" borderId="11" applyFont="0" applyFill="0" applyBorder="0" applyAlignment="0" applyProtection="0"/>
    <xf numFmtId="166" fontId="1" fillId="0" borderId="11" applyFont="0" applyFill="0" applyBorder="0" applyAlignment="0" applyProtection="0"/>
    <xf numFmtId="165" fontId="1" fillId="0" borderId="11" applyFont="0" applyFill="0" applyBorder="0" applyAlignment="0" applyProtection="0"/>
    <xf numFmtId="164" fontId="1" fillId="0" borderId="11" applyFont="0" applyFill="0" applyBorder="0" applyAlignment="0" applyProtection="0"/>
    <xf numFmtId="178"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0" fontId="1" fillId="0" borderId="11"/>
    <xf numFmtId="41" fontId="1" fillId="0" borderId="11" applyFont="0" applyFill="0" applyBorder="0" applyAlignment="0" applyProtection="0"/>
    <xf numFmtId="41"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0" fontId="1" fillId="31" borderId="118" applyNumberFormat="0" applyAlignment="0" applyProtection="0"/>
    <xf numFmtId="170" fontId="1" fillId="0" borderId="11" applyFont="0" applyFill="0" applyBorder="0" applyAlignment="0" applyProtection="0"/>
    <xf numFmtId="172" fontId="1" fillId="0" borderId="11" applyFont="0" applyFill="0" applyBorder="0" applyAlignment="0" applyProtection="0"/>
    <xf numFmtId="41" fontId="1" fillId="0" borderId="11" applyFont="0" applyFill="0" applyBorder="0" applyAlignment="0" applyProtection="0"/>
    <xf numFmtId="166" fontId="1" fillId="0" borderId="11" applyFont="0" applyFill="0" applyBorder="0" applyAlignment="0" applyProtection="0"/>
    <xf numFmtId="165" fontId="1" fillId="0" borderId="11" applyFont="0" applyFill="0" applyBorder="0" applyAlignment="0" applyProtection="0"/>
    <xf numFmtId="164" fontId="1" fillId="0" borderId="11" applyFont="0" applyFill="0" applyBorder="0" applyAlignment="0" applyProtection="0"/>
    <xf numFmtId="178"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0" fontId="1" fillId="0" borderId="11"/>
    <xf numFmtId="41" fontId="1" fillId="0" borderId="11" applyFont="0" applyFill="0" applyBorder="0" applyAlignment="0" applyProtection="0"/>
    <xf numFmtId="41"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cellStyleXfs>
  <cellXfs count="1013">
    <xf numFmtId="0" fontId="0" fillId="0" borderId="0" xfId="0"/>
    <xf numFmtId="0" fontId="8" fillId="0" borderId="0" xfId="0" applyFont="1"/>
    <xf numFmtId="0" fontId="9" fillId="0" borderId="0" xfId="0" applyFont="1" applyAlignment="1">
      <alignment horizontal="center"/>
    </xf>
    <xf numFmtId="0" fontId="10" fillId="0" borderId="1" xfId="0" applyFont="1" applyBorder="1" applyAlignment="1">
      <alignment horizontal="center"/>
    </xf>
    <xf numFmtId="167" fontId="12" fillId="0" borderId="1" xfId="0" applyNumberFormat="1" applyFont="1" applyBorder="1" applyAlignment="1">
      <alignment vertical="center"/>
    </xf>
    <xf numFmtId="0" fontId="12" fillId="0" borderId="0" xfId="0" applyFont="1"/>
    <xf numFmtId="0" fontId="10" fillId="0" borderId="0" xfId="0" applyFont="1" applyAlignment="1">
      <alignment horizontal="left"/>
    </xf>
    <xf numFmtId="0" fontId="14" fillId="3" borderId="1" xfId="0" applyFont="1" applyFill="1" applyBorder="1" applyAlignment="1">
      <alignment horizont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5" fillId="0" borderId="1" xfId="0" applyFont="1" applyBorder="1" applyAlignment="1">
      <alignment horizontal="center" vertical="center" wrapText="1"/>
    </xf>
    <xf numFmtId="167"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167" fontId="8" fillId="0" borderId="0" xfId="0" applyNumberFormat="1" applyFont="1"/>
    <xf numFmtId="167" fontId="15" fillId="0" borderId="1" xfId="0" applyNumberFormat="1" applyFont="1" applyBorder="1" applyAlignment="1">
      <alignment horizontal="center" vertical="center"/>
    </xf>
    <xf numFmtId="6" fontId="12" fillId="0" borderId="1" xfId="0" applyNumberFormat="1" applyFont="1" applyBorder="1"/>
    <xf numFmtId="0" fontId="12" fillId="0" borderId="0" xfId="0" applyFont="1" applyAlignment="1">
      <alignment vertical="center" textRotation="90" wrapText="1"/>
    </xf>
    <xf numFmtId="0" fontId="12" fillId="0" borderId="0" xfId="0" applyFont="1" applyAlignment="1">
      <alignment horizontal="left" vertical="center" wrapText="1"/>
    </xf>
    <xf numFmtId="9" fontId="12" fillId="7" borderId="1" xfId="0" applyNumberFormat="1" applyFont="1" applyFill="1" applyBorder="1" applyAlignment="1">
      <alignment horizontal="center" vertical="center"/>
    </xf>
    <xf numFmtId="0" fontId="15" fillId="7" borderId="1" xfId="0" applyFont="1" applyFill="1" applyBorder="1" applyAlignment="1">
      <alignment horizontal="center" vertical="center"/>
    </xf>
    <xf numFmtId="169" fontId="12" fillId="0" borderId="1" xfId="0" applyNumberFormat="1" applyFont="1" applyBorder="1" applyAlignment="1">
      <alignment horizontal="center" vertical="center"/>
    </xf>
    <xf numFmtId="169"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2" fillId="0" borderId="1" xfId="0" applyNumberFormat="1" applyFont="1" applyBorder="1" applyAlignment="1">
      <alignment horizontal="center" vertical="center"/>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5" xfId="0" applyFont="1" applyFill="1" applyBorder="1" applyAlignment="1">
      <alignment vertical="center"/>
    </xf>
    <xf numFmtId="0" fontId="16" fillId="8" borderId="7" xfId="0" applyFont="1" applyFill="1" applyBorder="1" applyAlignment="1">
      <alignment horizontal="center" vertical="center"/>
    </xf>
    <xf numFmtId="0" fontId="16" fillId="8" borderId="7" xfId="0" applyFont="1" applyFill="1" applyBorder="1" applyAlignment="1">
      <alignment vertical="center"/>
    </xf>
    <xf numFmtId="0" fontId="16" fillId="8" borderId="8" xfId="0" applyFont="1" applyFill="1" applyBorder="1" applyAlignment="1">
      <alignment vertical="center"/>
    </xf>
    <xf numFmtId="0" fontId="16" fillId="8" borderId="6" xfId="0" applyFont="1" applyFill="1" applyBorder="1" applyAlignment="1">
      <alignment vertical="center"/>
    </xf>
    <xf numFmtId="0" fontId="19" fillId="2" borderId="9" xfId="0" applyFont="1" applyFill="1" applyBorder="1" applyAlignment="1">
      <alignment horizontal="left" vertical="center"/>
    </xf>
    <xf numFmtId="0" fontId="19" fillId="2" borderId="10" xfId="0" applyFont="1" applyFill="1" applyBorder="1" applyAlignment="1">
      <alignment horizontal="left" vertical="center"/>
    </xf>
    <xf numFmtId="0" fontId="19" fillId="8" borderId="9" xfId="0" applyFont="1" applyFill="1" applyBorder="1" applyAlignment="1">
      <alignment horizontal="center" vertical="center"/>
    </xf>
    <xf numFmtId="0" fontId="16" fillId="8" borderId="10" xfId="0" applyFont="1" applyFill="1" applyBorder="1" applyAlignment="1">
      <alignment vertical="center"/>
    </xf>
    <xf numFmtId="0" fontId="19" fillId="2" borderId="17" xfId="0" applyFont="1" applyFill="1" applyBorder="1" applyAlignment="1">
      <alignment vertical="center"/>
    </xf>
    <xf numFmtId="0" fontId="16" fillId="8" borderId="1" xfId="0" applyFont="1" applyFill="1" applyBorder="1" applyAlignment="1">
      <alignment vertical="center"/>
    </xf>
    <xf numFmtId="0" fontId="16" fillId="8" borderId="21" xfId="0" applyFont="1" applyFill="1" applyBorder="1" applyAlignment="1">
      <alignment horizontal="center" vertical="center"/>
    </xf>
    <xf numFmtId="0" fontId="19" fillId="8" borderId="6" xfId="0" applyFont="1" applyFill="1" applyBorder="1" applyAlignment="1">
      <alignment vertical="center" wrapText="1"/>
    </xf>
    <xf numFmtId="0" fontId="19" fillId="0" borderId="0" xfId="0" applyFont="1" applyAlignment="1">
      <alignment vertical="center" wrapText="1"/>
    </xf>
    <xf numFmtId="0" fontId="16" fillId="8" borderId="6" xfId="0" applyFont="1" applyFill="1" applyBorder="1" applyAlignment="1">
      <alignment vertical="center" wrapText="1"/>
    </xf>
    <xf numFmtId="0" fontId="19" fillId="8" borderId="1" xfId="0" applyFont="1" applyFill="1" applyBorder="1" applyAlignment="1">
      <alignment vertical="center" wrapText="1"/>
    </xf>
    <xf numFmtId="0" fontId="19" fillId="8" borderId="1" xfId="0" applyFont="1" applyFill="1" applyBorder="1" applyAlignment="1">
      <alignment horizontal="center" vertical="center" wrapText="1"/>
    </xf>
    <xf numFmtId="0" fontId="16" fillId="8" borderId="1" xfId="0" applyFont="1" applyFill="1" applyBorder="1" applyAlignment="1">
      <alignment vertical="center" wrapText="1"/>
    </xf>
    <xf numFmtId="14" fontId="16" fillId="8" borderId="1" xfId="0" applyNumberFormat="1" applyFont="1" applyFill="1" applyBorder="1" applyAlignment="1">
      <alignment vertical="center" wrapText="1"/>
    </xf>
    <xf numFmtId="0" fontId="16" fillId="8"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8" borderId="22" xfId="0" applyFont="1" applyFill="1" applyBorder="1" applyAlignment="1">
      <alignment vertical="center"/>
    </xf>
    <xf numFmtId="0" fontId="19" fillId="8" borderId="23" xfId="0" applyFont="1" applyFill="1" applyBorder="1" applyAlignment="1">
      <alignment horizontal="center" vertical="center" wrapText="1"/>
    </xf>
    <xf numFmtId="0" fontId="19" fillId="8" borderId="7" xfId="0" applyFont="1" applyFill="1" applyBorder="1" applyAlignment="1">
      <alignment horizontal="right" vertical="center"/>
    </xf>
    <xf numFmtId="0" fontId="16" fillId="8" borderId="8" xfId="0" applyFont="1" applyFill="1" applyBorder="1" applyAlignment="1">
      <alignment horizontal="center" vertical="center"/>
    </xf>
    <xf numFmtId="0" fontId="19" fillId="2" borderId="1" xfId="0" applyFont="1" applyFill="1" applyBorder="1" applyAlignment="1">
      <alignment horizontal="center" vertical="center"/>
    </xf>
    <xf numFmtId="0" fontId="25" fillId="0" borderId="0" xfId="0" applyFont="1"/>
    <xf numFmtId="0" fontId="11" fillId="0" borderId="23" xfId="0" applyFont="1" applyBorder="1"/>
    <xf numFmtId="0" fontId="15" fillId="14" borderId="1" xfId="0" applyFont="1" applyFill="1" applyBorder="1" applyAlignment="1">
      <alignment horizontal="center" wrapText="1"/>
    </xf>
    <xf numFmtId="0" fontId="15" fillId="14" borderId="1" xfId="0" applyFont="1" applyFill="1" applyBorder="1" applyAlignment="1">
      <alignment horizontal="center" vertical="center" wrapText="1"/>
    </xf>
    <xf numFmtId="0" fontId="15" fillId="14" borderId="1" xfId="0" applyFont="1" applyFill="1" applyBorder="1" applyAlignment="1">
      <alignment horizontal="center" vertical="center"/>
    </xf>
    <xf numFmtId="0" fontId="15" fillId="15" borderId="1" xfId="0" applyFont="1" applyFill="1" applyBorder="1" applyAlignment="1">
      <alignment horizontal="center" vertical="center" wrapText="1"/>
    </xf>
    <xf numFmtId="0" fontId="15" fillId="16" borderId="1" xfId="0" applyFont="1" applyFill="1" applyBorder="1" applyAlignment="1">
      <alignment horizontal="center" wrapText="1"/>
    </xf>
    <xf numFmtId="0" fontId="15" fillId="16" borderId="1" xfId="0" applyFont="1" applyFill="1" applyBorder="1" applyAlignment="1">
      <alignment horizontal="center" vertical="center" wrapText="1"/>
    </xf>
    <xf numFmtId="0" fontId="15" fillId="16" borderId="1" xfId="0" applyFont="1" applyFill="1" applyBorder="1" applyAlignment="1">
      <alignment horizontal="center" vertical="center"/>
    </xf>
    <xf numFmtId="0" fontId="15" fillId="17" borderId="1" xfId="0" applyFont="1" applyFill="1" applyBorder="1" applyAlignment="1">
      <alignment horizontal="center" wrapText="1"/>
    </xf>
    <xf numFmtId="0" fontId="15" fillId="17" borderId="1" xfId="0" applyFont="1" applyFill="1" applyBorder="1" applyAlignment="1">
      <alignment horizontal="center" vertical="center" wrapText="1"/>
    </xf>
    <xf numFmtId="0" fontId="15" fillId="17" borderId="1" xfId="0" applyFont="1" applyFill="1" applyBorder="1" applyAlignment="1">
      <alignment horizontal="center" vertical="center"/>
    </xf>
    <xf numFmtId="0" fontId="15" fillId="18" borderId="1" xfId="0" applyFont="1" applyFill="1" applyBorder="1" applyAlignment="1">
      <alignment horizontal="center" wrapText="1"/>
    </xf>
    <xf numFmtId="0" fontId="15" fillId="18" borderId="1" xfId="0" applyFont="1" applyFill="1" applyBorder="1" applyAlignment="1">
      <alignment horizontal="center" vertical="center" wrapText="1"/>
    </xf>
    <xf numFmtId="0" fontId="15" fillId="18" borderId="1" xfId="0" applyFont="1" applyFill="1" applyBorder="1" applyAlignment="1">
      <alignment horizontal="center" vertical="center"/>
    </xf>
    <xf numFmtId="0" fontId="32" fillId="0" borderId="11" xfId="3" applyFont="1" applyAlignment="1">
      <alignment vertical="center"/>
    </xf>
    <xf numFmtId="0" fontId="31" fillId="19" borderId="11" xfId="2" applyFont="1" applyFill="1" applyAlignment="1">
      <alignment vertical="center" wrapText="1"/>
    </xf>
    <xf numFmtId="0" fontId="33" fillId="19" borderId="11" xfId="2" applyFont="1" applyFill="1" applyAlignment="1">
      <alignment vertical="center" wrapText="1"/>
    </xf>
    <xf numFmtId="0" fontId="30" fillId="19" borderId="11" xfId="2" applyFont="1" applyFill="1" applyAlignment="1">
      <alignment vertical="center" wrapText="1"/>
    </xf>
    <xf numFmtId="0" fontId="31" fillId="19" borderId="33" xfId="2" applyFont="1" applyFill="1" applyBorder="1" applyAlignment="1">
      <alignment vertical="center" wrapText="1"/>
    </xf>
    <xf numFmtId="0" fontId="31" fillId="0" borderId="33" xfId="2" applyFont="1" applyBorder="1" applyAlignment="1">
      <alignment vertical="center" wrapText="1"/>
    </xf>
    <xf numFmtId="0" fontId="31" fillId="0" borderId="11" xfId="2" applyFont="1" applyAlignment="1">
      <alignment vertical="center" wrapText="1"/>
    </xf>
    <xf numFmtId="0" fontId="31" fillId="0" borderId="11" xfId="2" applyFont="1" applyAlignment="1">
      <alignment horizontal="center" vertical="center" wrapText="1"/>
    </xf>
    <xf numFmtId="0" fontId="34" fillId="0" borderId="11" xfId="3" applyFont="1" applyAlignment="1">
      <alignment horizontal="center" vertical="center"/>
    </xf>
    <xf numFmtId="0" fontId="32" fillId="0" borderId="11" xfId="3" applyFont="1" applyAlignment="1">
      <alignment horizontal="center" vertical="center"/>
    </xf>
    <xf numFmtId="0" fontId="33" fillId="0" borderId="11" xfId="2" applyFont="1" applyAlignment="1">
      <alignment vertical="center" wrapText="1"/>
    </xf>
    <xf numFmtId="0" fontId="30" fillId="0" borderId="11" xfId="2" applyFont="1" applyAlignment="1">
      <alignment vertical="center" wrapText="1"/>
    </xf>
    <xf numFmtId="0" fontId="30" fillId="0" borderId="41" xfId="2" applyFont="1" applyBorder="1" applyAlignment="1">
      <alignment vertical="center" wrapText="1"/>
    </xf>
    <xf numFmtId="0" fontId="31" fillId="19" borderId="33" xfId="2" applyFont="1" applyFill="1" applyBorder="1" applyAlignment="1">
      <alignment horizontal="center" vertical="center" wrapText="1"/>
    </xf>
    <xf numFmtId="0" fontId="35" fillId="19" borderId="11" xfId="2" applyFont="1" applyFill="1" applyAlignment="1">
      <alignment horizontal="center" vertical="center" wrapText="1"/>
    </xf>
    <xf numFmtId="0" fontId="31" fillId="19" borderId="11" xfId="2" applyFont="1" applyFill="1" applyAlignment="1">
      <alignment horizontal="center" vertical="center" wrapText="1"/>
    </xf>
    <xf numFmtId="0" fontId="35" fillId="0" borderId="11" xfId="2" applyFont="1" applyAlignment="1">
      <alignment horizontal="center" vertical="center" wrapText="1"/>
    </xf>
    <xf numFmtId="0" fontId="31" fillId="21" borderId="11" xfId="2" applyFont="1" applyFill="1" applyAlignment="1">
      <alignment vertical="center" wrapText="1"/>
    </xf>
    <xf numFmtId="0" fontId="31" fillId="20" borderId="28" xfId="2" applyFont="1" applyFill="1" applyBorder="1" applyAlignment="1">
      <alignment horizontal="center" vertical="center" wrapText="1"/>
    </xf>
    <xf numFmtId="0" fontId="31" fillId="20" borderId="29" xfId="2" applyFont="1" applyFill="1" applyBorder="1" applyAlignment="1">
      <alignment horizontal="center" vertical="center" wrapText="1"/>
    </xf>
    <xf numFmtId="171" fontId="32" fillId="0" borderId="34" xfId="5" applyNumberFormat="1" applyFont="1" applyBorder="1" applyAlignment="1">
      <alignment vertical="center"/>
    </xf>
    <xf numFmtId="171" fontId="32" fillId="0" borderId="35" xfId="5" applyNumberFormat="1" applyFont="1" applyBorder="1" applyAlignment="1">
      <alignment vertical="center"/>
    </xf>
    <xf numFmtId="0" fontId="31" fillId="20" borderId="46" xfId="2" applyFont="1" applyFill="1" applyBorder="1" applyAlignment="1">
      <alignment vertical="center" wrapText="1"/>
    </xf>
    <xf numFmtId="171" fontId="32" fillId="0" borderId="47" xfId="5" applyNumberFormat="1" applyFont="1" applyBorder="1" applyAlignment="1">
      <alignment vertical="center"/>
    </xf>
    <xf numFmtId="171" fontId="32" fillId="0" borderId="49" xfId="5" applyNumberFormat="1" applyFont="1" applyBorder="1" applyAlignment="1">
      <alignment vertical="center"/>
    </xf>
    <xf numFmtId="0" fontId="31" fillId="20" borderId="37" xfId="2" applyFont="1" applyFill="1" applyBorder="1" applyAlignment="1">
      <alignment vertical="center" wrapText="1"/>
    </xf>
    <xf numFmtId="171" fontId="32" fillId="0" borderId="38" xfId="5" applyNumberFormat="1" applyFont="1" applyBorder="1" applyAlignment="1">
      <alignment vertical="center"/>
    </xf>
    <xf numFmtId="0" fontId="32" fillId="0" borderId="11" xfId="3" applyFont="1"/>
    <xf numFmtId="0" fontId="31" fillId="22" borderId="27" xfId="2" applyFont="1" applyFill="1" applyBorder="1" applyAlignment="1">
      <alignment vertical="center" wrapText="1"/>
    </xf>
    <xf numFmtId="171" fontId="32" fillId="0" borderId="39" xfId="5" applyNumberFormat="1" applyFont="1" applyBorder="1" applyAlignment="1">
      <alignment vertical="center"/>
    </xf>
    <xf numFmtId="0" fontId="22" fillId="0" borderId="11" xfId="3" applyFont="1" applyAlignment="1">
      <alignment vertical="center"/>
    </xf>
    <xf numFmtId="0" fontId="32" fillId="0" borderId="11" xfId="3" applyFont="1" applyAlignment="1">
      <alignment horizontal="center" vertical="center" wrapText="1"/>
    </xf>
    <xf numFmtId="0" fontId="40" fillId="0" borderId="11" xfId="3" applyFont="1" applyAlignment="1">
      <alignment vertical="center"/>
    </xf>
    <xf numFmtId="0" fontId="38" fillId="0" borderId="51" xfId="3" applyFont="1" applyBorder="1" applyAlignment="1">
      <alignment horizontal="center" vertical="center"/>
    </xf>
    <xf numFmtId="0" fontId="38" fillId="0" borderId="32" xfId="3" applyFont="1" applyBorder="1" applyAlignment="1">
      <alignment horizontal="center" vertical="center"/>
    </xf>
    <xf numFmtId="0" fontId="38" fillId="0" borderId="33" xfId="3" applyFont="1" applyBorder="1" applyAlignment="1">
      <alignment horizontal="center" vertical="center"/>
    </xf>
    <xf numFmtId="0" fontId="38" fillId="0" borderId="52" xfId="3" applyFont="1" applyBorder="1" applyAlignment="1">
      <alignment horizontal="center" vertical="center"/>
    </xf>
    <xf numFmtId="0" fontId="38" fillId="0" borderId="36" xfId="3" applyFont="1" applyBorder="1" applyAlignment="1">
      <alignment horizontal="center" vertical="center"/>
    </xf>
    <xf numFmtId="0" fontId="38" fillId="0" borderId="53"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9" fillId="19" borderId="47" xfId="0" applyNumberFormat="1" applyFont="1" applyFill="1" applyBorder="1" applyAlignment="1">
      <alignment horizontal="center"/>
    </xf>
    <xf numFmtId="0" fontId="51" fillId="0" borderId="51" xfId="3" applyFont="1" applyBorder="1" applyAlignment="1">
      <alignment horizontal="center" vertical="center"/>
    </xf>
    <xf numFmtId="0" fontId="51" fillId="0" borderId="44" xfId="3" applyFont="1" applyBorder="1" applyAlignment="1">
      <alignment horizontal="center" vertical="center" wrapText="1"/>
    </xf>
    <xf numFmtId="10" fontId="49" fillId="20" borderId="47" xfId="0" applyNumberFormat="1" applyFont="1" applyFill="1" applyBorder="1" applyAlignment="1">
      <alignment horizontal="center" vertical="center"/>
    </xf>
    <xf numFmtId="9" fontId="32" fillId="0" borderId="49" xfId="1" applyFont="1" applyBorder="1" applyAlignment="1">
      <alignment vertical="center"/>
    </xf>
    <xf numFmtId="0" fontId="31" fillId="20" borderId="51" xfId="2" applyFont="1" applyFill="1" applyBorder="1" applyAlignment="1">
      <alignment vertical="center" wrapText="1"/>
    </xf>
    <xf numFmtId="0" fontId="31" fillId="0" borderId="51" xfId="2" applyFont="1" applyBorder="1" applyAlignment="1">
      <alignment vertical="center" wrapText="1"/>
    </xf>
    <xf numFmtId="0" fontId="32" fillId="0" borderId="0" xfId="0" applyFont="1"/>
    <xf numFmtId="0" fontId="31" fillId="20" borderId="37" xfId="2" applyFont="1" applyFill="1" applyBorder="1" applyAlignment="1">
      <alignment horizontal="center" vertical="center" wrapText="1"/>
    </xf>
    <xf numFmtId="0" fontId="31" fillId="20" borderId="38" xfId="2" applyFont="1" applyFill="1" applyBorder="1" applyAlignment="1">
      <alignment horizontal="center" vertical="center" wrapText="1"/>
    </xf>
    <xf numFmtId="15" fontId="32" fillId="0" borderId="64" xfId="0" applyNumberFormat="1" applyFont="1" applyBorder="1" applyAlignment="1">
      <alignment horizontal="center" vertical="center" wrapText="1"/>
    </xf>
    <xf numFmtId="0" fontId="32" fillId="0" borderId="48" xfId="0" applyFont="1" applyBorder="1" applyAlignment="1">
      <alignment horizontal="justify" vertical="center" wrapText="1"/>
    </xf>
    <xf numFmtId="15" fontId="32" fillId="0" borderId="46" xfId="0" applyNumberFormat="1" applyFont="1" applyBorder="1" applyAlignment="1">
      <alignment horizontal="center" vertical="center" wrapText="1"/>
    </xf>
    <xf numFmtId="0" fontId="32" fillId="0" borderId="47" xfId="0" applyFont="1" applyBorder="1" applyAlignment="1">
      <alignment horizontal="center" vertical="center" wrapText="1"/>
    </xf>
    <xf numFmtId="14" fontId="32" fillId="0" borderId="46" xfId="0" applyNumberFormat="1" applyFont="1" applyBorder="1" applyAlignment="1">
      <alignment horizontal="center" vertical="center" wrapText="1"/>
    </xf>
    <xf numFmtId="0" fontId="32" fillId="0" borderId="46" xfId="0" applyFont="1" applyBorder="1" applyAlignment="1">
      <alignment horizontal="center" vertical="center" wrapText="1"/>
    </xf>
    <xf numFmtId="0" fontId="32" fillId="0" borderId="46" xfId="0" applyFont="1" applyBorder="1" applyAlignment="1">
      <alignment horizontal="center" vertical="center"/>
    </xf>
    <xf numFmtId="0" fontId="32" fillId="0" borderId="47" xfId="0" applyFont="1" applyBorder="1" applyAlignment="1">
      <alignment horizontal="center" vertical="center"/>
    </xf>
    <xf numFmtId="0" fontId="32" fillId="0" borderId="46" xfId="0" applyFont="1" applyBorder="1" applyAlignment="1">
      <alignment horizontal="center"/>
    </xf>
    <xf numFmtId="0" fontId="32" fillId="0" borderId="47" xfId="0" applyFont="1" applyBorder="1" applyAlignment="1">
      <alignment horizontal="center"/>
    </xf>
    <xf numFmtId="0" fontId="32" fillId="0" borderId="46" xfId="0" applyFont="1" applyBorder="1"/>
    <xf numFmtId="0" fontId="32" fillId="0" borderId="47" xfId="0" applyFont="1" applyBorder="1"/>
    <xf numFmtId="0" fontId="32" fillId="0" borderId="37" xfId="0" applyFont="1" applyBorder="1"/>
    <xf numFmtId="0" fontId="32" fillId="0" borderId="38" xfId="0" applyFont="1" applyBorder="1"/>
    <xf numFmtId="0" fontId="32" fillId="0" borderId="47" xfId="0" applyFont="1" applyBorder="1" applyAlignment="1">
      <alignment vertical="center" wrapText="1"/>
    </xf>
    <xf numFmtId="0" fontId="32" fillId="0" borderId="47" xfId="0" applyFont="1" applyBorder="1" applyAlignment="1">
      <alignment vertical="top" wrapText="1"/>
    </xf>
    <xf numFmtId="0" fontId="32" fillId="0" borderId="47" xfId="0" applyFont="1" applyBorder="1" applyAlignment="1">
      <alignment vertical="center"/>
    </xf>
    <xf numFmtId="0" fontId="49" fillId="0" borderId="64" xfId="3" applyFont="1" applyBorder="1" applyAlignment="1">
      <alignment horizontal="center" vertical="center" wrapText="1"/>
    </xf>
    <xf numFmtId="0" fontId="32" fillId="19" borderId="33" xfId="3" applyFont="1" applyFill="1" applyBorder="1" applyAlignment="1">
      <alignment vertical="center"/>
    </xf>
    <xf numFmtId="0" fontId="32" fillId="19" borderId="11" xfId="3" applyFont="1" applyFill="1" applyAlignment="1">
      <alignment vertical="center"/>
    </xf>
    <xf numFmtId="0" fontId="31" fillId="19" borderId="40" xfId="2" applyFont="1" applyFill="1" applyBorder="1" applyAlignment="1">
      <alignment horizontal="center" vertical="center" wrapText="1"/>
    </xf>
    <xf numFmtId="0" fontId="30" fillId="0" borderId="0" xfId="0" applyFont="1" applyAlignment="1">
      <alignment vertical="center"/>
    </xf>
    <xf numFmtId="0" fontId="30" fillId="0" borderId="33" xfId="2" applyFont="1" applyBorder="1" applyAlignment="1">
      <alignment horizontal="center" vertical="center" wrapText="1"/>
    </xf>
    <xf numFmtId="0" fontId="31" fillId="0" borderId="11" xfId="2" applyFont="1" applyAlignment="1">
      <alignment horizontal="center" vertical="center"/>
    </xf>
    <xf numFmtId="0" fontId="53" fillId="0" borderId="11" xfId="0" applyFont="1" applyBorder="1" applyAlignment="1">
      <alignment horizontal="left" vertical="center" wrapText="1"/>
    </xf>
    <xf numFmtId="0" fontId="31" fillId="0" borderId="51" xfId="0" applyFont="1" applyBorder="1" applyAlignment="1">
      <alignment horizontal="left" vertical="center" wrapText="1"/>
    </xf>
    <xf numFmtId="0" fontId="31" fillId="0" borderId="11" xfId="2" applyFont="1" applyAlignment="1">
      <alignment vertical="center"/>
    </xf>
    <xf numFmtId="0" fontId="39" fillId="0" borderId="51" xfId="3" applyFont="1" applyBorder="1" applyAlignment="1">
      <alignment horizontal="center" vertical="center"/>
    </xf>
    <xf numFmtId="9" fontId="38" fillId="0" borderId="51" xfId="3" applyNumberFormat="1" applyFont="1" applyBorder="1" applyAlignment="1">
      <alignment horizontal="center" vertical="center"/>
    </xf>
    <xf numFmtId="0" fontId="31" fillId="0" borderId="51" xfId="2" applyFont="1" applyBorder="1" applyAlignment="1">
      <alignment horizontal="center" vertical="center" wrapText="1"/>
    </xf>
    <xf numFmtId="0" fontId="32" fillId="0" borderId="51" xfId="3" applyFont="1" applyBorder="1" applyAlignment="1">
      <alignment horizontal="center" vertical="center"/>
    </xf>
    <xf numFmtId="0" fontId="32" fillId="0" borderId="52" xfId="3" applyFont="1" applyBorder="1" applyAlignment="1">
      <alignment horizontal="center" vertical="center"/>
    </xf>
    <xf numFmtId="0" fontId="32" fillId="0" borderId="53" xfId="3" applyFont="1" applyBorder="1" applyAlignment="1">
      <alignment horizontal="center" vertical="center"/>
    </xf>
    <xf numFmtId="0" fontId="5" fillId="0" borderId="0" xfId="0" applyFont="1"/>
    <xf numFmtId="0" fontId="49" fillId="16" borderId="47" xfId="3" applyFont="1" applyFill="1" applyBorder="1" applyAlignment="1">
      <alignment horizontal="center" vertical="center"/>
    </xf>
    <xf numFmtId="0" fontId="31" fillId="0" borderId="11" xfId="0" applyFont="1" applyBorder="1" applyAlignment="1">
      <alignment horizontal="left" vertical="center" wrapText="1"/>
    </xf>
    <xf numFmtId="0" fontId="31" fillId="0" borderId="11" xfId="0" applyFont="1" applyBorder="1" applyAlignment="1">
      <alignment horizontal="center" vertical="center" wrapText="1"/>
    </xf>
    <xf numFmtId="0" fontId="32" fillId="25" borderId="11" xfId="3" applyFont="1" applyFill="1" applyAlignment="1">
      <alignment vertical="center"/>
    </xf>
    <xf numFmtId="0" fontId="31" fillId="25" borderId="11" xfId="2" applyFont="1" applyFill="1" applyAlignment="1">
      <alignment vertical="center" wrapText="1"/>
    </xf>
    <xf numFmtId="0" fontId="32" fillId="25" borderId="11" xfId="3" applyFont="1" applyFill="1"/>
    <xf numFmtId="0" fontId="30" fillId="25" borderId="0" xfId="0" applyFont="1" applyFill="1" applyAlignment="1">
      <alignment vertical="center"/>
    </xf>
    <xf numFmtId="0" fontId="31" fillId="25" borderId="11" xfId="0" applyFont="1" applyFill="1" applyBorder="1" applyAlignment="1">
      <alignment horizontal="left" vertical="center" wrapText="1"/>
    </xf>
    <xf numFmtId="0" fontId="31" fillId="25" borderId="11" xfId="0" applyFont="1" applyFill="1" applyBorder="1" applyAlignment="1">
      <alignment horizontal="center" vertical="center" wrapText="1"/>
    </xf>
    <xf numFmtId="0" fontId="31" fillId="25" borderId="11" xfId="2" applyFont="1" applyFill="1" applyAlignment="1">
      <alignment horizontal="center" vertical="center"/>
    </xf>
    <xf numFmtId="0" fontId="5" fillId="0" borderId="11" xfId="19"/>
    <xf numFmtId="0" fontId="5" fillId="0" borderId="11" xfId="19" applyAlignment="1">
      <alignment horizontal="center"/>
    </xf>
    <xf numFmtId="0" fontId="41" fillId="0" borderId="47" xfId="12" quotePrefix="1" applyNumberFormat="1" applyBorder="1" applyAlignment="1">
      <alignment horizontal="center" vertical="center" wrapText="1"/>
    </xf>
    <xf numFmtId="0" fontId="41" fillId="0" borderId="47" xfId="12" quotePrefix="1" applyNumberFormat="1" applyBorder="1" applyAlignment="1">
      <alignment horizontal="left" vertical="center" wrapText="1"/>
    </xf>
    <xf numFmtId="37" fontId="41" fillId="0" borderId="47" xfId="11" applyNumberFormat="1" applyBorder="1" applyAlignment="1">
      <alignment horizontal="center" vertical="center"/>
    </xf>
    <xf numFmtId="0" fontId="41" fillId="0" borderId="46" xfId="12" quotePrefix="1" applyNumberFormat="1" applyBorder="1" applyAlignment="1">
      <alignment horizontal="center" vertical="center" wrapText="1"/>
    </xf>
    <xf numFmtId="37" fontId="41" fillId="0" borderId="74" xfId="11" applyNumberFormat="1" applyBorder="1" applyAlignment="1">
      <alignment horizontal="right" vertical="center"/>
    </xf>
    <xf numFmtId="0" fontId="5" fillId="0" borderId="49" xfId="19" applyBorder="1" applyAlignment="1">
      <alignment horizontal="right" wrapText="1"/>
    </xf>
    <xf numFmtId="0" fontId="5" fillId="25" borderId="11" xfId="19" applyFill="1" applyAlignment="1">
      <alignment horizontal="center"/>
    </xf>
    <xf numFmtId="0" fontId="5" fillId="25" borderId="11" xfId="19" applyFill="1"/>
    <xf numFmtId="0" fontId="30" fillId="25" borderId="33" xfId="2" applyFont="1" applyFill="1" applyBorder="1" applyAlignment="1">
      <alignment horizontal="center" vertical="center" wrapText="1"/>
    </xf>
    <xf numFmtId="0" fontId="53" fillId="25" borderId="11" xfId="0" applyFont="1" applyFill="1" applyBorder="1" applyAlignment="1">
      <alignment horizontal="left" vertical="center" wrapText="1"/>
    </xf>
    <xf numFmtId="0" fontId="32" fillId="0" borderId="37" xfId="3" applyFont="1" applyBorder="1" applyAlignment="1">
      <alignment vertical="center"/>
    </xf>
    <xf numFmtId="0" fontId="32" fillId="0" borderId="38" xfId="3" applyFont="1" applyBorder="1" applyAlignment="1">
      <alignment vertical="center"/>
    </xf>
    <xf numFmtId="0" fontId="32" fillId="0" borderId="69" xfId="3" applyFont="1" applyBorder="1" applyAlignment="1">
      <alignment vertical="center" wrapText="1"/>
    </xf>
    <xf numFmtId="171" fontId="32" fillId="0" borderId="69" xfId="5" applyNumberFormat="1" applyFont="1" applyBorder="1" applyAlignment="1">
      <alignment vertical="center"/>
    </xf>
    <xf numFmtId="171" fontId="32" fillId="0" borderId="70" xfId="5" applyNumberFormat="1" applyFont="1" applyBorder="1" applyAlignment="1">
      <alignment vertical="center"/>
    </xf>
    <xf numFmtId="43" fontId="58" fillId="20" borderId="80" xfId="18" applyFont="1" applyFill="1" applyBorder="1" applyAlignment="1">
      <alignment horizontal="center" vertical="center" wrapText="1"/>
    </xf>
    <xf numFmtId="43" fontId="58" fillId="20" borderId="82" xfId="18" applyFont="1" applyFill="1" applyBorder="1" applyAlignment="1">
      <alignment horizontal="center" vertical="center" wrapText="1"/>
    </xf>
    <xf numFmtId="43" fontId="58" fillId="20" borderId="83" xfId="18" applyFont="1" applyFill="1" applyBorder="1" applyAlignment="1">
      <alignment horizontal="center" vertical="center" wrapText="1"/>
    </xf>
    <xf numFmtId="171" fontId="32" fillId="0" borderId="64" xfId="5" applyNumberFormat="1" applyFont="1" applyBorder="1" applyAlignment="1">
      <alignment vertical="center"/>
    </xf>
    <xf numFmtId="171" fontId="32" fillId="0" borderId="46" xfId="5" applyNumberFormat="1" applyFont="1" applyBorder="1" applyAlignment="1">
      <alignment vertical="center"/>
    </xf>
    <xf numFmtId="171" fontId="32" fillId="0" borderId="37" xfId="5" applyNumberFormat="1" applyFont="1" applyBorder="1" applyAlignment="1">
      <alignment vertical="center"/>
    </xf>
    <xf numFmtId="0" fontId="32" fillId="19" borderId="11" xfId="3" applyFont="1" applyFill="1"/>
    <xf numFmtId="0" fontId="30" fillId="19" borderId="0" xfId="0" applyFont="1" applyFill="1" applyAlignment="1">
      <alignment vertical="center"/>
    </xf>
    <xf numFmtId="0" fontId="32" fillId="19" borderId="11" xfId="3" applyFont="1" applyFill="1" applyAlignment="1">
      <alignment horizontal="center" vertical="center" wrapText="1"/>
    </xf>
    <xf numFmtId="0" fontId="31" fillId="20" borderId="30" xfId="3" applyFont="1" applyFill="1" applyBorder="1" applyAlignment="1">
      <alignment horizontal="center" vertical="center" wrapText="1"/>
    </xf>
    <xf numFmtId="0" fontId="31" fillId="20" borderId="32" xfId="3" applyFont="1" applyFill="1" applyBorder="1" applyAlignment="1">
      <alignment horizontal="center" vertical="center" wrapText="1"/>
    </xf>
    <xf numFmtId="0" fontId="31" fillId="20" borderId="36" xfId="3" applyFont="1" applyFill="1" applyBorder="1" applyAlignment="1">
      <alignment horizontal="center" vertical="center" wrapText="1"/>
    </xf>
    <xf numFmtId="0" fontId="31" fillId="20" borderId="51" xfId="3" applyFont="1" applyFill="1" applyBorder="1" applyAlignment="1">
      <alignment horizontal="center" vertical="center" wrapText="1"/>
    </xf>
    <xf numFmtId="0" fontId="31" fillId="16" borderId="51" xfId="3" applyFont="1" applyFill="1" applyBorder="1" applyAlignment="1">
      <alignment horizontal="center" vertical="center" wrapText="1"/>
    </xf>
    <xf numFmtId="0" fontId="30" fillId="19" borderId="45" xfId="2" applyFont="1" applyFill="1" applyBorder="1" applyAlignment="1">
      <alignment vertical="center" wrapText="1"/>
    </xf>
    <xf numFmtId="0" fontId="56" fillId="0" borderId="11" xfId="2" applyFont="1" applyAlignment="1">
      <alignment vertical="center" wrapText="1"/>
    </xf>
    <xf numFmtId="0" fontId="56" fillId="0" borderId="51" xfId="0" applyFont="1" applyBorder="1" applyAlignment="1">
      <alignment horizontal="center" vertical="center"/>
    </xf>
    <xf numFmtId="0" fontId="56" fillId="0" borderId="51" xfId="2" applyFont="1" applyBorder="1" applyAlignment="1">
      <alignment horizontal="center" wrapText="1"/>
    </xf>
    <xf numFmtId="0" fontId="56" fillId="0" borderId="51" xfId="2" applyFont="1" applyBorder="1" applyAlignment="1">
      <alignment horizontal="center" vertical="center" wrapText="1"/>
    </xf>
    <xf numFmtId="0" fontId="56" fillId="0" borderId="51" xfId="2" applyFont="1" applyBorder="1" applyAlignment="1">
      <alignment vertical="center" wrapText="1"/>
    </xf>
    <xf numFmtId="0" fontId="31"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77" xfId="3" applyFont="1" applyBorder="1" applyAlignment="1">
      <alignment horizontal="center" vertical="center" wrapText="1"/>
    </xf>
    <xf numFmtId="0" fontId="49" fillId="0" borderId="78" xfId="3" applyFont="1" applyBorder="1" applyAlignment="1">
      <alignment horizontal="center" vertical="center" wrapText="1"/>
    </xf>
    <xf numFmtId="0" fontId="49" fillId="0" borderId="66" xfId="3" applyFont="1" applyBorder="1" applyAlignment="1">
      <alignment horizontal="center" vertical="center" wrapText="1"/>
    </xf>
    <xf numFmtId="0" fontId="49" fillId="0" borderId="68" xfId="3" applyFont="1" applyBorder="1" applyAlignment="1">
      <alignment horizontal="center" vertical="center" wrapText="1"/>
    </xf>
    <xf numFmtId="0" fontId="31" fillId="20" borderId="84" xfId="3" applyFont="1" applyFill="1" applyBorder="1" applyAlignment="1">
      <alignment horizontal="center" vertical="center" wrapText="1"/>
    </xf>
    <xf numFmtId="0" fontId="30" fillId="25" borderId="11" xfId="0" applyFont="1" applyFill="1" applyBorder="1" applyAlignment="1">
      <alignment vertical="center"/>
    </xf>
    <xf numFmtId="0" fontId="30" fillId="0" borderId="51" xfId="0" applyFont="1" applyBorder="1" applyAlignment="1">
      <alignment vertical="center"/>
    </xf>
    <xf numFmtId="0" fontId="59" fillId="20" borderId="38" xfId="19" applyFont="1" applyFill="1" applyBorder="1" applyAlignment="1">
      <alignment horizontal="center" vertical="center" wrapText="1"/>
    </xf>
    <xf numFmtId="0" fontId="5" fillId="0" borderId="69" xfId="19" applyBorder="1" applyAlignment="1">
      <alignment horizontal="right" vertical="center"/>
    </xf>
    <xf numFmtId="0" fontId="5" fillId="0" borderId="50" xfId="19" applyBorder="1" applyAlignment="1">
      <alignment vertical="center"/>
    </xf>
    <xf numFmtId="0" fontId="0" fillId="0" borderId="47" xfId="0" applyBorder="1" applyAlignment="1">
      <alignment vertical="center"/>
    </xf>
    <xf numFmtId="0" fontId="5" fillId="0" borderId="47" xfId="19" applyBorder="1" applyAlignment="1">
      <alignment vertical="center"/>
    </xf>
    <xf numFmtId="0" fontId="30" fillId="20" borderId="51" xfId="2" applyFont="1" applyFill="1" applyBorder="1" applyAlignment="1">
      <alignment vertical="center" wrapText="1"/>
    </xf>
    <xf numFmtId="0" fontId="30" fillId="0" borderId="51" xfId="2" applyFont="1" applyBorder="1" applyAlignment="1">
      <alignment horizontal="center" wrapText="1"/>
    </xf>
    <xf numFmtId="0" fontId="30" fillId="20" borderId="51" xfId="0" applyFont="1" applyFill="1" applyBorder="1" applyAlignment="1">
      <alignment vertical="center"/>
    </xf>
    <xf numFmtId="0" fontId="30" fillId="0" borderId="51" xfId="2" applyFont="1" applyBorder="1" applyAlignment="1">
      <alignment vertical="center" wrapText="1"/>
    </xf>
    <xf numFmtId="0" fontId="30" fillId="0" borderId="41" xfId="0" applyFont="1" applyBorder="1" applyAlignment="1">
      <alignment vertical="center"/>
    </xf>
    <xf numFmtId="0" fontId="59" fillId="16" borderId="37" xfId="19" applyFont="1" applyFill="1" applyBorder="1" applyAlignment="1">
      <alignment horizontal="center" vertical="center" wrapText="1"/>
    </xf>
    <xf numFmtId="0" fontId="31" fillId="20" borderId="53" xfId="3" applyFont="1" applyFill="1" applyBorder="1" applyAlignment="1">
      <alignment horizontal="center" vertical="center" wrapText="1"/>
    </xf>
    <xf numFmtId="0" fontId="22" fillId="20" borderId="53" xfId="3" applyFont="1" applyFill="1" applyBorder="1" applyAlignment="1">
      <alignment vertical="center" wrapText="1"/>
    </xf>
    <xf numFmtId="0" fontId="32" fillId="0" borderId="32" xfId="3" applyFont="1" applyBorder="1" applyAlignment="1">
      <alignment vertical="center" wrapText="1"/>
    </xf>
    <xf numFmtId="0" fontId="22" fillId="0" borderId="58" xfId="3" applyFont="1" applyBorder="1" applyAlignment="1">
      <alignment horizontal="center" vertical="center" wrapText="1"/>
    </xf>
    <xf numFmtId="0" fontId="22" fillId="0" borderId="59" xfId="3" applyFont="1" applyBorder="1" applyAlignment="1">
      <alignment horizontal="center" vertical="center" wrapText="1"/>
    </xf>
    <xf numFmtId="0" fontId="22" fillId="0" borderId="60" xfId="3" applyFont="1" applyBorder="1" applyAlignment="1">
      <alignment horizontal="center" vertical="center" wrapText="1"/>
    </xf>
    <xf numFmtId="0" fontId="22" fillId="20" borderId="53" xfId="3" applyFont="1" applyFill="1" applyBorder="1" applyAlignment="1">
      <alignment horizontal="center" vertical="center" wrapText="1"/>
    </xf>
    <xf numFmtId="0" fontId="32" fillId="0" borderId="54" xfId="3" applyFont="1" applyBorder="1" applyAlignment="1">
      <alignment horizontal="center" vertical="center" wrapText="1"/>
    </xf>
    <xf numFmtId="0" fontId="32" fillId="0" borderId="44" xfId="3" applyFont="1" applyBorder="1" applyAlignment="1">
      <alignment horizontal="center" vertical="center" wrapText="1"/>
    </xf>
    <xf numFmtId="0" fontId="60" fillId="0" borderId="51" xfId="3" applyFont="1" applyBorder="1" applyAlignment="1">
      <alignment horizontal="center" vertical="center"/>
    </xf>
    <xf numFmtId="0" fontId="60" fillId="0" borderId="44" xfId="3" applyFont="1" applyBorder="1" applyAlignment="1">
      <alignment horizontal="center" vertical="center" wrapText="1"/>
    </xf>
    <xf numFmtId="0" fontId="32" fillId="0" borderId="32" xfId="3" applyFont="1" applyBorder="1" applyAlignment="1">
      <alignment horizontal="center" vertical="center"/>
    </xf>
    <xf numFmtId="0" fontId="32" fillId="0" borderId="31" xfId="3" applyFont="1" applyBorder="1" applyAlignment="1">
      <alignment horizontal="center" vertical="center"/>
    </xf>
    <xf numFmtId="0" fontId="30" fillId="0" borderId="51" xfId="0" applyFont="1" applyBorder="1" applyAlignment="1">
      <alignment horizontal="left" vertical="center" wrapText="1"/>
    </xf>
    <xf numFmtId="0" fontId="57" fillId="20" borderId="51" xfId="2" applyFont="1" applyFill="1" applyBorder="1" applyAlignment="1">
      <alignment vertical="center" wrapText="1"/>
    </xf>
    <xf numFmtId="0" fontId="57" fillId="20" borderId="51" xfId="0" applyFont="1" applyFill="1" applyBorder="1" applyAlignment="1">
      <alignment vertical="center"/>
    </xf>
    <xf numFmtId="0" fontId="31" fillId="0" borderId="51" xfId="0" applyFont="1" applyBorder="1" applyAlignment="1">
      <alignment horizontal="center" vertical="center"/>
    </xf>
    <xf numFmtId="0" fontId="31" fillId="0" borderId="51" xfId="2" applyFont="1" applyBorder="1" applyAlignment="1">
      <alignment horizontal="center" wrapText="1"/>
    </xf>
    <xf numFmtId="0" fontId="22" fillId="0" borderId="51" xfId="3" applyFont="1" applyBorder="1" applyAlignment="1">
      <alignment vertical="center"/>
    </xf>
    <xf numFmtId="0" fontId="30" fillId="20" borderId="51" xfId="2" applyFont="1" applyFill="1" applyBorder="1" applyAlignment="1">
      <alignment horizontal="center" vertical="center" wrapText="1"/>
    </xf>
    <xf numFmtId="0" fontId="30" fillId="0" borderId="33" xfId="0" applyFont="1" applyBorder="1" applyAlignment="1">
      <alignment horizontal="center" vertical="center"/>
    </xf>
    <xf numFmtId="0" fontId="30" fillId="0" borderId="11" xfId="0" applyFont="1" applyBorder="1" applyAlignment="1">
      <alignment horizontal="center" vertical="center"/>
    </xf>
    <xf numFmtId="0" fontId="30" fillId="25" borderId="0" xfId="0" applyFont="1" applyFill="1" applyAlignment="1">
      <alignment horizontal="center" vertical="center"/>
    </xf>
    <xf numFmtId="37" fontId="41" fillId="0" borderId="49" xfId="11" applyNumberFormat="1" applyBorder="1" applyAlignment="1">
      <alignment horizontal="center" vertical="center"/>
    </xf>
    <xf numFmtId="0" fontId="0" fillId="0" borderId="46" xfId="0" applyBorder="1" applyAlignment="1">
      <alignment horizontal="center" vertical="center"/>
    </xf>
    <xf numFmtId="0" fontId="56" fillId="0" borderId="43" xfId="2" applyFont="1" applyBorder="1" applyAlignment="1">
      <alignment horizontal="center" vertical="center" wrapText="1"/>
    </xf>
    <xf numFmtId="0" fontId="56" fillId="0" borderId="45" xfId="2" applyFont="1" applyBorder="1" applyAlignment="1">
      <alignment horizontal="center" vertical="center" wrapText="1"/>
    </xf>
    <xf numFmtId="0" fontId="61" fillId="0" borderId="11" xfId="20" applyFont="1" applyAlignment="1">
      <alignment horizontal="left" vertical="top"/>
    </xf>
    <xf numFmtId="0" fontId="61" fillId="27" borderId="11" xfId="20" applyFont="1" applyFill="1" applyAlignment="1">
      <alignment horizontal="left" vertical="top" wrapText="1"/>
    </xf>
    <xf numFmtId="0" fontId="61" fillId="27" borderId="11" xfId="20" applyFont="1" applyFill="1" applyAlignment="1">
      <alignment horizontal="left" vertical="top"/>
    </xf>
    <xf numFmtId="0" fontId="61" fillId="0" borderId="11" xfId="20" applyFont="1" applyAlignment="1">
      <alignment horizontal="left" vertical="top" wrapText="1"/>
    </xf>
    <xf numFmtId="0" fontId="56" fillId="0" borderId="11" xfId="2" applyFont="1" applyAlignment="1">
      <alignment horizontal="center" vertical="center" wrapText="1"/>
    </xf>
    <xf numFmtId="0" fontId="31" fillId="0" borderId="11" xfId="0" applyFont="1" applyBorder="1" applyAlignment="1">
      <alignment vertical="center" wrapText="1"/>
    </xf>
    <xf numFmtId="0" fontId="49" fillId="0" borderId="65" xfId="3" applyFont="1" applyBorder="1" applyAlignment="1">
      <alignment horizontal="center" vertical="center" wrapText="1"/>
    </xf>
    <xf numFmtId="0" fontId="49" fillId="0" borderId="86" xfId="3" applyFont="1" applyBorder="1" applyAlignment="1">
      <alignment horizontal="center" vertical="center" wrapText="1"/>
    </xf>
    <xf numFmtId="171" fontId="32" fillId="0" borderId="64" xfId="5" applyNumberFormat="1" applyFont="1" applyBorder="1" applyAlignment="1">
      <alignment horizontal="center" vertical="center"/>
    </xf>
    <xf numFmtId="171" fontId="32" fillId="0" borderId="69" xfId="5" applyNumberFormat="1" applyFont="1" applyBorder="1" applyAlignment="1">
      <alignment horizontal="center" vertical="center"/>
    </xf>
    <xf numFmtId="171" fontId="32" fillId="0" borderId="70" xfId="5" applyNumberFormat="1" applyFont="1" applyBorder="1" applyAlignment="1">
      <alignment horizontal="center" vertical="center"/>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49" fillId="0" borderId="72" xfId="3" applyFont="1" applyBorder="1" applyAlignment="1">
      <alignment horizontal="center" vertical="center" wrapText="1"/>
    </xf>
    <xf numFmtId="0" fontId="49" fillId="0" borderId="88" xfId="3" applyFont="1" applyBorder="1" applyAlignment="1">
      <alignment horizontal="center" vertical="center" wrapText="1"/>
    </xf>
    <xf numFmtId="0" fontId="49" fillId="0" borderId="89" xfId="3" applyFont="1" applyBorder="1" applyAlignment="1">
      <alignment horizontal="center" vertical="center" wrapText="1"/>
    </xf>
    <xf numFmtId="0" fontId="32" fillId="0" borderId="39" xfId="3" applyFont="1" applyBorder="1" applyAlignment="1">
      <alignment vertical="center"/>
    </xf>
    <xf numFmtId="0" fontId="32" fillId="25" borderId="37" xfId="3" applyFont="1" applyFill="1" applyBorder="1" applyAlignment="1">
      <alignment vertical="center"/>
    </xf>
    <xf numFmtId="0" fontId="44" fillId="0" borderId="47" xfId="3" applyFont="1" applyBorder="1" applyAlignment="1">
      <alignment horizontal="left" vertical="center" wrapText="1"/>
    </xf>
    <xf numFmtId="0" fontId="31" fillId="28" borderId="47" xfId="3" applyFont="1" applyFill="1" applyBorder="1" applyAlignment="1">
      <alignment horizontal="center" vertical="center" wrapText="1"/>
    </xf>
    <xf numFmtId="2" fontId="38" fillId="0" borderId="51" xfId="3" applyNumberFormat="1" applyFont="1" applyBorder="1" applyAlignment="1">
      <alignment horizontal="center" vertical="center"/>
    </xf>
    <xf numFmtId="1" fontId="38" fillId="0" borderId="51" xfId="3" applyNumberFormat="1" applyFont="1" applyBorder="1" applyAlignment="1">
      <alignment horizontal="center" vertical="center"/>
    </xf>
    <xf numFmtId="2" fontId="39" fillId="0" borderId="51" xfId="3" applyNumberFormat="1" applyFont="1" applyBorder="1" applyAlignment="1">
      <alignment horizontal="center" vertical="center"/>
    </xf>
    <xf numFmtId="2" fontId="32" fillId="0" borderId="72" xfId="3" applyNumberFormat="1" applyFont="1" applyBorder="1" applyAlignment="1">
      <alignment horizontal="center" vertical="center" wrapText="1"/>
    </xf>
    <xf numFmtId="2" fontId="32" fillId="0" borderId="71" xfId="3" applyNumberFormat="1" applyFont="1" applyBorder="1" applyAlignment="1">
      <alignment horizontal="center" vertical="center" wrapText="1"/>
    </xf>
    <xf numFmtId="2" fontId="22" fillId="0" borderId="73" xfId="3" applyNumberFormat="1" applyFont="1" applyBorder="1" applyAlignment="1">
      <alignment horizontal="center" vertical="center" wrapText="1"/>
    </xf>
    <xf numFmtId="9" fontId="32" fillId="0" borderId="72" xfId="1" applyFont="1" applyBorder="1" applyAlignment="1">
      <alignment horizontal="center" vertical="center" wrapText="1"/>
    </xf>
    <xf numFmtId="9" fontId="32" fillId="0" borderId="71" xfId="1" applyFont="1" applyBorder="1" applyAlignment="1">
      <alignment horizontal="center" vertical="center" wrapText="1"/>
    </xf>
    <xf numFmtId="9" fontId="22" fillId="0" borderId="73" xfId="1" applyFont="1" applyBorder="1" applyAlignment="1">
      <alignment horizontal="center" vertical="center" wrapText="1"/>
    </xf>
    <xf numFmtId="9" fontId="32" fillId="0" borderId="54" xfId="1" applyFont="1" applyBorder="1" applyAlignment="1">
      <alignment horizontal="center" vertical="center" wrapText="1"/>
    </xf>
    <xf numFmtId="9" fontId="32" fillId="0" borderId="51" xfId="3" applyNumberFormat="1" applyFont="1" applyBorder="1" applyAlignment="1">
      <alignment horizontal="center" vertical="center"/>
    </xf>
    <xf numFmtId="0" fontId="32" fillId="0" borderId="47" xfId="3" applyFont="1" applyBorder="1" applyAlignment="1">
      <alignment vertical="center" wrapText="1"/>
    </xf>
    <xf numFmtId="0" fontId="32" fillId="0" borderId="38" xfId="3" applyFont="1" applyBorder="1" applyAlignment="1">
      <alignment vertical="center" wrapText="1"/>
    </xf>
    <xf numFmtId="1" fontId="39" fillId="0" borderId="51" xfId="3" applyNumberFormat="1" applyFont="1" applyBorder="1" applyAlignment="1">
      <alignment horizontal="center" vertical="center"/>
    </xf>
    <xf numFmtId="10" fontId="39" fillId="19" borderId="47" xfId="0" applyNumberFormat="1" applyFont="1" applyFill="1" applyBorder="1" applyAlignment="1">
      <alignment horizontal="center"/>
    </xf>
    <xf numFmtId="1" fontId="38" fillId="19" borderId="51" xfId="3" applyNumberFormat="1" applyFont="1" applyFill="1" applyBorder="1" applyAlignment="1">
      <alignment horizontal="center" vertical="center"/>
    </xf>
    <xf numFmtId="1" fontId="39" fillId="19" borderId="51" xfId="3" applyNumberFormat="1" applyFont="1" applyFill="1" applyBorder="1" applyAlignment="1">
      <alignment horizontal="center" vertical="center"/>
    </xf>
    <xf numFmtId="0" fontId="12" fillId="2" borderId="11" xfId="0" applyFont="1" applyFill="1" applyBorder="1"/>
    <xf numFmtId="0" fontId="13" fillId="2" borderId="11" xfId="0" applyFont="1" applyFill="1" applyBorder="1" applyAlignment="1">
      <alignment horizontal="left"/>
    </xf>
    <xf numFmtId="168" fontId="8" fillId="2" borderId="11" xfId="0" applyNumberFormat="1" applyFont="1" applyFill="1" applyBorder="1"/>
    <xf numFmtId="0" fontId="15" fillId="2" borderId="11" xfId="0" applyFont="1" applyFill="1" applyBorder="1" applyAlignment="1">
      <alignment horizontal="center" vertical="center"/>
    </xf>
    <xf numFmtId="0" fontId="8" fillId="2" borderId="11" xfId="0" applyFont="1" applyFill="1" applyBorder="1"/>
    <xf numFmtId="0" fontId="13" fillId="2" borderId="11" xfId="0" applyFont="1" applyFill="1" applyBorder="1" applyAlignment="1">
      <alignment horizontal="left" vertical="top"/>
    </xf>
    <xf numFmtId="167" fontId="12" fillId="2" borderId="11" xfId="0" applyNumberFormat="1" applyFont="1" applyFill="1" applyBorder="1"/>
    <xf numFmtId="0" fontId="16" fillId="8" borderId="11" xfId="0" applyFont="1" applyFill="1" applyBorder="1" applyAlignment="1">
      <alignment vertical="center"/>
    </xf>
    <xf numFmtId="0" fontId="16" fillId="8" borderId="26" xfId="0" applyFont="1" applyFill="1" applyBorder="1" applyAlignment="1">
      <alignment horizontal="center" vertical="center" wrapText="1"/>
    </xf>
    <xf numFmtId="0" fontId="18" fillId="2" borderId="14" xfId="0" applyFont="1" applyFill="1" applyBorder="1" applyAlignment="1">
      <alignment horizontal="center" vertical="center"/>
    </xf>
    <xf numFmtId="0" fontId="18" fillId="2" borderId="11" xfId="0" applyFont="1" applyFill="1" applyBorder="1" applyAlignment="1">
      <alignment horizontal="center" vertical="center"/>
    </xf>
    <xf numFmtId="0" fontId="19" fillId="8" borderId="11" xfId="0" applyFont="1" applyFill="1" applyBorder="1" applyAlignment="1">
      <alignment horizontal="left" vertical="center"/>
    </xf>
    <xf numFmtId="0" fontId="19" fillId="8" borderId="13" xfId="0" applyFont="1" applyFill="1" applyBorder="1" applyAlignment="1">
      <alignment horizontal="left" vertical="center"/>
    </xf>
    <xf numFmtId="0" fontId="19" fillId="2" borderId="11" xfId="0" applyFont="1" applyFill="1" applyBorder="1" applyAlignment="1">
      <alignment horizontal="center" vertical="center"/>
    </xf>
    <xf numFmtId="0" fontId="16" fillId="8" borderId="19" xfId="0" applyFont="1" applyFill="1" applyBorder="1" applyAlignment="1">
      <alignment vertical="center"/>
    </xf>
    <xf numFmtId="0" fontId="16" fillId="8" borderId="13" xfId="0" applyFont="1" applyFill="1" applyBorder="1" applyAlignment="1">
      <alignment vertical="center"/>
    </xf>
    <xf numFmtId="0" fontId="16" fillId="2" borderId="13" xfId="0" applyFont="1" applyFill="1" applyBorder="1" applyAlignment="1">
      <alignment vertical="center"/>
    </xf>
    <xf numFmtId="0" fontId="16" fillId="8" borderId="11" xfId="0" applyFont="1" applyFill="1" applyBorder="1" applyAlignment="1">
      <alignment horizontal="center" vertical="center"/>
    </xf>
    <xf numFmtId="0" fontId="19" fillId="2" borderId="11" xfId="0" applyFont="1" applyFill="1" applyBorder="1" applyAlignment="1">
      <alignment horizontal="left" vertical="center"/>
    </xf>
    <xf numFmtId="0" fontId="19" fillId="8" borderId="13" xfId="0" applyFont="1" applyFill="1" applyBorder="1" applyAlignment="1">
      <alignment vertical="center"/>
    </xf>
    <xf numFmtId="0" fontId="19" fillId="8" borderId="11" xfId="0" applyFont="1" applyFill="1" applyBorder="1" applyAlignment="1">
      <alignment vertical="center"/>
    </xf>
    <xf numFmtId="0" fontId="19" fillId="2" borderId="11" xfId="0" applyFont="1" applyFill="1" applyBorder="1" applyAlignment="1">
      <alignment vertical="center"/>
    </xf>
    <xf numFmtId="0" fontId="16" fillId="8" borderId="11" xfId="0" applyFont="1" applyFill="1" applyBorder="1" applyAlignment="1">
      <alignment horizontal="left" vertical="center"/>
    </xf>
    <xf numFmtId="0" fontId="16" fillId="8" borderId="13" xfId="0" applyFont="1" applyFill="1" applyBorder="1" applyAlignment="1">
      <alignment horizontal="center" vertical="center"/>
    </xf>
    <xf numFmtId="0" fontId="19" fillId="8" borderId="24" xfId="0" applyFont="1" applyFill="1" applyBorder="1" applyAlignment="1">
      <alignment vertical="center"/>
    </xf>
    <xf numFmtId="0" fontId="19" fillId="8" borderId="24" xfId="0" applyFont="1" applyFill="1" applyBorder="1" applyAlignment="1">
      <alignment horizontal="left" vertical="center"/>
    </xf>
    <xf numFmtId="0" fontId="16" fillId="8" borderId="24" xfId="0" applyFont="1" applyFill="1" applyBorder="1" applyAlignment="1">
      <alignment vertical="center"/>
    </xf>
    <xf numFmtId="0" fontId="19" fillId="8" borderId="11" xfId="0" applyFont="1" applyFill="1" applyBorder="1" applyAlignment="1">
      <alignment horizontal="right" vertical="center"/>
    </xf>
    <xf numFmtId="0" fontId="18" fillId="8" borderId="11" xfId="0" applyFont="1" applyFill="1" applyBorder="1" applyAlignment="1">
      <alignment vertical="center"/>
    </xf>
    <xf numFmtId="0" fontId="19" fillId="2" borderId="13" xfId="0" applyFont="1" applyFill="1" applyBorder="1" applyAlignment="1">
      <alignment vertical="center"/>
    </xf>
    <xf numFmtId="0" fontId="19" fillId="2" borderId="11" xfId="0" applyFont="1" applyFill="1" applyBorder="1" applyAlignment="1">
      <alignment vertical="center" wrapText="1"/>
    </xf>
    <xf numFmtId="0" fontId="19" fillId="2" borderId="13" xfId="0" applyFont="1" applyFill="1" applyBorder="1" applyAlignment="1">
      <alignment vertical="center" wrapText="1"/>
    </xf>
    <xf numFmtId="0" fontId="16" fillId="2" borderId="11" xfId="0" applyFont="1" applyFill="1" applyBorder="1" applyAlignment="1">
      <alignment vertical="center"/>
    </xf>
    <xf numFmtId="0" fontId="16" fillId="2" borderId="24" xfId="0" applyFont="1" applyFill="1" applyBorder="1" applyAlignment="1">
      <alignment vertical="center"/>
    </xf>
    <xf numFmtId="0" fontId="16" fillId="8" borderId="11" xfId="0" applyFont="1" applyFill="1" applyBorder="1" applyAlignment="1">
      <alignment vertical="center" wrapText="1"/>
    </xf>
    <xf numFmtId="0" fontId="16" fillId="8" borderId="26" xfId="0" applyFont="1" applyFill="1" applyBorder="1" applyAlignment="1">
      <alignment vertical="center"/>
    </xf>
    <xf numFmtId="0" fontId="16" fillId="8" borderId="25" xfId="0" applyFont="1" applyFill="1" applyBorder="1" applyAlignment="1">
      <alignment vertical="center"/>
    </xf>
    <xf numFmtId="0" fontId="19" fillId="8" borderId="11" xfId="0" applyFont="1" applyFill="1" applyBorder="1" applyAlignment="1">
      <alignment horizontal="center" vertical="center" wrapText="1"/>
    </xf>
    <xf numFmtId="0" fontId="19" fillId="8" borderId="11" xfId="0" applyFont="1" applyFill="1" applyBorder="1" applyAlignment="1">
      <alignment horizontal="left" vertical="center" wrapText="1"/>
    </xf>
    <xf numFmtId="0" fontId="19" fillId="8" borderId="11" xfId="0" applyFont="1" applyFill="1" applyBorder="1" applyAlignment="1">
      <alignment horizontal="right" vertical="center" wrapText="1"/>
    </xf>
    <xf numFmtId="0" fontId="21" fillId="8" borderId="11" xfId="0" applyFont="1" applyFill="1" applyBorder="1" applyAlignment="1">
      <alignment vertical="center"/>
    </xf>
    <xf numFmtId="0" fontId="22" fillId="0" borderId="11" xfId="3" applyFont="1" applyAlignment="1">
      <alignment horizontal="center" vertical="center" wrapText="1"/>
    </xf>
    <xf numFmtId="0" fontId="16" fillId="6" borderId="11" xfId="0" applyFont="1" applyFill="1" applyBorder="1" applyAlignment="1">
      <alignment vertical="center"/>
    </xf>
    <xf numFmtId="0" fontId="23" fillId="8" borderId="11" xfId="0" applyFont="1" applyFill="1" applyBorder="1" applyAlignment="1">
      <alignment vertical="center"/>
    </xf>
    <xf numFmtId="0" fontId="31" fillId="20" borderId="90" xfId="2" applyFont="1" applyFill="1" applyBorder="1" applyAlignment="1">
      <alignment horizontal="center" vertical="center" wrapText="1"/>
    </xf>
    <xf numFmtId="0" fontId="31" fillId="20" borderId="91" xfId="2" applyFont="1" applyFill="1" applyBorder="1" applyAlignment="1">
      <alignment horizontal="center" vertical="center" wrapText="1"/>
    </xf>
    <xf numFmtId="0" fontId="31" fillId="20" borderId="30" xfId="2" applyFont="1" applyFill="1" applyBorder="1" applyAlignment="1">
      <alignment vertical="center" wrapText="1"/>
    </xf>
    <xf numFmtId="0" fontId="31" fillId="20" borderId="32" xfId="2" applyFont="1" applyFill="1" applyBorder="1" applyAlignment="1">
      <alignment vertical="center" wrapText="1"/>
    </xf>
    <xf numFmtId="171" fontId="32" fillId="0" borderId="1" xfId="5" applyNumberFormat="1" applyFont="1" applyBorder="1" applyAlignment="1">
      <alignment vertical="center"/>
    </xf>
    <xf numFmtId="171" fontId="32" fillId="0" borderId="48" xfId="5" applyNumberFormat="1" applyFont="1" applyBorder="1" applyAlignment="1">
      <alignment vertical="center"/>
    </xf>
    <xf numFmtId="171" fontId="32" fillId="0" borderId="92" xfId="5" applyNumberFormat="1" applyFont="1" applyBorder="1" applyAlignment="1">
      <alignment vertical="center"/>
    </xf>
    <xf numFmtId="0" fontId="22" fillId="0" borderId="51" xfId="3" applyFont="1" applyBorder="1" applyAlignment="1">
      <alignment vertical="center" wrapText="1"/>
    </xf>
    <xf numFmtId="0" fontId="31" fillId="0" borderId="51" xfId="0" applyFont="1" applyBorder="1" applyAlignment="1">
      <alignment horizontal="center" vertical="center" wrapText="1"/>
    </xf>
    <xf numFmtId="0" fontId="31" fillId="20" borderId="54" xfId="3" applyFont="1" applyFill="1" applyBorder="1" applyAlignment="1">
      <alignment horizontal="center" vertical="center" wrapText="1"/>
    </xf>
    <xf numFmtId="43" fontId="65" fillId="20" borderId="83" xfId="18" applyFont="1" applyFill="1" applyBorder="1" applyAlignment="1">
      <alignment horizontal="center" vertical="center" wrapText="1"/>
    </xf>
    <xf numFmtId="43" fontId="65" fillId="20" borderId="80" xfId="18" applyFont="1" applyFill="1" applyBorder="1" applyAlignment="1">
      <alignment horizontal="center" vertical="center" wrapText="1"/>
    </xf>
    <xf numFmtId="43" fontId="65" fillId="20" borderId="82" xfId="18" applyFont="1" applyFill="1" applyBorder="1" applyAlignment="1">
      <alignment horizontal="center" vertical="center" wrapText="1"/>
    </xf>
    <xf numFmtId="0" fontId="44" fillId="0" borderId="75" xfId="3" applyFont="1" applyBorder="1" applyAlignment="1">
      <alignment horizontal="center" vertical="center" wrapText="1"/>
    </xf>
    <xf numFmtId="0" fontId="44" fillId="0" borderId="77" xfId="3" applyFont="1" applyBorder="1" applyAlignment="1">
      <alignment horizontal="center" vertical="center" wrapText="1"/>
    </xf>
    <xf numFmtId="0" fontId="44" fillId="0" borderId="65" xfId="3" applyFont="1" applyBorder="1" applyAlignment="1">
      <alignment horizontal="center" vertical="center" wrapText="1"/>
    </xf>
    <xf numFmtId="0" fontId="44" fillId="0" borderId="66" xfId="3" applyFont="1" applyBorder="1" applyAlignment="1">
      <alignment horizontal="center" vertical="center" wrapText="1"/>
    </xf>
    <xf numFmtId="0" fontId="44" fillId="0" borderId="64" xfId="3" applyFont="1" applyBorder="1" applyAlignment="1">
      <alignment horizontal="center" vertical="center" wrapText="1"/>
    </xf>
    <xf numFmtId="0" fontId="44" fillId="0" borderId="1" xfId="3" applyFont="1" applyBorder="1" applyAlignment="1">
      <alignment horizontal="center" vertical="center" wrapText="1"/>
    </xf>
    <xf numFmtId="0" fontId="44" fillId="0" borderId="87" xfId="3" applyFont="1" applyBorder="1" applyAlignment="1">
      <alignment horizontal="center" vertical="center" wrapText="1"/>
    </xf>
    <xf numFmtId="0" fontId="49" fillId="0" borderId="104" xfId="3" applyFont="1" applyBorder="1" applyAlignment="1">
      <alignment horizontal="center" vertical="center" wrapText="1"/>
    </xf>
    <xf numFmtId="0" fontId="49" fillId="0" borderId="105" xfId="3" applyFont="1" applyBorder="1" applyAlignment="1">
      <alignment horizontal="center" vertical="center" wrapText="1"/>
    </xf>
    <xf numFmtId="0" fontId="44" fillId="0" borderId="2" xfId="3" applyFont="1" applyBorder="1" applyAlignment="1">
      <alignment horizontal="center" vertical="center" wrapText="1"/>
    </xf>
    <xf numFmtId="0" fontId="44" fillId="0" borderId="106" xfId="3" applyFont="1" applyBorder="1" applyAlignment="1">
      <alignment horizontal="left" vertical="center" wrapText="1"/>
    </xf>
    <xf numFmtId="0" fontId="44" fillId="0" borderId="107" xfId="3" applyFont="1" applyBorder="1" applyAlignment="1">
      <alignment horizontal="left" vertical="center" wrapText="1"/>
    </xf>
    <xf numFmtId="0" fontId="44" fillId="0" borderId="108" xfId="3" applyFont="1" applyBorder="1" applyAlignment="1">
      <alignment horizontal="left" vertical="center" wrapText="1"/>
    </xf>
    <xf numFmtId="0" fontId="49" fillId="0" borderId="109" xfId="3" applyFont="1" applyBorder="1" applyAlignment="1">
      <alignment horizontal="center" vertical="center" wrapText="1"/>
    </xf>
    <xf numFmtId="0" fontId="44" fillId="0" borderId="110" xfId="3" applyFont="1" applyBorder="1" applyAlignment="1">
      <alignment horizontal="center" vertical="center" wrapText="1"/>
    </xf>
    <xf numFmtId="0" fontId="44" fillId="0" borderId="23" xfId="3" applyFont="1" applyBorder="1" applyAlignment="1">
      <alignment horizontal="center" vertical="center" wrapText="1"/>
    </xf>
    <xf numFmtId="0" fontId="44" fillId="0" borderId="8" xfId="3" applyFont="1" applyBorder="1" applyAlignment="1">
      <alignment horizontal="center" vertical="center" wrapText="1"/>
    </xf>
    <xf numFmtId="0" fontId="44" fillId="0" borderId="22" xfId="3" applyFont="1" applyBorder="1" applyAlignment="1">
      <alignment horizontal="center" vertical="center" wrapText="1"/>
    </xf>
    <xf numFmtId="0" fontId="44" fillId="0" borderId="27" xfId="3" applyFont="1" applyBorder="1" applyAlignment="1">
      <alignment horizontal="center" vertical="center" wrapText="1"/>
    </xf>
    <xf numFmtId="0" fontId="44" fillId="0" borderId="5" xfId="3" applyFont="1" applyBorder="1" applyAlignment="1">
      <alignment horizontal="center" vertical="center" wrapText="1"/>
    </xf>
    <xf numFmtId="0" fontId="49" fillId="0" borderId="114" xfId="3" applyFont="1" applyBorder="1" applyAlignment="1">
      <alignment horizontal="center" vertical="center" wrapText="1"/>
    </xf>
    <xf numFmtId="175" fontId="44" fillId="0" borderId="111" xfId="21" applyNumberFormat="1" applyFont="1" applyBorder="1" applyAlignment="1">
      <alignment horizontal="center" vertical="center" wrapText="1"/>
    </xf>
    <xf numFmtId="175" fontId="44" fillId="0" borderId="112" xfId="21" applyNumberFormat="1" applyFont="1" applyBorder="1" applyAlignment="1">
      <alignment horizontal="center" vertical="center" wrapText="1"/>
    </xf>
    <xf numFmtId="175" fontId="44" fillId="0" borderId="113" xfId="21" applyNumberFormat="1" applyFont="1" applyBorder="1" applyAlignment="1">
      <alignment horizontal="center" vertical="center" wrapText="1"/>
    </xf>
    <xf numFmtId="175" fontId="49" fillId="0" borderId="109" xfId="21" applyNumberFormat="1" applyFont="1" applyBorder="1" applyAlignment="1">
      <alignment horizontal="center" vertical="center" wrapText="1"/>
    </xf>
    <xf numFmtId="0" fontId="44" fillId="0" borderId="43" xfId="3" applyFont="1" applyBorder="1" applyAlignment="1">
      <alignment horizontal="center" vertical="center" wrapText="1"/>
    </xf>
    <xf numFmtId="0" fontId="44" fillId="0" borderId="12" xfId="3" applyFont="1" applyBorder="1" applyAlignment="1">
      <alignment horizontal="center" vertical="center" wrapText="1"/>
    </xf>
    <xf numFmtId="0" fontId="44" fillId="0" borderId="7" xfId="3" applyFont="1" applyBorder="1" applyAlignment="1">
      <alignment horizontal="center" vertical="center" wrapText="1"/>
    </xf>
    <xf numFmtId="0" fontId="49" fillId="0" borderId="115" xfId="3" applyFont="1" applyBorder="1" applyAlignment="1">
      <alignment horizontal="center" vertical="center" wrapText="1"/>
    </xf>
    <xf numFmtId="0" fontId="38" fillId="19" borderId="11" xfId="3" applyFont="1" applyFill="1" applyAlignment="1">
      <alignment vertical="center"/>
    </xf>
    <xf numFmtId="0" fontId="38" fillId="0" borderId="11" xfId="3" applyFont="1" applyAlignment="1">
      <alignment vertical="center"/>
    </xf>
    <xf numFmtId="0" fontId="44" fillId="0" borderId="47" xfId="3" applyFont="1" applyBorder="1" applyAlignment="1">
      <alignment vertical="center" wrapText="1"/>
    </xf>
    <xf numFmtId="0" fontId="49" fillId="0" borderId="47" xfId="3" applyFont="1" applyBorder="1" applyAlignment="1">
      <alignment vertical="center" wrapText="1"/>
    </xf>
    <xf numFmtId="0" fontId="39" fillId="0" borderId="47" xfId="3" applyFont="1" applyBorder="1" applyAlignment="1">
      <alignment vertical="center"/>
    </xf>
    <xf numFmtId="0" fontId="39" fillId="25" borderId="47" xfId="3" applyFont="1" applyFill="1" applyBorder="1" applyAlignment="1">
      <alignment vertical="center"/>
    </xf>
    <xf numFmtId="176" fontId="38" fillId="0" borderId="51" xfId="18" applyNumberFormat="1" applyFont="1" applyBorder="1" applyAlignment="1">
      <alignment horizontal="center" vertical="center"/>
    </xf>
    <xf numFmtId="176" fontId="39" fillId="0" borderId="51" xfId="18" applyNumberFormat="1" applyFont="1" applyBorder="1" applyAlignment="1">
      <alignment horizontal="center" vertical="center"/>
    </xf>
    <xf numFmtId="0" fontId="31" fillId="0" borderId="51" xfId="2" applyFont="1" applyBorder="1" applyAlignment="1">
      <alignment horizontal="left" vertical="center" wrapText="1"/>
    </xf>
    <xf numFmtId="0" fontId="31" fillId="20" borderId="51" xfId="2" applyFont="1" applyFill="1" applyBorder="1" applyAlignment="1">
      <alignment horizontal="center" vertical="center" wrapText="1"/>
    </xf>
    <xf numFmtId="14" fontId="31" fillId="0" borderId="51" xfId="2" applyNumberFormat="1" applyFont="1" applyBorder="1" applyAlignment="1">
      <alignment horizontal="left" vertical="center" wrapText="1"/>
    </xf>
    <xf numFmtId="0" fontId="31" fillId="19" borderId="51" xfId="2" applyFont="1" applyFill="1" applyBorder="1" applyAlignment="1">
      <alignment vertical="center" wrapText="1"/>
    </xf>
    <xf numFmtId="1" fontId="44" fillId="0" borderId="47" xfId="3" applyNumberFormat="1" applyFont="1" applyBorder="1" applyAlignment="1">
      <alignment vertical="center" wrapText="1"/>
    </xf>
    <xf numFmtId="1" fontId="39" fillId="0" borderId="47" xfId="3" applyNumberFormat="1" applyFont="1" applyBorder="1" applyAlignment="1">
      <alignment vertical="center"/>
    </xf>
    <xf numFmtId="10" fontId="49" fillId="19" borderId="47" xfId="3" applyNumberFormat="1" applyFont="1" applyFill="1" applyBorder="1" applyAlignment="1">
      <alignment horizontal="center" vertical="center"/>
    </xf>
    <xf numFmtId="0" fontId="41" fillId="19" borderId="47" xfId="12" quotePrefix="1" applyNumberFormat="1" applyFill="1" applyBorder="1" applyAlignment="1">
      <alignment horizontal="left" vertical="center" wrapText="1"/>
    </xf>
    <xf numFmtId="0" fontId="41" fillId="19" borderId="47" xfId="12" quotePrefix="1" applyNumberFormat="1" applyFill="1" applyBorder="1" applyAlignment="1">
      <alignment horizontal="center" vertical="center" wrapText="1"/>
    </xf>
    <xf numFmtId="37" fontId="41" fillId="19" borderId="47" xfId="11" applyNumberFormat="1" applyFill="1" applyBorder="1" applyAlignment="1">
      <alignment horizontal="center" vertical="center"/>
    </xf>
    <xf numFmtId="37" fontId="41"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5" fillId="19" borderId="47" xfId="19" applyFill="1" applyBorder="1" applyAlignment="1">
      <alignment vertical="center"/>
    </xf>
    <xf numFmtId="37" fontId="41" fillId="19" borderId="74" xfId="11" applyNumberFormat="1" applyFill="1" applyBorder="1" applyAlignment="1">
      <alignment horizontal="right" vertical="center"/>
    </xf>
    <xf numFmtId="0" fontId="32" fillId="0" borderId="32" xfId="3" applyFont="1" applyBorder="1" applyAlignment="1">
      <alignment horizontal="center" vertical="center" wrapText="1"/>
    </xf>
    <xf numFmtId="0" fontId="32" fillId="19" borderId="44" xfId="3" applyFont="1" applyFill="1" applyBorder="1" applyAlignment="1">
      <alignment horizontal="left" vertical="center" wrapText="1"/>
    </xf>
    <xf numFmtId="171" fontId="32" fillId="0" borderId="47" xfId="5" applyNumberFormat="1" applyFont="1" applyFill="1" applyBorder="1" applyAlignment="1">
      <alignment vertical="center"/>
    </xf>
    <xf numFmtId="9" fontId="32" fillId="0" borderId="92" xfId="1" applyFont="1" applyBorder="1" applyAlignment="1">
      <alignment vertical="center"/>
    </xf>
    <xf numFmtId="0" fontId="31" fillId="20" borderId="32" xfId="2" applyFont="1" applyFill="1" applyBorder="1" applyAlignment="1">
      <alignment horizontal="center" vertical="center" wrapText="1"/>
    </xf>
    <xf numFmtId="0" fontId="31" fillId="20" borderId="81" xfId="2" applyFont="1" applyFill="1" applyBorder="1" applyAlignment="1">
      <alignment horizontal="center" vertical="center" wrapText="1"/>
    </xf>
    <xf numFmtId="0" fontId="16" fillId="19" borderId="44" xfId="3" applyFont="1" applyFill="1" applyBorder="1" applyAlignment="1">
      <alignment horizontal="left" vertical="center" wrapText="1"/>
    </xf>
    <xf numFmtId="1" fontId="20" fillId="19" borderId="50" xfId="19" applyNumberFormat="1" applyFont="1" applyFill="1" applyBorder="1" applyAlignment="1">
      <alignment horizontal="center" vertical="center"/>
    </xf>
    <xf numFmtId="1" fontId="20" fillId="19" borderId="50" xfId="19" applyNumberFormat="1" applyFont="1" applyFill="1" applyBorder="1" applyAlignment="1">
      <alignment horizontal="center" vertical="center" wrapText="1"/>
    </xf>
    <xf numFmtId="0" fontId="32" fillId="19" borderId="51" xfId="3" applyFont="1" applyFill="1" applyBorder="1" applyAlignment="1">
      <alignment horizontal="left" vertical="center" wrapText="1"/>
    </xf>
    <xf numFmtId="0" fontId="16" fillId="0" borderId="51" xfId="3" applyFont="1" applyBorder="1" applyAlignment="1">
      <alignment horizontal="center" vertical="center"/>
    </xf>
    <xf numFmtId="0" fontId="66" fillId="0" borderId="44" xfId="22" applyBorder="1" applyAlignment="1">
      <alignment horizontal="center" vertical="center" wrapText="1"/>
    </xf>
    <xf numFmtId="0" fontId="16" fillId="0" borderId="44" xfId="3" applyFont="1" applyBorder="1" applyAlignment="1">
      <alignment horizontal="center" vertical="center" wrapText="1"/>
    </xf>
    <xf numFmtId="0" fontId="32" fillId="0" borderId="44" xfId="3" applyFont="1" applyBorder="1" applyAlignment="1">
      <alignment horizontal="left" vertical="center" wrapText="1"/>
    </xf>
    <xf numFmtId="0" fontId="32" fillId="0" borderId="52" xfId="36" applyFont="1" applyBorder="1" applyAlignment="1">
      <alignment horizontal="center" vertical="center"/>
    </xf>
    <xf numFmtId="0" fontId="32" fillId="19" borderId="51" xfId="36" applyFont="1" applyFill="1" applyBorder="1" applyAlignment="1">
      <alignment horizontal="left" vertical="center"/>
    </xf>
    <xf numFmtId="0" fontId="32" fillId="19" borderId="44" xfId="36" applyFont="1" applyFill="1" applyBorder="1" applyAlignment="1">
      <alignment horizontal="left" vertical="center" wrapText="1"/>
    </xf>
    <xf numFmtId="0" fontId="66" fillId="19" borderId="44" xfId="22" applyFill="1" applyBorder="1" applyAlignment="1">
      <alignment horizontal="left" vertical="center" wrapText="1"/>
    </xf>
    <xf numFmtId="0" fontId="16" fillId="0" borderId="44" xfId="25" applyFont="1" applyBorder="1" applyAlignment="1">
      <alignment horizontal="left" vertical="center" wrapText="1"/>
    </xf>
    <xf numFmtId="0" fontId="16" fillId="0" borderId="51" xfId="25" applyFont="1" applyBorder="1" applyAlignment="1">
      <alignment horizontal="center" vertical="center" wrapText="1"/>
    </xf>
    <xf numFmtId="0" fontId="66" fillId="0" borderId="32" xfId="22" applyBorder="1" applyAlignment="1">
      <alignment horizontal="center" vertical="center" wrapText="1"/>
    </xf>
    <xf numFmtId="0" fontId="20" fillId="0" borderId="50" xfId="19" applyFont="1" applyBorder="1" applyAlignment="1">
      <alignment horizontal="center" vertical="center"/>
    </xf>
    <xf numFmtId="0" fontId="20" fillId="0" borderId="50" xfId="19" applyFont="1" applyBorder="1" applyAlignment="1">
      <alignment horizontal="center" vertical="center" wrapText="1"/>
    </xf>
    <xf numFmtId="0" fontId="20" fillId="19" borderId="50" xfId="19" applyFont="1" applyFill="1" applyBorder="1" applyAlignment="1">
      <alignment horizontal="center" vertical="center"/>
    </xf>
    <xf numFmtId="0" fontId="38" fillId="0" borderId="52" xfId="36" applyFont="1" applyBorder="1" applyAlignment="1">
      <alignment horizontal="center" vertical="center"/>
    </xf>
    <xf numFmtId="0" fontId="19" fillId="0" borderId="51" xfId="36" applyFont="1" applyBorder="1" applyAlignment="1">
      <alignment horizontal="center" vertical="center" wrapText="1"/>
    </xf>
    <xf numFmtId="0" fontId="16" fillId="0" borderId="44" xfId="36" applyFont="1" applyBorder="1" applyAlignment="1">
      <alignment horizontal="center" vertical="center" wrapText="1"/>
    </xf>
    <xf numFmtId="0" fontId="32" fillId="0" borderId="34" xfId="0" applyFont="1" applyBorder="1" applyAlignment="1">
      <alignment horizontal="center" vertical="center" wrapText="1"/>
    </xf>
    <xf numFmtId="15" fontId="32" fillId="0" borderId="48" xfId="0" applyNumberFormat="1" applyFont="1" applyBorder="1" applyAlignment="1">
      <alignment horizontal="justify" vertical="center" wrapText="1"/>
    </xf>
    <xf numFmtId="171" fontId="32" fillId="0" borderId="121" xfId="5" applyNumberFormat="1" applyFont="1" applyBorder="1" applyAlignment="1">
      <alignment vertical="center"/>
    </xf>
    <xf numFmtId="9" fontId="32" fillId="0" borderId="39" xfId="1" applyFont="1" applyBorder="1" applyAlignment="1">
      <alignment vertical="center"/>
    </xf>
    <xf numFmtId="171" fontId="32" fillId="0" borderId="79" xfId="5" applyNumberFormat="1" applyFont="1" applyBorder="1" applyAlignment="1">
      <alignment vertical="center"/>
    </xf>
    <xf numFmtId="171" fontId="32" fillId="0" borderId="67" xfId="5" applyNumberFormat="1" applyFont="1" applyBorder="1" applyAlignment="1">
      <alignment vertical="center"/>
    </xf>
    <xf numFmtId="171" fontId="32" fillId="0" borderId="63" xfId="5" applyNumberFormat="1" applyFont="1" applyBorder="1" applyAlignment="1">
      <alignment vertical="center"/>
    </xf>
    <xf numFmtId="9" fontId="32" fillId="0" borderId="68" xfId="1" applyFont="1" applyBorder="1" applyAlignment="1">
      <alignment vertical="center"/>
    </xf>
    <xf numFmtId="0" fontId="32" fillId="0" borderId="51" xfId="3" applyFont="1" applyBorder="1" applyAlignment="1">
      <alignment vertical="center" wrapText="1"/>
    </xf>
    <xf numFmtId="10" fontId="32" fillId="0" borderId="68" xfId="1" applyNumberFormat="1" applyFont="1" applyBorder="1" applyAlignment="1">
      <alignment vertical="center"/>
    </xf>
    <xf numFmtId="175" fontId="44" fillId="0" borderId="96" xfId="21" applyNumberFormat="1" applyFont="1" applyBorder="1" applyAlignment="1">
      <alignment horizontal="center" vertical="center" wrapText="1"/>
    </xf>
    <xf numFmtId="175" fontId="44" fillId="0" borderId="122" xfId="21" applyNumberFormat="1" applyFont="1" applyBorder="1" applyAlignment="1">
      <alignment horizontal="center" vertical="center" wrapText="1"/>
    </xf>
    <xf numFmtId="175" fontId="44" fillId="0" borderId="123" xfId="21" applyNumberFormat="1" applyFont="1" applyBorder="1" applyAlignment="1">
      <alignment horizontal="center" vertical="center" wrapText="1"/>
    </xf>
    <xf numFmtId="0" fontId="31" fillId="16" borderId="54" xfId="3" applyFont="1" applyFill="1" applyBorder="1" applyAlignment="1">
      <alignment horizontal="center" vertical="center" wrapText="1"/>
    </xf>
    <xf numFmtId="175" fontId="49" fillId="0" borderId="124" xfId="21" applyNumberFormat="1" applyFont="1" applyBorder="1" applyAlignment="1">
      <alignment horizontal="center" vertical="center" wrapText="1"/>
    </xf>
    <xf numFmtId="44" fontId="44" fillId="0" borderId="35" xfId="21" applyFont="1" applyBorder="1" applyAlignment="1">
      <alignment horizontal="center" vertical="center" wrapText="1"/>
    </xf>
    <xf numFmtId="44" fontId="44" fillId="0" borderId="49" xfId="21" applyFont="1" applyBorder="1" applyAlignment="1">
      <alignment horizontal="center" vertical="center" wrapText="1"/>
    </xf>
    <xf numFmtId="44" fontId="44" fillId="0" borderId="73" xfId="21" applyFont="1" applyBorder="1" applyAlignment="1">
      <alignment horizontal="center" vertical="center" wrapText="1"/>
    </xf>
    <xf numFmtId="0" fontId="49" fillId="0" borderId="30" xfId="3" applyFont="1" applyBorder="1" applyAlignment="1">
      <alignment horizontal="center" vertical="center" wrapText="1"/>
    </xf>
    <xf numFmtId="0" fontId="49" fillId="0" borderId="51" xfId="3" applyFont="1" applyBorder="1" applyAlignment="1">
      <alignment horizontal="center" vertical="center" wrapText="1"/>
    </xf>
    <xf numFmtId="0" fontId="41" fillId="19" borderId="50" xfId="19" applyFont="1" applyFill="1" applyBorder="1" applyAlignment="1">
      <alignment horizontal="center" vertical="center"/>
    </xf>
    <xf numFmtId="0" fontId="41" fillId="19" borderId="47" xfId="23" applyFont="1" applyFill="1" applyBorder="1" applyAlignment="1">
      <alignment horizontal="center" vertical="center" wrapText="1"/>
    </xf>
    <xf numFmtId="175" fontId="49" fillId="0" borderId="30" xfId="3" applyNumberFormat="1" applyFont="1" applyBorder="1" applyAlignment="1">
      <alignment horizontal="center" vertical="center" wrapText="1"/>
    </xf>
    <xf numFmtId="0" fontId="44" fillId="19" borderId="75" xfId="3" applyFont="1" applyFill="1" applyBorder="1" applyAlignment="1">
      <alignment horizontal="center" vertical="center" wrapText="1"/>
    </xf>
    <xf numFmtId="175" fontId="44" fillId="19" borderId="34" xfId="21" applyNumberFormat="1" applyFont="1" applyFill="1" applyBorder="1" applyAlignment="1">
      <alignment horizontal="center" vertical="center" wrapText="1"/>
    </xf>
    <xf numFmtId="0" fontId="44" fillId="19" borderId="46" xfId="3" applyFont="1" applyFill="1" applyBorder="1" applyAlignment="1">
      <alignment horizontal="center" vertical="center" wrapText="1"/>
    </xf>
    <xf numFmtId="0" fontId="44" fillId="19" borderId="72" xfId="3" applyFont="1" applyFill="1" applyBorder="1" applyAlignment="1">
      <alignment horizontal="center" vertical="center" wrapText="1"/>
    </xf>
    <xf numFmtId="0" fontId="30" fillId="0" borderId="51" xfId="0" applyFont="1" applyBorder="1" applyAlignment="1">
      <alignment horizontal="center" vertical="center"/>
    </xf>
    <xf numFmtId="0" fontId="32" fillId="0" borderId="51" xfId="36" applyFont="1" applyBorder="1" applyAlignment="1">
      <alignment horizontal="left" vertical="center" wrapText="1"/>
    </xf>
    <xf numFmtId="0" fontId="32" fillId="0" borderId="51" xfId="3" applyFont="1" applyBorder="1" applyAlignment="1">
      <alignment horizontal="left" vertical="center" wrapText="1"/>
    </xf>
    <xf numFmtId="0" fontId="32" fillId="0" borderId="51" xfId="36" applyFont="1" applyBorder="1" applyAlignment="1">
      <alignment horizontal="center" vertical="center"/>
    </xf>
    <xf numFmtId="0" fontId="32" fillId="0" borderId="44" xfId="36" applyFont="1" applyBorder="1" applyAlignment="1">
      <alignment horizontal="left" vertical="center" wrapText="1"/>
    </xf>
    <xf numFmtId="0" fontId="32" fillId="0" borderId="51" xfId="3" applyFont="1" applyBorder="1" applyAlignment="1">
      <alignment horizontal="center" vertical="center" wrapText="1"/>
    </xf>
    <xf numFmtId="0" fontId="32" fillId="19" borderId="51" xfId="3" applyFont="1" applyFill="1" applyBorder="1" applyAlignment="1">
      <alignment horizontal="left" vertical="center"/>
    </xf>
    <xf numFmtId="0" fontId="5" fillId="0" borderId="50" xfId="19" applyBorder="1" applyAlignment="1">
      <alignment horizontal="center" vertical="center"/>
    </xf>
    <xf numFmtId="0" fontId="32" fillId="0" borderId="51" xfId="36" applyFont="1" applyBorder="1" applyAlignment="1">
      <alignment horizontal="center" vertical="center" wrapText="1"/>
    </xf>
    <xf numFmtId="0" fontId="32" fillId="0" borderId="44" xfId="36" applyFont="1" applyBorder="1" applyAlignment="1">
      <alignment horizontal="center" vertical="center" wrapText="1"/>
    </xf>
    <xf numFmtId="0" fontId="5" fillId="19" borderId="47" xfId="19" applyFill="1" applyBorder="1" applyAlignment="1">
      <alignment horizontal="center" vertical="center"/>
    </xf>
    <xf numFmtId="0" fontId="80" fillId="0" borderId="47" xfId="19" applyFont="1" applyBorder="1" applyAlignment="1">
      <alignment vertical="center" wrapText="1"/>
    </xf>
    <xf numFmtId="175" fontId="44" fillId="0" borderId="35" xfId="21" applyNumberFormat="1" applyFont="1" applyBorder="1" applyAlignment="1">
      <alignment horizontal="center" vertical="center" wrapText="1"/>
    </xf>
    <xf numFmtId="0" fontId="81" fillId="0" borderId="47" xfId="0" applyFont="1" applyBorder="1"/>
    <xf numFmtId="0" fontId="81" fillId="35" borderId="47" xfId="0" applyFont="1" applyFill="1" applyBorder="1"/>
    <xf numFmtId="0" fontId="31" fillId="20" borderId="64" xfId="2" applyFont="1" applyFill="1" applyBorder="1" applyAlignment="1">
      <alignment vertical="center" wrapText="1"/>
    </xf>
    <xf numFmtId="0" fontId="31" fillId="22" borderId="84" xfId="2" applyFont="1" applyFill="1" applyBorder="1" applyAlignment="1">
      <alignment vertical="center" wrapText="1"/>
    </xf>
    <xf numFmtId="0" fontId="32" fillId="19" borderId="52" xfId="3" applyFont="1" applyFill="1" applyBorder="1" applyAlignment="1">
      <alignment horizontal="center" vertical="center"/>
    </xf>
    <xf numFmtId="0" fontId="32" fillId="19" borderId="51" xfId="100" applyFont="1" applyFill="1" applyBorder="1" applyAlignment="1">
      <alignment horizontal="left" vertical="center" wrapText="1"/>
    </xf>
    <xf numFmtId="0" fontId="49" fillId="20" borderId="69" xfId="2" applyFont="1" applyFill="1" applyBorder="1" applyAlignment="1">
      <alignment horizontal="center" vertical="center" wrapText="1"/>
    </xf>
    <xf numFmtId="0" fontId="38" fillId="0" borderId="52" xfId="189" applyFont="1" applyBorder="1" applyAlignment="1">
      <alignment horizontal="center" vertical="center"/>
    </xf>
    <xf numFmtId="0" fontId="32" fillId="19" borderId="44" xfId="189" applyFont="1" applyFill="1" applyBorder="1" applyAlignment="1">
      <alignment horizontal="left" vertical="center" wrapText="1"/>
    </xf>
    <xf numFmtId="0" fontId="32" fillId="19" borderId="51" xfId="260" applyFont="1" applyFill="1" applyBorder="1" applyAlignment="1">
      <alignment horizontal="left" vertical="center" wrapText="1"/>
    </xf>
    <xf numFmtId="0" fontId="2" fillId="0" borderId="47" xfId="337" applyBorder="1" applyAlignment="1">
      <alignment horizontal="center" vertical="center"/>
    </xf>
    <xf numFmtId="0" fontId="38" fillId="0" borderId="52" xfId="312" applyFont="1" applyBorder="1" applyAlignment="1">
      <alignment horizontal="center" vertical="center"/>
    </xf>
    <xf numFmtId="0" fontId="32" fillId="0" borderId="32" xfId="312" applyFont="1" applyBorder="1" applyAlignment="1">
      <alignment horizontal="center" vertical="center" wrapText="1"/>
    </xf>
    <xf numFmtId="9" fontId="38" fillId="0" borderId="51" xfId="312" applyNumberFormat="1" applyFont="1" applyBorder="1" applyAlignment="1">
      <alignment horizontal="center" vertical="center"/>
    </xf>
    <xf numFmtId="0" fontId="2" fillId="0" borderId="47" xfId="337" applyBorder="1" applyAlignment="1">
      <alignment vertical="center"/>
    </xf>
    <xf numFmtId="0" fontId="32" fillId="0" borderId="52" xfId="312" applyFont="1" applyBorder="1" applyAlignment="1">
      <alignment horizontal="center" vertical="center"/>
    </xf>
    <xf numFmtId="0" fontId="32" fillId="19" borderId="51" xfId="312" applyFont="1" applyFill="1" applyBorder="1" applyAlignment="1">
      <alignment horizontal="left" vertical="center"/>
    </xf>
    <xf numFmtId="0" fontId="32" fillId="19" borderId="44" xfId="312" applyFont="1" applyFill="1" applyBorder="1" applyAlignment="1">
      <alignment horizontal="left" vertical="center" wrapText="1"/>
    </xf>
    <xf numFmtId="0" fontId="32" fillId="0" borderId="51" xfId="312" applyFont="1" applyBorder="1" applyAlignment="1">
      <alignment vertical="center" wrapText="1"/>
    </xf>
    <xf numFmtId="0" fontId="32" fillId="0" borderId="51" xfId="312" applyFont="1" applyBorder="1" applyAlignment="1">
      <alignment horizontal="left" vertical="center" wrapText="1"/>
    </xf>
    <xf numFmtId="0" fontId="32" fillId="0" borderId="51" xfId="312" applyFont="1" applyBorder="1" applyAlignment="1">
      <alignment horizontal="center" vertical="center"/>
    </xf>
    <xf numFmtId="0" fontId="32" fillId="0" borderId="44" xfId="312" applyFont="1" applyBorder="1" applyAlignment="1">
      <alignment horizontal="left" vertical="center" wrapText="1"/>
    </xf>
    <xf numFmtId="0" fontId="2" fillId="0" borderId="47" xfId="337" applyBorder="1" applyAlignment="1">
      <alignment vertical="center" wrapText="1"/>
    </xf>
    <xf numFmtId="0" fontId="16" fillId="0" borderId="51" xfId="312" applyFont="1" applyBorder="1" applyAlignment="1">
      <alignment horizontal="center" vertical="center"/>
    </xf>
    <xf numFmtId="0" fontId="16" fillId="0" borderId="44" xfId="312" applyFont="1" applyBorder="1" applyAlignment="1">
      <alignment horizontal="center" vertical="center" wrapText="1"/>
    </xf>
    <xf numFmtId="0" fontId="82" fillId="0" borderId="47" xfId="357" applyBorder="1" applyAlignment="1">
      <alignment vertical="center"/>
    </xf>
    <xf numFmtId="0" fontId="32" fillId="0" borderId="44" xfId="477" applyFont="1" applyBorder="1" applyAlignment="1">
      <alignment horizontal="left" vertical="center" wrapText="1"/>
    </xf>
    <xf numFmtId="175" fontId="44" fillId="0" borderId="77" xfId="3" applyNumberFormat="1" applyFont="1" applyBorder="1" applyAlignment="1">
      <alignment horizontal="center" vertical="center" wrapText="1"/>
    </xf>
    <xf numFmtId="0" fontId="80" fillId="0" borderId="47" xfId="502" applyFont="1" applyBorder="1" applyAlignment="1">
      <alignment vertical="center" wrapText="1"/>
    </xf>
    <xf numFmtId="0" fontId="1" fillId="0" borderId="47" xfId="502" applyBorder="1" applyAlignment="1">
      <alignment vertical="center"/>
    </xf>
    <xf numFmtId="0" fontId="38" fillId="0" borderId="52" xfId="360" applyFont="1" applyBorder="1" applyAlignment="1">
      <alignment horizontal="center" vertical="center"/>
    </xf>
    <xf numFmtId="0" fontId="32" fillId="0" borderId="51" xfId="383" applyFont="1" applyBorder="1" applyAlignment="1">
      <alignment horizontal="center" vertical="center" wrapText="1"/>
    </xf>
    <xf numFmtId="0" fontId="32" fillId="0" borderId="44" xfId="383" applyFont="1" applyBorder="1" applyAlignment="1">
      <alignment horizontal="center" vertical="center" wrapText="1"/>
    </xf>
    <xf numFmtId="0" fontId="30" fillId="0" borderId="27" xfId="2" applyFont="1" applyBorder="1" applyAlignment="1">
      <alignment horizontal="center" vertical="center" wrapText="1"/>
    </xf>
    <xf numFmtId="0" fontId="30" fillId="0" borderId="33" xfId="2" applyFont="1" applyBorder="1" applyAlignment="1">
      <alignment horizontal="center" vertical="center" wrapText="1"/>
    </xf>
    <xf numFmtId="0" fontId="30" fillId="0" borderId="36" xfId="2" applyFont="1" applyBorder="1" applyAlignment="1">
      <alignment horizontal="center" vertical="center" wrapText="1"/>
    </xf>
    <xf numFmtId="0" fontId="31" fillId="0" borderId="27" xfId="2" applyFont="1" applyBorder="1" applyAlignment="1">
      <alignment horizontal="center" vertical="center"/>
    </xf>
    <xf numFmtId="0" fontId="31" fillId="0" borderId="43" xfId="2" applyFont="1" applyBorder="1" applyAlignment="1">
      <alignment horizontal="center" vertical="center"/>
    </xf>
    <xf numFmtId="0" fontId="31" fillId="0" borderId="42" xfId="2" applyFont="1" applyBorder="1" applyAlignment="1">
      <alignment horizontal="center" vertical="center"/>
    </xf>
    <xf numFmtId="0" fontId="53" fillId="0" borderId="30" xfId="0" applyFont="1" applyBorder="1" applyAlignment="1">
      <alignment horizontal="left" vertical="center" wrapText="1"/>
    </xf>
    <xf numFmtId="0" fontId="53" fillId="0" borderId="31" xfId="0" applyFont="1" applyBorder="1" applyAlignment="1">
      <alignment horizontal="left" vertical="center" wrapText="1"/>
    </xf>
    <xf numFmtId="0" fontId="53" fillId="0" borderId="32" xfId="0" applyFont="1" applyBorder="1" applyAlignment="1">
      <alignment horizontal="left" vertical="center" wrapText="1"/>
    </xf>
    <xf numFmtId="0" fontId="31" fillId="0" borderId="33" xfId="2" applyFont="1" applyBorder="1" applyAlignment="1">
      <alignment horizontal="center" vertical="center"/>
    </xf>
    <xf numFmtId="0" fontId="31" fillId="0" borderId="11" xfId="2" applyFont="1" applyAlignment="1">
      <alignment horizontal="center" vertical="center"/>
    </xf>
    <xf numFmtId="0" fontId="31" fillId="0" borderId="41" xfId="2" applyFont="1" applyBorder="1" applyAlignment="1">
      <alignment horizontal="center" vertical="center"/>
    </xf>
    <xf numFmtId="0" fontId="31" fillId="0" borderId="36" xfId="2" applyFont="1" applyBorder="1" applyAlignment="1">
      <alignment horizontal="center" vertical="center"/>
    </xf>
    <xf numFmtId="0" fontId="31" fillId="0" borderId="45" xfId="2" applyFont="1" applyBorder="1" applyAlignment="1">
      <alignment horizontal="center" vertical="center"/>
    </xf>
    <xf numFmtId="0" fontId="31" fillId="0" borderId="44" xfId="2" applyFont="1" applyBorder="1" applyAlignment="1">
      <alignment horizontal="center" vertical="center"/>
    </xf>
    <xf numFmtId="0" fontId="31" fillId="0" borderId="51" xfId="2" applyFont="1" applyBorder="1" applyAlignment="1">
      <alignment horizontal="center" vertical="center" wrapText="1"/>
    </xf>
    <xf numFmtId="0" fontId="31" fillId="20" borderId="51" xfId="2" applyFont="1" applyFill="1" applyBorder="1" applyAlignment="1">
      <alignment horizontal="left" vertical="center" wrapText="1"/>
    </xf>
    <xf numFmtId="0" fontId="31" fillId="0" borderId="51" xfId="2" applyFont="1" applyBorder="1" applyAlignment="1">
      <alignment horizontal="left" vertical="center" wrapText="1"/>
    </xf>
    <xf numFmtId="0" fontId="31" fillId="0" borderId="93" xfId="2" applyFont="1" applyBorder="1" applyAlignment="1">
      <alignment horizontal="center" vertical="center" wrapText="1"/>
    </xf>
    <xf numFmtId="0" fontId="31" fillId="0" borderId="94" xfId="2" applyFont="1" applyBorder="1" applyAlignment="1">
      <alignment horizontal="center" vertical="center" wrapText="1"/>
    </xf>
    <xf numFmtId="0" fontId="31" fillId="0" borderId="95" xfId="2" applyFont="1" applyBorder="1" applyAlignment="1">
      <alignment horizontal="center" vertical="center" wrapText="1"/>
    </xf>
    <xf numFmtId="0" fontId="22" fillId="0" borderId="51" xfId="3" applyFont="1" applyBorder="1" applyAlignment="1">
      <alignment horizontal="center" vertical="center"/>
    </xf>
    <xf numFmtId="0" fontId="31" fillId="20" borderId="32" xfId="2" applyFont="1" applyFill="1" applyBorder="1" applyAlignment="1">
      <alignment horizontal="center" vertical="center" wrapText="1"/>
    </xf>
    <xf numFmtId="0" fontId="31" fillId="20" borderId="51" xfId="2" applyFont="1" applyFill="1" applyBorder="1" applyAlignment="1">
      <alignment horizontal="center" vertical="center" wrapText="1"/>
    </xf>
    <xf numFmtId="0" fontId="31" fillId="0" borderId="51" xfId="0" applyFont="1" applyBorder="1" applyAlignment="1">
      <alignment horizontal="center" vertical="center" wrapText="1"/>
    </xf>
    <xf numFmtId="0" fontId="31" fillId="20" borderId="27" xfId="2" applyFont="1" applyFill="1" applyBorder="1" applyAlignment="1">
      <alignment horizontal="left" vertical="center" wrapText="1"/>
    </xf>
    <xf numFmtId="0" fontId="31" fillId="20" borderId="33" xfId="2" applyFont="1" applyFill="1" applyBorder="1" applyAlignment="1">
      <alignment horizontal="left" vertical="center" wrapText="1"/>
    </xf>
    <xf numFmtId="0" fontId="31" fillId="20" borderId="36" xfId="2" applyFont="1" applyFill="1" applyBorder="1" applyAlignment="1">
      <alignment horizontal="left" vertical="center" wrapText="1"/>
    </xf>
    <xf numFmtId="0" fontId="31" fillId="0" borderId="27" xfId="2" applyFont="1" applyBorder="1" applyAlignment="1">
      <alignment horizontal="left" vertical="center" wrapText="1"/>
    </xf>
    <xf numFmtId="0" fontId="31" fillId="0" borderId="43" xfId="2" applyFont="1" applyBorder="1" applyAlignment="1">
      <alignment horizontal="left" vertical="center" wrapText="1"/>
    </xf>
    <xf numFmtId="0" fontId="31" fillId="0" borderId="42" xfId="2" applyFont="1" applyBorder="1" applyAlignment="1">
      <alignment horizontal="left" vertical="center" wrapText="1"/>
    </xf>
    <xf numFmtId="0" fontId="31" fillId="0" borderId="33" xfId="2" applyFont="1" applyBorder="1" applyAlignment="1">
      <alignment horizontal="left" vertical="center" wrapText="1"/>
    </xf>
    <xf numFmtId="0" fontId="31" fillId="0" borderId="11" xfId="2" applyFont="1" applyAlignment="1">
      <alignment horizontal="left" vertical="center" wrapText="1"/>
    </xf>
    <xf numFmtId="0" fontId="31" fillId="0" borderId="41" xfId="2" applyFont="1" applyBorder="1" applyAlignment="1">
      <alignment horizontal="left" vertical="center" wrapText="1"/>
    </xf>
    <xf numFmtId="0" fontId="31" fillId="0" borderId="36" xfId="2" applyFont="1" applyBorder="1" applyAlignment="1">
      <alignment horizontal="left" vertical="center" wrapText="1"/>
    </xf>
    <xf numFmtId="0" fontId="31" fillId="0" borderId="45" xfId="2" applyFont="1" applyBorder="1" applyAlignment="1">
      <alignment horizontal="left" vertical="center" wrapText="1"/>
    </xf>
    <xf numFmtId="0" fontId="31" fillId="0" borderId="44" xfId="2" applyFont="1" applyBorder="1" applyAlignment="1">
      <alignment horizontal="left" vertical="center" wrapText="1"/>
    </xf>
    <xf numFmtId="9" fontId="39" fillId="0" borderId="36" xfId="3" applyNumberFormat="1" applyFont="1" applyBorder="1" applyAlignment="1">
      <alignment horizontal="center" vertical="center"/>
    </xf>
    <xf numFmtId="9" fontId="39" fillId="0" borderId="44" xfId="3" applyNumberFormat="1" applyFont="1" applyBorder="1" applyAlignment="1">
      <alignment horizontal="center" vertical="center"/>
    </xf>
    <xf numFmtId="0" fontId="39" fillId="0" borderId="30" xfId="3" applyFont="1" applyBorder="1" applyAlignment="1">
      <alignment horizontal="left" vertical="center"/>
    </xf>
    <xf numFmtId="0" fontId="39" fillId="0" borderId="31" xfId="3" applyFont="1" applyBorder="1" applyAlignment="1">
      <alignment horizontal="left" vertical="center"/>
    </xf>
    <xf numFmtId="0" fontId="39"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16" fillId="19" borderId="30" xfId="3" applyFont="1" applyFill="1" applyBorder="1" applyAlignment="1">
      <alignment horizontal="left" vertical="center" wrapText="1"/>
    </xf>
    <xf numFmtId="0" fontId="16" fillId="19" borderId="32" xfId="3" applyFont="1" applyFill="1" applyBorder="1" applyAlignment="1">
      <alignment horizontal="left" vertical="center" wrapText="1"/>
    </xf>
    <xf numFmtId="0" fontId="31" fillId="19" borderId="11" xfId="2" applyFont="1" applyFill="1" applyAlignment="1">
      <alignment horizontal="left" vertical="center" wrapText="1"/>
    </xf>
    <xf numFmtId="0" fontId="31" fillId="20" borderId="30" xfId="2" applyFont="1" applyFill="1" applyBorder="1" applyAlignment="1">
      <alignment horizontal="center" vertical="center" wrapText="1"/>
    </xf>
    <xf numFmtId="0" fontId="31" fillId="20" borderId="31" xfId="2" applyFont="1" applyFill="1" applyBorder="1" applyAlignment="1">
      <alignment horizontal="center" vertical="center" wrapText="1"/>
    </xf>
    <xf numFmtId="0" fontId="31" fillId="20" borderId="43" xfId="2" applyFont="1" applyFill="1" applyBorder="1" applyAlignment="1">
      <alignment horizontal="center" vertical="center" wrapText="1"/>
    </xf>
    <xf numFmtId="0" fontId="39" fillId="20" borderId="30" xfId="3" applyFont="1" applyFill="1" applyBorder="1" applyAlignment="1">
      <alignment horizontal="center" vertical="center"/>
    </xf>
    <xf numFmtId="0" fontId="39" fillId="20" borderId="31" xfId="3" applyFont="1" applyFill="1" applyBorder="1" applyAlignment="1">
      <alignment horizontal="center" vertical="center"/>
    </xf>
    <xf numFmtId="0" fontId="39" fillId="20" borderId="32" xfId="3" applyFont="1" applyFill="1" applyBorder="1" applyAlignment="1">
      <alignment horizontal="center" vertical="center"/>
    </xf>
    <xf numFmtId="0" fontId="39" fillId="0" borderId="30"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51" xfId="3" applyFont="1" applyBorder="1" applyAlignment="1">
      <alignment horizontal="center" vertical="center"/>
    </xf>
    <xf numFmtId="0" fontId="32" fillId="19" borderId="30" xfId="312" applyFont="1" applyFill="1" applyBorder="1" applyAlignment="1">
      <alignment horizontal="left" vertical="center" wrapText="1"/>
    </xf>
    <xf numFmtId="0" fontId="32" fillId="19" borderId="32" xfId="312" applyFont="1" applyFill="1" applyBorder="1" applyAlignment="1">
      <alignment horizontal="left" vertical="center" wrapText="1"/>
    </xf>
    <xf numFmtId="0" fontId="51" fillId="0" borderId="30" xfId="3" applyFont="1" applyBorder="1" applyAlignment="1">
      <alignment horizontal="center" vertical="center" wrapText="1"/>
    </xf>
    <xf numFmtId="0" fontId="51" fillId="0" borderId="32" xfId="3" applyFont="1" applyBorder="1" applyAlignment="1">
      <alignment horizontal="center" vertical="center" wrapText="1"/>
    </xf>
    <xf numFmtId="0" fontId="38" fillId="0" borderId="30" xfId="3" applyFont="1" applyBorder="1" applyAlignment="1">
      <alignment horizontal="center" vertical="center"/>
    </xf>
    <xf numFmtId="0" fontId="38" fillId="0" borderId="32" xfId="3" applyFont="1" applyBorder="1" applyAlignment="1">
      <alignment horizontal="center" vertical="center"/>
    </xf>
    <xf numFmtId="0" fontId="38" fillId="0" borderId="31" xfId="3" applyFont="1" applyBorder="1" applyAlignment="1">
      <alignment horizontal="center" vertical="center"/>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9" fontId="32" fillId="0" borderId="48" xfId="1" applyFont="1" applyBorder="1" applyAlignment="1">
      <alignment horizontal="center" vertical="center"/>
    </xf>
    <xf numFmtId="9" fontId="32" fillId="0" borderId="50" xfId="1" applyFont="1"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49" fillId="20" borderId="47" xfId="2" applyFont="1" applyFill="1" applyBorder="1" applyAlignment="1">
      <alignment horizontal="center" vertical="center" wrapText="1"/>
    </xf>
    <xf numFmtId="0" fontId="46" fillId="16" borderId="71" xfId="2" applyFont="1" applyFill="1" applyBorder="1" applyAlignment="1">
      <alignment horizontal="center" vertical="center" wrapText="1"/>
    </xf>
    <xf numFmtId="0" fontId="46" fillId="16" borderId="69" xfId="2" applyFont="1" applyFill="1" applyBorder="1" applyAlignment="1">
      <alignment horizontal="center" vertical="center" wrapText="1"/>
    </xf>
    <xf numFmtId="0" fontId="29" fillId="19" borderId="48" xfId="3" applyFont="1" applyFill="1" applyBorder="1" applyAlignment="1">
      <alignment horizontal="center" vertical="center" wrapText="1"/>
    </xf>
    <xf numFmtId="0" fontId="29" fillId="19" borderId="50" xfId="3" applyFont="1" applyFill="1" applyBorder="1" applyAlignment="1">
      <alignment horizontal="center"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66" fillId="19" borderId="48" xfId="22" applyFill="1" applyBorder="1" applyAlignment="1">
      <alignment horizontal="center" vertical="center" wrapText="1"/>
    </xf>
    <xf numFmtId="0" fontId="66" fillId="19" borderId="50" xfId="22" applyFill="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32" fillId="19" borderId="48" xfId="3" applyFont="1" applyFill="1" applyBorder="1" applyAlignment="1">
      <alignment horizontal="left" vertical="center" wrapText="1"/>
    </xf>
    <xf numFmtId="0" fontId="32" fillId="19" borderId="50" xfId="3" applyFont="1" applyFill="1" applyBorder="1" applyAlignment="1">
      <alignment horizontal="left" vertical="center" wrapText="1"/>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37" fillId="19" borderId="50" xfId="46" applyFill="1" applyBorder="1" applyAlignment="1">
      <alignment horizontal="center" vertical="center" wrapText="1"/>
    </xf>
    <xf numFmtId="0" fontId="32" fillId="19" borderId="48" xfId="3" applyFont="1" applyFill="1" applyBorder="1" applyAlignment="1">
      <alignment horizontal="center" vertical="center" wrapText="1"/>
    </xf>
    <xf numFmtId="0" fontId="32" fillId="19" borderId="50" xfId="3" applyFont="1" applyFill="1" applyBorder="1" applyAlignment="1">
      <alignment horizontal="center" vertical="center" wrapText="1"/>
    </xf>
    <xf numFmtId="0" fontId="30" fillId="19" borderId="48" xfId="312" applyFont="1" applyFill="1" applyBorder="1" applyAlignment="1">
      <alignment horizontal="center" vertical="center" wrapText="1"/>
    </xf>
    <xf numFmtId="0" fontId="30" fillId="19" borderId="50" xfId="312" applyFont="1" applyFill="1" applyBorder="1" applyAlignment="1">
      <alignment horizontal="center" vertical="center" wrapText="1"/>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38" fillId="0" borderId="47" xfId="3" applyFont="1" applyBorder="1" applyAlignment="1">
      <alignment horizontal="center" vertical="center"/>
    </xf>
    <xf numFmtId="0" fontId="38" fillId="0" borderId="48" xfId="3" applyFont="1" applyBorder="1" applyAlignment="1">
      <alignment horizontal="center" vertical="center"/>
    </xf>
    <xf numFmtId="0" fontId="38" fillId="0" borderId="50" xfId="3" applyFont="1" applyBorder="1" applyAlignment="1">
      <alignment horizontal="center" vertical="center"/>
    </xf>
    <xf numFmtId="0" fontId="38" fillId="0" borderId="47" xfId="0" applyFont="1" applyBorder="1" applyAlignment="1">
      <alignment horizontal="center"/>
    </xf>
    <xf numFmtId="43" fontId="38" fillId="0" borderId="47" xfId="18" applyFont="1" applyBorder="1" applyAlignment="1">
      <alignment horizontal="center"/>
    </xf>
    <xf numFmtId="0" fontId="12" fillId="0" borderId="0" xfId="0" applyFont="1" applyAlignment="1">
      <alignment horizontal="center" vertical="center" textRotation="90" wrapText="1"/>
    </xf>
    <xf numFmtId="0" fontId="0" fillId="0" borderId="0" xfId="0"/>
    <xf numFmtId="0" fontId="12" fillId="5" borderId="2" xfId="0" applyFont="1" applyFill="1" applyBorder="1" applyAlignment="1">
      <alignment horizontal="center" vertical="center" wrapText="1"/>
    </xf>
    <xf numFmtId="0" fontId="11" fillId="0" borderId="3" xfId="0" applyFont="1" applyBorder="1"/>
    <xf numFmtId="0" fontId="11" fillId="0" borderId="4" xfId="0" applyFont="1" applyBorder="1"/>
    <xf numFmtId="0" fontId="10" fillId="0" borderId="11" xfId="0" applyFont="1" applyBorder="1" applyAlignment="1">
      <alignment horizontal="left" vertical="top"/>
    </xf>
    <xf numFmtId="0" fontId="12" fillId="0" borderId="2" xfId="0" applyFont="1" applyBorder="1" applyAlignment="1">
      <alignment horizontal="center" vertical="center"/>
    </xf>
    <xf numFmtId="0" fontId="12" fillId="3" borderId="2" xfId="0" applyFont="1" applyFill="1" applyBorder="1" applyAlignment="1">
      <alignment horizontal="center" vertical="center" wrapText="1"/>
    </xf>
    <xf numFmtId="0" fontId="10" fillId="0" borderId="0" xfId="0" applyFont="1" applyAlignment="1">
      <alignment horizontal="left"/>
    </xf>
    <xf numFmtId="0" fontId="12" fillId="4" borderId="2"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11" fillId="17" borderId="3" xfId="0" applyFont="1" applyFill="1" applyBorder="1"/>
    <xf numFmtId="0" fontId="11" fillId="17" borderId="4" xfId="0" applyFont="1" applyFill="1" applyBorder="1"/>
    <xf numFmtId="0" fontId="9" fillId="0" borderId="0" xfId="0" applyFont="1" applyAlignment="1">
      <alignment horizontal="center"/>
    </xf>
    <xf numFmtId="0" fontId="9" fillId="0" borderId="0" xfId="0" applyFont="1" applyAlignment="1">
      <alignment horizontal="center" vertical="center" wrapText="1"/>
    </xf>
    <xf numFmtId="0" fontId="10" fillId="0" borderId="0" xfId="0" applyFont="1" applyAlignment="1">
      <alignment horizontal="right" vertical="center"/>
    </xf>
    <xf numFmtId="0" fontId="10" fillId="0" borderId="22" xfId="0" applyFont="1" applyBorder="1" applyAlignment="1">
      <alignment horizontal="center"/>
    </xf>
    <xf numFmtId="0" fontId="11" fillId="0" borderId="23" xfId="0" applyFont="1" applyBorder="1"/>
    <xf numFmtId="167" fontId="12" fillId="0" borderId="22" xfId="0" applyNumberFormat="1" applyFont="1" applyBorder="1" applyAlignment="1">
      <alignment vertical="center"/>
    </xf>
    <xf numFmtId="0" fontId="10" fillId="0" borderId="0" xfId="0" applyFont="1" applyAlignment="1">
      <alignment horizontal="left" vertical="top"/>
    </xf>
    <xf numFmtId="0" fontId="12" fillId="0" borderId="13" xfId="0" applyFont="1" applyBorder="1" applyAlignment="1">
      <alignment horizontal="center" vertical="center" textRotation="90" wrapText="1"/>
    </xf>
    <xf numFmtId="0" fontId="12" fillId="13" borderId="2"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0" borderId="4" xfId="0" applyFont="1" applyBorder="1" applyAlignment="1">
      <alignment horizontal="center" vertical="center"/>
    </xf>
    <xf numFmtId="0" fontId="12" fillId="6" borderId="2" xfId="0" applyFont="1" applyFill="1" applyBorder="1" applyAlignment="1">
      <alignment horizontal="center" vertical="center" wrapText="1"/>
    </xf>
    <xf numFmtId="0" fontId="19" fillId="2" borderId="22" xfId="0" applyFont="1" applyFill="1" applyBorder="1" applyAlignment="1">
      <alignment horizontal="center" vertical="center"/>
    </xf>
    <xf numFmtId="0" fontId="11" fillId="0" borderId="12" xfId="0" applyFont="1" applyBorder="1"/>
    <xf numFmtId="0" fontId="19" fillId="10" borderId="22" xfId="0" applyFont="1" applyFill="1" applyBorder="1" applyAlignment="1">
      <alignment horizontal="center" vertical="center"/>
    </xf>
    <xf numFmtId="0" fontId="19" fillId="11" borderId="22" xfId="0" applyFont="1" applyFill="1" applyBorder="1" applyAlignment="1">
      <alignment horizontal="center" vertical="center"/>
    </xf>
    <xf numFmtId="0" fontId="19" fillId="10" borderId="22" xfId="0" applyFont="1" applyFill="1" applyBorder="1" applyAlignment="1">
      <alignment horizontal="center" vertical="center" wrapText="1"/>
    </xf>
    <xf numFmtId="0" fontId="19" fillId="11" borderId="22" xfId="0" applyFont="1" applyFill="1" applyBorder="1" applyAlignment="1">
      <alignment horizontal="center" vertical="center" wrapText="1"/>
    </xf>
    <xf numFmtId="0" fontId="19" fillId="9" borderId="22" xfId="0" applyFont="1" applyFill="1" applyBorder="1" applyAlignment="1">
      <alignment horizontal="center" vertical="center"/>
    </xf>
    <xf numFmtId="0" fontId="19" fillId="9" borderId="22"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1" fillId="0" borderId="7" xfId="0" applyFont="1" applyBorder="1"/>
    <xf numFmtId="0" fontId="11" fillId="0" borderId="8" xfId="0" applyFont="1" applyBorder="1"/>
    <xf numFmtId="0" fontId="11" fillId="0" borderId="26" xfId="0" applyFont="1" applyBorder="1"/>
    <xf numFmtId="0" fontId="11" fillId="0" borderId="24" xfId="0" applyFont="1" applyBorder="1"/>
    <xf numFmtId="0" fontId="11" fillId="0" borderId="25" xfId="0" applyFont="1" applyBorder="1"/>
    <xf numFmtId="14" fontId="16" fillId="8" borderId="22" xfId="0" applyNumberFormat="1" applyFont="1" applyFill="1" applyBorder="1" applyAlignment="1">
      <alignment horizontal="center" vertical="center" wrapText="1"/>
    </xf>
    <xf numFmtId="0" fontId="19" fillId="8" borderId="11" xfId="0" applyFont="1" applyFill="1" applyBorder="1" applyAlignment="1">
      <alignment horizontal="center" vertical="center" wrapText="1"/>
    </xf>
    <xf numFmtId="0" fontId="11" fillId="0" borderId="11" xfId="0" applyFont="1" applyBorder="1"/>
    <xf numFmtId="0" fontId="19" fillId="12" borderId="22" xfId="0" applyFont="1" applyFill="1" applyBorder="1" applyAlignment="1">
      <alignment horizontal="center" vertical="center" wrapText="1"/>
    </xf>
    <xf numFmtId="0" fontId="16" fillId="8" borderId="22" xfId="0" applyFont="1" applyFill="1" applyBorder="1" applyAlignment="1">
      <alignment horizontal="center" vertical="center" wrapText="1"/>
    </xf>
    <xf numFmtId="0" fontId="16" fillId="8" borderId="22" xfId="0" applyFont="1" applyFill="1" applyBorder="1" applyAlignment="1">
      <alignment horizontal="center" vertical="center"/>
    </xf>
    <xf numFmtId="0" fontId="19" fillId="8" borderId="11" xfId="0" applyFont="1" applyFill="1" applyBorder="1" applyAlignment="1">
      <alignment horizontal="right" vertical="center"/>
    </xf>
    <xf numFmtId="0" fontId="19" fillId="8" borderId="24"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16" fillId="8" borderId="22" xfId="0" applyFont="1" applyFill="1" applyBorder="1" applyAlignment="1">
      <alignment horizontal="left" vertical="center"/>
    </xf>
    <xf numFmtId="0" fontId="20" fillId="8" borderId="22" xfId="0" applyFont="1" applyFill="1" applyBorder="1" applyAlignment="1">
      <alignment horizontal="left" vertical="center" wrapText="1"/>
    </xf>
    <xf numFmtId="0" fontId="16" fillId="2" borderId="5" xfId="0" applyFont="1" applyFill="1" applyBorder="1" applyAlignment="1">
      <alignment horizontal="center" vertical="center"/>
    </xf>
    <xf numFmtId="0" fontId="11" fillId="0" borderId="6" xfId="0" applyFont="1" applyBorder="1"/>
    <xf numFmtId="0" fontId="11" fillId="0" borderId="13" xfId="0" applyFont="1" applyBorder="1"/>
    <xf numFmtId="0" fontId="17" fillId="8" borderId="7" xfId="0" applyFont="1" applyFill="1" applyBorder="1" applyAlignment="1">
      <alignment horizontal="center" vertical="center" wrapText="1"/>
    </xf>
    <xf numFmtId="0" fontId="16" fillId="8" borderId="7" xfId="0" applyFont="1" applyFill="1" applyBorder="1" applyAlignment="1">
      <alignment horizontal="center" vertical="center"/>
    </xf>
    <xf numFmtId="0" fontId="19" fillId="2" borderId="11" xfId="0" applyFont="1" applyFill="1" applyBorder="1" applyAlignment="1">
      <alignment horizontal="center" vertical="center"/>
    </xf>
    <xf numFmtId="0" fontId="16" fillId="8" borderId="11" xfId="0" applyFont="1" applyFill="1" applyBorder="1" applyAlignment="1">
      <alignment horizontal="center" vertical="center"/>
    </xf>
    <xf numFmtId="0" fontId="19" fillId="2" borderId="15" xfId="0" applyFont="1" applyFill="1" applyBorder="1" applyAlignment="1">
      <alignment horizontal="center" vertical="center"/>
    </xf>
    <xf numFmtId="0" fontId="11" fillId="0" borderId="16" xfId="0" applyFont="1" applyBorder="1"/>
    <xf numFmtId="0" fontId="18" fillId="2" borderId="11" xfId="0" applyFont="1" applyFill="1" applyBorder="1" applyAlignment="1">
      <alignment horizontal="center" vertical="center"/>
    </xf>
    <xf numFmtId="0" fontId="11" fillId="0" borderId="14" xfId="0" applyFont="1" applyBorder="1"/>
    <xf numFmtId="0" fontId="16" fillId="2" borderId="22" xfId="0" applyFont="1" applyFill="1" applyBorder="1" applyAlignment="1">
      <alignment horizontal="center" vertical="center"/>
    </xf>
    <xf numFmtId="0" fontId="16" fillId="2" borderId="22" xfId="0" applyFont="1" applyFill="1" applyBorder="1" applyAlignment="1">
      <alignment horizontal="left" vertical="center" wrapText="1"/>
    </xf>
    <xf numFmtId="0" fontId="19" fillId="7" borderId="22" xfId="0" applyFont="1" applyFill="1" applyBorder="1" applyAlignment="1">
      <alignment horizontal="center" vertical="center"/>
    </xf>
    <xf numFmtId="0" fontId="16" fillId="8" borderId="18" xfId="0" applyFont="1" applyFill="1" applyBorder="1" applyAlignment="1">
      <alignment horizontal="center" vertical="center"/>
    </xf>
    <xf numFmtId="0" fontId="11" fillId="0" borderId="19" xfId="0" applyFont="1" applyBorder="1"/>
    <xf numFmtId="0" fontId="11" fillId="0" borderId="20" xfId="0" applyFont="1" applyBorder="1"/>
    <xf numFmtId="0" fontId="32" fillId="19" borderId="48" xfId="312" applyFont="1" applyFill="1" applyBorder="1" applyAlignment="1">
      <alignment horizontal="left" vertical="center" wrapText="1"/>
    </xf>
    <xf numFmtId="0" fontId="32" fillId="19" borderId="50" xfId="312" applyFont="1" applyFill="1" applyBorder="1" applyAlignment="1">
      <alignment horizontal="left" vertical="center" wrapText="1"/>
    </xf>
    <xf numFmtId="0" fontId="32" fillId="19" borderId="30" xfId="3" applyFont="1" applyFill="1" applyBorder="1" applyAlignment="1">
      <alignment horizontal="left" vertical="center" wrapText="1"/>
    </xf>
    <xf numFmtId="0" fontId="32" fillId="19" borderId="32" xfId="3" applyFont="1" applyFill="1" applyBorder="1" applyAlignment="1">
      <alignment horizontal="left" vertical="center" wrapText="1"/>
    </xf>
    <xf numFmtId="0" fontId="32" fillId="19" borderId="50" xfId="312" applyFont="1" applyFill="1" applyBorder="1" applyAlignment="1">
      <alignment horizontal="center" vertical="center" wrapText="1"/>
    </xf>
    <xf numFmtId="0" fontId="31" fillId="0" borderId="27" xfId="2" applyFont="1" applyBorder="1" applyAlignment="1">
      <alignment horizontal="center" vertical="center" wrapText="1"/>
    </xf>
    <xf numFmtId="0" fontId="31" fillId="0" borderId="43" xfId="2" applyFont="1" applyBorder="1" applyAlignment="1">
      <alignment horizontal="center" vertical="center" wrapText="1"/>
    </xf>
    <xf numFmtId="0" fontId="31" fillId="0" borderId="42" xfId="2" applyFont="1" applyBorder="1" applyAlignment="1">
      <alignment horizontal="center" vertical="center" wrapText="1"/>
    </xf>
    <xf numFmtId="0" fontId="31" fillId="0" borderId="33" xfId="2" applyFont="1" applyBorder="1" applyAlignment="1">
      <alignment horizontal="center" vertical="center" wrapText="1"/>
    </xf>
    <xf numFmtId="0" fontId="31" fillId="0" borderId="11" xfId="2" applyFont="1" applyAlignment="1">
      <alignment horizontal="center" vertical="center" wrapText="1"/>
    </xf>
    <xf numFmtId="0" fontId="31" fillId="0" borderId="41" xfId="2" applyFont="1" applyBorder="1" applyAlignment="1">
      <alignment horizontal="center" vertical="center" wrapText="1"/>
    </xf>
    <xf numFmtId="0" fontId="31" fillId="0" borderId="36" xfId="2" applyFont="1" applyBorder="1" applyAlignment="1">
      <alignment horizontal="center" vertical="center" wrapText="1"/>
    </xf>
    <xf numFmtId="0" fontId="31" fillId="0" borderId="45" xfId="2" applyFont="1" applyBorder="1" applyAlignment="1">
      <alignment horizontal="center" vertical="center" wrapText="1"/>
    </xf>
    <xf numFmtId="0" fontId="31" fillId="0" borderId="44" xfId="2" applyFont="1" applyBorder="1" applyAlignment="1">
      <alignment horizontal="center" vertical="center" wrapText="1"/>
    </xf>
    <xf numFmtId="0" fontId="30" fillId="0" borderId="30" xfId="3" applyFont="1" applyBorder="1" applyAlignment="1">
      <alignment horizontal="center" vertical="center" wrapText="1"/>
    </xf>
    <xf numFmtId="0" fontId="30" fillId="0" borderId="32" xfId="3" applyFont="1" applyBorder="1" applyAlignment="1">
      <alignment horizontal="center" vertical="center"/>
    </xf>
    <xf numFmtId="0" fontId="32" fillId="0" borderId="30" xfId="3" applyFont="1" applyBorder="1" applyAlignment="1">
      <alignment horizontal="center" vertical="center" wrapText="1"/>
    </xf>
    <xf numFmtId="0" fontId="32" fillId="0" borderId="32" xfId="3" applyFont="1" applyBorder="1" applyAlignment="1">
      <alignment horizontal="center" vertical="center" wrapText="1"/>
    </xf>
    <xf numFmtId="0" fontId="38" fillId="0" borderId="30" xfId="312" applyFont="1" applyBorder="1" applyAlignment="1">
      <alignment horizontal="center" vertical="center" wrapText="1"/>
    </xf>
    <xf numFmtId="0" fontId="38" fillId="0" borderId="32" xfId="312" applyFont="1" applyBorder="1" applyAlignment="1">
      <alignment horizontal="center" vertical="center" wrapText="1"/>
    </xf>
    <xf numFmtId="0" fontId="32" fillId="0" borderId="30" xfId="312" applyFont="1" applyBorder="1" applyAlignment="1">
      <alignment horizontal="center" vertical="center" wrapText="1"/>
    </xf>
    <xf numFmtId="0" fontId="32" fillId="0" borderId="32" xfId="312" applyFont="1" applyBorder="1" applyAlignment="1">
      <alignment horizontal="center" vertical="center" wrapText="1"/>
    </xf>
    <xf numFmtId="9" fontId="32" fillId="0" borderId="48" xfId="1" applyFont="1" applyBorder="1" applyAlignment="1">
      <alignment horizontal="center" vertical="center" wrapText="1"/>
    </xf>
    <xf numFmtId="9" fontId="32" fillId="0" borderId="50" xfId="1" applyFont="1" applyBorder="1" applyAlignment="1">
      <alignment horizontal="center" vertical="center" wrapText="1"/>
    </xf>
    <xf numFmtId="0" fontId="29" fillId="0" borderId="47" xfId="0" applyFont="1" applyBorder="1" applyAlignment="1">
      <alignment wrapText="1"/>
    </xf>
    <xf numFmtId="0" fontId="29" fillId="0" borderId="47" xfId="0" applyFont="1" applyBorder="1"/>
    <xf numFmtId="0" fontId="29" fillId="19" borderId="48" xfId="3" applyFont="1" applyFill="1" applyBorder="1" applyAlignment="1">
      <alignment vertical="center" wrapText="1"/>
    </xf>
    <xf numFmtId="0" fontId="29" fillId="19" borderId="50" xfId="3" applyFont="1" applyFill="1" applyBorder="1" applyAlignment="1">
      <alignment vertical="center" wrapText="1"/>
    </xf>
    <xf numFmtId="0" fontId="66" fillId="0" borderId="48" xfId="22" applyBorder="1" applyAlignment="1">
      <alignment horizontal="center" vertical="center" wrapText="1"/>
    </xf>
    <xf numFmtId="0" fontId="38" fillId="0" borderId="50" xfId="3" applyFont="1" applyBorder="1" applyAlignment="1">
      <alignment horizontal="center" vertical="center" wrapText="1"/>
    </xf>
    <xf numFmtId="0" fontId="29" fillId="19" borderId="47" xfId="0" applyFont="1" applyFill="1" applyBorder="1" applyAlignment="1">
      <alignment wrapText="1"/>
    </xf>
    <xf numFmtId="0" fontId="29" fillId="19" borderId="47" xfId="0" applyFont="1" applyFill="1" applyBorder="1"/>
    <xf numFmtId="0" fontId="37" fillId="0" borderId="48" xfId="46" applyBorder="1" applyAlignment="1">
      <alignment horizontal="center" vertical="center" wrapText="1"/>
    </xf>
    <xf numFmtId="0" fontId="29" fillId="19" borderId="48" xfId="477" applyFont="1" applyFill="1" applyBorder="1" applyAlignment="1">
      <alignment vertical="center" wrapText="1"/>
    </xf>
    <xf numFmtId="0" fontId="29" fillId="19" borderId="50" xfId="477" applyFont="1" applyFill="1" applyBorder="1" applyAlignment="1">
      <alignment vertical="center" wrapText="1"/>
    </xf>
    <xf numFmtId="0" fontId="32" fillId="19" borderId="30" xfId="189" applyFont="1" applyFill="1" applyBorder="1" applyAlignment="1">
      <alignment horizontal="left" vertical="center" wrapText="1"/>
    </xf>
    <xf numFmtId="0" fontId="32" fillId="19" borderId="32" xfId="189" applyFont="1" applyFill="1" applyBorder="1" applyAlignment="1">
      <alignment horizontal="left" vertical="center" wrapText="1"/>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32" fillId="0" borderId="48" xfId="312" applyFont="1" applyBorder="1" applyAlignment="1">
      <alignment horizontal="left" vertical="center" wrapText="1"/>
    </xf>
    <xf numFmtId="0" fontId="32" fillId="0" borderId="50" xfId="312" applyFont="1" applyBorder="1" applyAlignment="1">
      <alignment horizontal="left" vertical="center" wrapText="1"/>
    </xf>
    <xf numFmtId="0" fontId="38" fillId="0" borderId="50" xfId="312" applyFont="1" applyBorder="1" applyAlignment="1">
      <alignment horizontal="center" vertical="center" wrapText="1"/>
    </xf>
    <xf numFmtId="0" fontId="16" fillId="0" borderId="30" xfId="36" applyFont="1" applyBorder="1" applyAlignment="1">
      <alignment horizontal="center" vertical="center" wrapText="1"/>
    </xf>
    <xf numFmtId="0" fontId="16" fillId="0" borderId="32" xfId="36" applyFont="1" applyBorder="1" applyAlignment="1">
      <alignment horizontal="center" vertical="center" wrapText="1"/>
    </xf>
    <xf numFmtId="0" fontId="32" fillId="0" borderId="30" xfId="36" applyFont="1" applyBorder="1" applyAlignment="1">
      <alignment horizontal="center" vertical="center" wrapText="1"/>
    </xf>
    <xf numFmtId="0" fontId="32" fillId="0" borderId="32" xfId="36" applyFont="1" applyBorder="1" applyAlignment="1">
      <alignment horizontal="center" vertical="center" wrapText="1"/>
    </xf>
    <xf numFmtId="0" fontId="32" fillId="0" borderId="30" xfId="383" applyFont="1" applyBorder="1" applyAlignment="1">
      <alignment horizontal="center" vertical="center" wrapText="1"/>
    </xf>
    <xf numFmtId="0" fontId="32" fillId="0" borderId="32" xfId="383" applyFont="1" applyBorder="1" applyAlignment="1">
      <alignment horizontal="center" vertical="center" wrapText="1"/>
    </xf>
    <xf numFmtId="0" fontId="38" fillId="0" borderId="48" xfId="36" applyFont="1" applyBorder="1" applyAlignment="1">
      <alignment horizontal="left" vertical="center" wrapText="1"/>
    </xf>
    <xf numFmtId="0" fontId="38" fillId="0" borderId="50" xfId="36" applyFont="1" applyBorder="1" applyAlignment="1">
      <alignment horizontal="left" vertical="center" wrapText="1"/>
    </xf>
    <xf numFmtId="0" fontId="38" fillId="0" borderId="48" xfId="3" applyFont="1" applyBorder="1" applyAlignment="1">
      <alignment horizontal="center" vertical="center" wrapText="1"/>
    </xf>
    <xf numFmtId="0" fontId="32" fillId="0" borderId="48" xfId="36" applyFont="1" applyBorder="1" applyAlignment="1">
      <alignment horizontal="left" vertical="center" wrapText="1"/>
    </xf>
    <xf numFmtId="0" fontId="32" fillId="0" borderId="50" xfId="36" applyFont="1" applyBorder="1" applyAlignment="1">
      <alignment horizontal="left" vertical="center" wrapText="1"/>
    </xf>
    <xf numFmtId="0" fontId="32" fillId="0" borderId="50" xfId="3" applyFont="1" applyBorder="1" applyAlignment="1">
      <alignment horizontal="center" vertical="center" wrapText="1"/>
    </xf>
    <xf numFmtId="0" fontId="32" fillId="0" borderId="48" xfId="3" applyFont="1" applyBorder="1" applyAlignment="1">
      <alignment horizontal="center" vertical="center" wrapText="1"/>
    </xf>
    <xf numFmtId="0" fontId="32" fillId="0" borderId="48" xfId="477" applyFont="1" applyBorder="1" applyAlignment="1">
      <alignment horizontal="left" vertical="center" wrapText="1"/>
    </xf>
    <xf numFmtId="0" fontId="32" fillId="0" borderId="50" xfId="477" applyFont="1" applyBorder="1" applyAlignment="1">
      <alignment horizontal="left" vertical="center" wrapText="1"/>
    </xf>
    <xf numFmtId="0" fontId="38" fillId="0" borderId="50" xfId="477" applyFont="1" applyBorder="1" applyAlignment="1">
      <alignment horizontal="center" vertical="center" wrapText="1"/>
    </xf>
    <xf numFmtId="0" fontId="16" fillId="0" borderId="30" xfId="3" applyFont="1" applyBorder="1" applyAlignment="1">
      <alignment horizontal="center" vertical="top" wrapText="1"/>
    </xf>
    <xf numFmtId="0" fontId="16" fillId="0" borderId="32" xfId="3" applyFont="1" applyBorder="1" applyAlignment="1">
      <alignment horizontal="center" vertical="top" wrapText="1"/>
    </xf>
    <xf numFmtId="0" fontId="16" fillId="0" borderId="30" xfId="3" applyFont="1" applyBorder="1" applyAlignment="1">
      <alignment horizontal="center" vertical="center" wrapText="1"/>
    </xf>
    <xf numFmtId="0" fontId="16" fillId="0" borderId="32" xfId="3" applyFont="1" applyBorder="1" applyAlignment="1">
      <alignment horizontal="center" vertical="center" wrapText="1"/>
    </xf>
    <xf numFmtId="0" fontId="16" fillId="0" borderId="30" xfId="312" applyFont="1" applyBorder="1" applyAlignment="1">
      <alignment horizontal="center" vertical="center" wrapText="1"/>
    </xf>
    <xf numFmtId="0" fontId="16" fillId="0" borderId="32" xfId="312" applyFont="1" applyBorder="1" applyAlignment="1">
      <alignment horizontal="center" vertical="center" wrapText="1"/>
    </xf>
    <xf numFmtId="173" fontId="64" fillId="20" borderId="48" xfId="3" applyNumberFormat="1" applyFont="1" applyFill="1" applyBorder="1" applyAlignment="1">
      <alignment horizontal="center" vertical="center" wrapText="1"/>
    </xf>
    <xf numFmtId="173" fontId="64" fillId="20" borderId="50" xfId="3" applyNumberFormat="1" applyFont="1" applyFill="1" applyBorder="1" applyAlignment="1">
      <alignment horizontal="center" vertical="center" wrapText="1"/>
    </xf>
    <xf numFmtId="173" fontId="39" fillId="20" borderId="48" xfId="3" applyNumberFormat="1" applyFont="1" applyFill="1" applyBorder="1" applyAlignment="1">
      <alignment horizontal="center" vertical="center" wrapText="1"/>
    </xf>
    <xf numFmtId="173" fontId="39" fillId="20" borderId="50" xfId="3" applyNumberFormat="1" applyFont="1" applyFill="1" applyBorder="1" applyAlignment="1">
      <alignment horizontal="center" vertical="center" wrapText="1"/>
    </xf>
    <xf numFmtId="0" fontId="16" fillId="0" borderId="48" xfId="3" applyFont="1" applyBorder="1" applyAlignment="1">
      <alignment horizontal="left" vertical="center" wrapText="1"/>
    </xf>
    <xf numFmtId="0" fontId="16" fillId="0" borderId="50" xfId="3" applyFont="1" applyBorder="1" applyAlignment="1">
      <alignment horizontal="left" vertical="center" wrapText="1"/>
    </xf>
    <xf numFmtId="0" fontId="16" fillId="19" borderId="48" xfId="3" applyFont="1" applyFill="1" applyBorder="1" applyAlignment="1">
      <alignment horizontal="left" vertical="center" wrapText="1"/>
    </xf>
    <xf numFmtId="0" fontId="16" fillId="19" borderId="50" xfId="3" applyFont="1" applyFill="1" applyBorder="1" applyAlignment="1">
      <alignment horizontal="left" vertical="center" wrapText="1"/>
    </xf>
    <xf numFmtId="0" fontId="16" fillId="0" borderId="48" xfId="312" applyFont="1" applyBorder="1" applyAlignment="1">
      <alignment horizontal="left" vertical="center" wrapText="1"/>
    </xf>
    <xf numFmtId="0" fontId="16" fillId="0" borderId="50" xfId="312" applyFont="1" applyBorder="1" applyAlignment="1">
      <alignment horizontal="left" vertical="center" wrapText="1"/>
    </xf>
    <xf numFmtId="0" fontId="32" fillId="0" borderId="30" xfId="3" applyFont="1" applyBorder="1" applyAlignment="1">
      <alignment horizontal="left" vertical="center" wrapText="1"/>
    </xf>
    <xf numFmtId="0" fontId="32" fillId="0" borderId="32" xfId="3" applyFont="1" applyBorder="1" applyAlignment="1">
      <alignment horizontal="left" vertical="center" wrapText="1"/>
    </xf>
    <xf numFmtId="0" fontId="32" fillId="0" borderId="30" xfId="36" applyFont="1" applyBorder="1" applyAlignment="1">
      <alignment horizontal="left" vertical="center" wrapText="1"/>
    </xf>
    <xf numFmtId="0" fontId="32" fillId="0" borderId="32" xfId="36" applyFont="1" applyBorder="1" applyAlignment="1">
      <alignment horizontal="left" vertical="center" wrapText="1"/>
    </xf>
    <xf numFmtId="0" fontId="32" fillId="0" borderId="30" xfId="312" applyFont="1" applyBorder="1" applyAlignment="1">
      <alignment horizontal="left" vertical="center" wrapText="1"/>
    </xf>
    <xf numFmtId="0" fontId="32" fillId="0" borderId="32" xfId="312" applyFont="1" applyBorder="1" applyAlignment="1">
      <alignment horizontal="left" vertical="center" wrapText="1"/>
    </xf>
    <xf numFmtId="0" fontId="29" fillId="0" borderId="48" xfId="3" applyFont="1" applyBorder="1" applyAlignment="1">
      <alignment horizontal="left" vertical="center" wrapText="1"/>
    </xf>
    <xf numFmtId="0" fontId="29" fillId="0" borderId="50" xfId="3" applyFont="1" applyBorder="1" applyAlignment="1">
      <alignment horizontal="left" vertical="center" wrapText="1"/>
    </xf>
    <xf numFmtId="0" fontId="29" fillId="0" borderId="48" xfId="312" applyFont="1" applyBorder="1" applyAlignment="1">
      <alignment horizontal="left" vertical="center" wrapText="1"/>
    </xf>
    <xf numFmtId="0" fontId="29" fillId="0" borderId="50" xfId="312" applyFont="1" applyBorder="1" applyAlignment="1">
      <alignment horizontal="left" vertical="center" wrapText="1"/>
    </xf>
    <xf numFmtId="2" fontId="32" fillId="0" borderId="30" xfId="3" applyNumberFormat="1" applyFont="1" applyBorder="1" applyAlignment="1">
      <alignment horizontal="center" vertical="center" wrapText="1"/>
    </xf>
    <xf numFmtId="0" fontId="32" fillId="19" borderId="30" xfId="3" applyFont="1" applyFill="1" applyBorder="1" applyAlignment="1">
      <alignment horizontal="center" vertical="center" wrapText="1"/>
    </xf>
    <xf numFmtId="0" fontId="32" fillId="19" borderId="32" xfId="3" applyFont="1" applyFill="1" applyBorder="1" applyAlignment="1">
      <alignment horizontal="center" vertical="center" wrapText="1"/>
    </xf>
    <xf numFmtId="0" fontId="38" fillId="0" borderId="32" xfId="3" applyFont="1" applyBorder="1" applyAlignment="1">
      <alignment horizontal="center" vertical="center" wrapText="1"/>
    </xf>
    <xf numFmtId="173" fontId="64" fillId="20" borderId="74" xfId="3" applyNumberFormat="1" applyFont="1" applyFill="1" applyBorder="1" applyAlignment="1">
      <alignment horizontal="center" vertical="center" wrapText="1"/>
    </xf>
    <xf numFmtId="173" fontId="64" fillId="20" borderId="77" xfId="3" applyNumberFormat="1" applyFont="1" applyFill="1" applyBorder="1" applyAlignment="1">
      <alignment horizontal="center" vertical="center" wrapText="1"/>
    </xf>
    <xf numFmtId="173" fontId="49" fillId="20" borderId="74" xfId="3" applyNumberFormat="1" applyFont="1" applyFill="1" applyBorder="1" applyAlignment="1">
      <alignment horizontal="center" vertical="center" wrapText="1"/>
    </xf>
    <xf numFmtId="173" fontId="49" fillId="20" borderId="77" xfId="3" applyNumberFormat="1" applyFont="1" applyFill="1" applyBorder="1" applyAlignment="1">
      <alignment horizontal="center" vertical="center" wrapText="1"/>
    </xf>
    <xf numFmtId="9" fontId="32" fillId="0" borderId="48" xfId="3" applyNumberFormat="1" applyFont="1" applyBorder="1" applyAlignment="1">
      <alignment horizontal="center" vertical="center"/>
    </xf>
    <xf numFmtId="0" fontId="30" fillId="19" borderId="48" xfId="3" applyFont="1" applyFill="1" applyBorder="1" applyAlignment="1">
      <alignment horizontal="left" vertical="center" wrapText="1"/>
    </xf>
    <xf numFmtId="0" fontId="44" fillId="19" borderId="50" xfId="3" applyFont="1" applyFill="1" applyBorder="1" applyAlignment="1">
      <alignment horizontal="left" vertical="center" wrapText="1"/>
    </xf>
    <xf numFmtId="0" fontId="38" fillId="0" borderId="50" xfId="3" applyFont="1" applyBorder="1" applyAlignment="1">
      <alignment horizontal="left" vertical="center" wrapText="1"/>
    </xf>
    <xf numFmtId="0" fontId="72" fillId="0" borderId="48" xfId="3" applyFont="1" applyBorder="1" applyAlignment="1">
      <alignment horizontal="center" vertical="center" wrapText="1"/>
    </xf>
    <xf numFmtId="0" fontId="72" fillId="0" borderId="50" xfId="3" applyFont="1" applyBorder="1" applyAlignment="1">
      <alignment horizontal="center" vertical="center" wrapText="1"/>
    </xf>
    <xf numFmtId="0" fontId="38" fillId="0" borderId="48" xfId="3" applyFont="1" applyBorder="1" applyAlignment="1">
      <alignment horizontal="left" vertical="center" wrapText="1"/>
    </xf>
    <xf numFmtId="0" fontId="49" fillId="20" borderId="30" xfId="2" applyFont="1" applyFill="1" applyBorder="1" applyAlignment="1">
      <alignment horizontal="center" vertical="center" wrapText="1"/>
    </xf>
    <xf numFmtId="0" fontId="49" fillId="20" borderId="31" xfId="2" applyFont="1" applyFill="1" applyBorder="1" applyAlignment="1">
      <alignment horizontal="center" vertical="center" wrapText="1"/>
    </xf>
    <xf numFmtId="0" fontId="49" fillId="20" borderId="32" xfId="2" applyFont="1" applyFill="1" applyBorder="1" applyAlignment="1">
      <alignment horizontal="center" vertical="center" wrapText="1"/>
    </xf>
    <xf numFmtId="0" fontId="66" fillId="0" borderId="27" xfId="22" applyBorder="1" applyAlignment="1">
      <alignment horizontal="center" vertical="center" wrapText="1"/>
    </xf>
    <xf numFmtId="0" fontId="32" fillId="0" borderId="30" xfId="3" applyFont="1" applyBorder="1" applyAlignment="1">
      <alignment vertical="center" wrapText="1"/>
    </xf>
    <xf numFmtId="0" fontId="32" fillId="0" borderId="32" xfId="3" applyFont="1" applyBorder="1" applyAlignment="1">
      <alignment vertical="center" wrapText="1"/>
    </xf>
    <xf numFmtId="0" fontId="32" fillId="0" borderId="30" xfId="36" applyFont="1" applyBorder="1" applyAlignment="1">
      <alignment vertical="center" wrapText="1"/>
    </xf>
    <xf numFmtId="0" fontId="32" fillId="0" borderId="32" xfId="36" applyFont="1" applyBorder="1" applyAlignment="1">
      <alignment vertical="center" wrapText="1"/>
    </xf>
    <xf numFmtId="0" fontId="32" fillId="0" borderId="30" xfId="312" applyFont="1" applyBorder="1" applyAlignment="1">
      <alignment vertical="center" wrapText="1"/>
    </xf>
    <xf numFmtId="0" fontId="32" fillId="0" borderId="32" xfId="312" applyFont="1" applyBorder="1" applyAlignment="1">
      <alignment vertical="center" wrapText="1"/>
    </xf>
    <xf numFmtId="0" fontId="32" fillId="0" borderId="117" xfId="36" applyFont="1" applyBorder="1" applyAlignment="1">
      <alignment horizontal="left" vertical="center" wrapText="1"/>
    </xf>
    <xf numFmtId="0" fontId="32" fillId="0" borderId="88" xfId="36" applyFont="1" applyBorder="1" applyAlignment="1">
      <alignment horizontal="left" vertical="center" wrapText="1"/>
    </xf>
    <xf numFmtId="0" fontId="37" fillId="0" borderId="48" xfId="22" applyFont="1" applyBorder="1" applyAlignment="1">
      <alignment horizontal="center" vertical="center" wrapText="1"/>
    </xf>
    <xf numFmtId="0" fontId="66" fillId="0" borderId="50" xfId="22" applyBorder="1" applyAlignment="1">
      <alignment horizontal="center" vertical="center" wrapText="1"/>
    </xf>
    <xf numFmtId="0" fontId="32" fillId="19" borderId="117" xfId="36" applyFont="1" applyFill="1" applyBorder="1" applyAlignment="1">
      <alignment horizontal="left" vertical="center" wrapText="1"/>
    </xf>
    <xf numFmtId="0" fontId="32" fillId="19" borderId="88" xfId="36" applyFont="1" applyFill="1" applyBorder="1" applyAlignment="1">
      <alignment horizontal="left" vertical="center" wrapText="1"/>
    </xf>
    <xf numFmtId="0" fontId="32" fillId="19" borderId="117" xfId="312" applyFont="1" applyFill="1" applyBorder="1" applyAlignment="1">
      <alignment horizontal="left" vertical="center" wrapText="1"/>
    </xf>
    <xf numFmtId="0" fontId="32" fillId="19" borderId="88" xfId="312" applyFont="1" applyFill="1" applyBorder="1" applyAlignment="1">
      <alignment horizontal="left" vertical="center" wrapText="1"/>
    </xf>
    <xf numFmtId="0" fontId="32" fillId="0" borderId="117" xfId="312" applyFont="1" applyBorder="1" applyAlignment="1">
      <alignment horizontal="left" vertical="center" wrapText="1"/>
    </xf>
    <xf numFmtId="0" fontId="32" fillId="0" borderId="88" xfId="312" applyFont="1" applyBorder="1" applyAlignment="1">
      <alignment horizontal="left" vertical="center" wrapText="1"/>
    </xf>
    <xf numFmtId="0" fontId="32" fillId="0" borderId="30" xfId="477" applyFont="1" applyBorder="1" applyAlignment="1">
      <alignment horizontal="left" vertical="center" wrapText="1"/>
    </xf>
    <xf numFmtId="0" fontId="32" fillId="0" borderId="32" xfId="477" applyFont="1" applyBorder="1" applyAlignment="1">
      <alignment horizontal="left" vertical="center" wrapText="1"/>
    </xf>
    <xf numFmtId="0" fontId="32" fillId="0" borderId="48" xfId="3" applyFont="1" applyBorder="1" applyAlignment="1">
      <alignment horizontal="left" vertical="top" wrapText="1"/>
    </xf>
    <xf numFmtId="0" fontId="32" fillId="0" borderId="50" xfId="3" applyFont="1" applyBorder="1" applyAlignment="1">
      <alignment horizontal="left" vertical="top" wrapText="1"/>
    </xf>
    <xf numFmtId="0" fontId="32" fillId="19" borderId="48" xfId="3" applyFont="1" applyFill="1" applyBorder="1" applyAlignment="1">
      <alignment horizontal="left" vertical="top" wrapText="1"/>
    </xf>
    <xf numFmtId="0" fontId="32" fillId="19" borderId="50" xfId="3" applyFont="1" applyFill="1" applyBorder="1" applyAlignment="1">
      <alignment horizontal="left" vertical="top" wrapText="1"/>
    </xf>
    <xf numFmtId="0" fontId="32" fillId="0" borderId="48" xfId="477" applyFont="1" applyBorder="1" applyAlignment="1">
      <alignment horizontal="left" vertical="top" wrapText="1"/>
    </xf>
    <xf numFmtId="0" fontId="32" fillId="0" borderId="50" xfId="477" applyFont="1" applyBorder="1" applyAlignment="1">
      <alignment horizontal="left" vertical="top" wrapText="1"/>
    </xf>
    <xf numFmtId="0" fontId="32" fillId="19" borderId="48" xfId="477" applyFont="1" applyFill="1" applyBorder="1" applyAlignment="1">
      <alignment horizontal="left" vertical="top" wrapText="1"/>
    </xf>
    <xf numFmtId="0" fontId="32" fillId="19" borderId="50" xfId="477" applyFont="1" applyFill="1" applyBorder="1" applyAlignment="1">
      <alignment horizontal="left" vertical="top" wrapText="1"/>
    </xf>
    <xf numFmtId="43" fontId="38" fillId="0" borderId="48" xfId="18" applyFont="1" applyBorder="1" applyAlignment="1">
      <alignment horizontal="center"/>
    </xf>
    <xf numFmtId="43" fontId="38" fillId="0" borderId="50" xfId="18" applyFont="1" applyBorder="1" applyAlignment="1">
      <alignment horizontal="center"/>
    </xf>
    <xf numFmtId="0" fontId="31" fillId="20" borderId="54" xfId="3" applyFont="1" applyFill="1" applyBorder="1" applyAlignment="1">
      <alignment horizontal="center" vertical="center" wrapText="1"/>
    </xf>
    <xf numFmtId="0" fontId="31" fillId="20" borderId="53" xfId="3" applyFont="1" applyFill="1" applyBorder="1" applyAlignment="1">
      <alignment horizontal="center" vertical="center" wrapText="1"/>
    </xf>
    <xf numFmtId="0" fontId="31" fillId="20" borderId="30" xfId="3" applyFont="1" applyFill="1" applyBorder="1" applyAlignment="1">
      <alignment horizontal="center" vertical="center" wrapText="1"/>
    </xf>
    <xf numFmtId="0" fontId="31" fillId="20" borderId="32" xfId="3" applyFont="1" applyFill="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32" fillId="0" borderId="31" xfId="3" applyFont="1" applyBorder="1" applyAlignment="1">
      <alignment horizontal="center" vertical="center"/>
    </xf>
    <xf numFmtId="0" fontId="60" fillId="0" borderId="30" xfId="3" applyFont="1" applyBorder="1" applyAlignment="1">
      <alignment horizontal="center" vertical="center" wrapText="1"/>
    </xf>
    <xf numFmtId="0" fontId="60" fillId="0" borderId="32" xfId="3" applyFont="1" applyBorder="1" applyAlignment="1">
      <alignment horizontal="center" vertical="center" wrapText="1"/>
    </xf>
    <xf numFmtId="0" fontId="32" fillId="0" borderId="54" xfId="3" applyFont="1" applyBorder="1" applyAlignment="1">
      <alignment horizontal="center" vertical="center"/>
    </xf>
    <xf numFmtId="0" fontId="32" fillId="0" borderId="52" xfId="3" applyFont="1" applyBorder="1" applyAlignment="1">
      <alignment horizontal="center" vertical="center"/>
    </xf>
    <xf numFmtId="0" fontId="32" fillId="0" borderId="53" xfId="3" applyFont="1" applyBorder="1" applyAlignment="1">
      <alignment horizontal="center" vertical="center"/>
    </xf>
    <xf numFmtId="0" fontId="32" fillId="0" borderId="31" xfId="3" applyFont="1" applyBorder="1" applyAlignment="1">
      <alignment horizontal="center" vertical="center" wrapText="1"/>
    </xf>
    <xf numFmtId="0" fontId="31" fillId="20" borderId="27" xfId="2" applyFont="1" applyFill="1" applyBorder="1" applyAlignment="1">
      <alignment horizontal="center" vertical="center" wrapText="1"/>
    </xf>
    <xf numFmtId="0" fontId="31" fillId="20" borderId="33" xfId="2" applyFont="1" applyFill="1" applyBorder="1" applyAlignment="1">
      <alignment horizontal="center" vertical="center" wrapText="1"/>
    </xf>
    <xf numFmtId="0" fontId="31" fillId="20" borderId="36" xfId="2" applyFont="1" applyFill="1" applyBorder="1" applyAlignment="1">
      <alignment horizontal="center" vertical="center" wrapText="1"/>
    </xf>
    <xf numFmtId="0" fontId="22" fillId="20" borderId="51" xfId="3" applyFont="1" applyFill="1" applyBorder="1" applyAlignment="1">
      <alignment horizontal="center" vertical="center"/>
    </xf>
    <xf numFmtId="0" fontId="31" fillId="0" borderId="96" xfId="2" applyFont="1" applyBorder="1" applyAlignment="1">
      <alignment horizontal="left" vertical="center" wrapText="1"/>
    </xf>
    <xf numFmtId="0" fontId="31" fillId="0" borderId="97" xfId="2" applyFont="1" applyBorder="1" applyAlignment="1">
      <alignment horizontal="left" vertical="center" wrapText="1"/>
    </xf>
    <xf numFmtId="0" fontId="31" fillId="0" borderId="98" xfId="2" applyFont="1" applyBorder="1" applyAlignment="1">
      <alignment horizontal="left" vertical="center" wrapText="1"/>
    </xf>
    <xf numFmtId="0" fontId="31" fillId="0" borderId="99" xfId="2" applyFont="1" applyBorder="1" applyAlignment="1">
      <alignment horizontal="left" vertical="center" wrapText="1"/>
    </xf>
    <xf numFmtId="0" fontId="31" fillId="0" borderId="100" xfId="2" applyFont="1" applyBorder="1" applyAlignment="1">
      <alignment horizontal="left" vertical="center" wrapText="1"/>
    </xf>
    <xf numFmtId="0" fontId="31" fillId="0" borderId="101" xfId="2" applyFont="1" applyBorder="1" applyAlignment="1">
      <alignment horizontal="left" vertical="center" wrapText="1"/>
    </xf>
    <xf numFmtId="0" fontId="31" fillId="0" borderId="102" xfId="2" applyFont="1" applyBorder="1" applyAlignment="1">
      <alignment horizontal="left" vertical="center" wrapText="1"/>
    </xf>
    <xf numFmtId="0" fontId="31" fillId="0" borderId="103" xfId="2" applyFont="1" applyBorder="1" applyAlignment="1">
      <alignment horizontal="left" vertical="center" wrapText="1"/>
    </xf>
    <xf numFmtId="0" fontId="32" fillId="19" borderId="30" xfId="36" applyFont="1" applyFill="1" applyBorder="1" applyAlignment="1">
      <alignment horizontal="left" vertical="center" wrapText="1"/>
    </xf>
    <xf numFmtId="0" fontId="32" fillId="19" borderId="32" xfId="36" applyFont="1" applyFill="1" applyBorder="1" applyAlignment="1">
      <alignment horizontal="left" vertical="center" wrapText="1"/>
    </xf>
    <xf numFmtId="0" fontId="22" fillId="20" borderId="30" xfId="3" applyFont="1" applyFill="1" applyBorder="1" applyAlignment="1">
      <alignment horizontal="center" vertical="center" wrapText="1"/>
    </xf>
    <xf numFmtId="0" fontId="22" fillId="20" borderId="31" xfId="3" applyFont="1" applyFill="1" applyBorder="1" applyAlignment="1">
      <alignment horizontal="center" vertical="center" wrapText="1"/>
    </xf>
    <xf numFmtId="0" fontId="22" fillId="20" borderId="32" xfId="3" applyFont="1" applyFill="1" applyBorder="1" applyAlignment="1">
      <alignment horizontal="center" vertical="center" wrapText="1"/>
    </xf>
    <xf numFmtId="0" fontId="22" fillId="0" borderId="30" xfId="3" applyFont="1" applyBorder="1" applyAlignment="1">
      <alignment horizontal="center" vertical="center"/>
    </xf>
    <xf numFmtId="0" fontId="22" fillId="0" borderId="31" xfId="3" applyFont="1" applyBorder="1" applyAlignment="1">
      <alignment horizontal="center" vertical="center"/>
    </xf>
    <xf numFmtId="0" fontId="22" fillId="0" borderId="32" xfId="3" applyFont="1" applyBorder="1" applyAlignment="1">
      <alignment horizontal="center" vertical="center"/>
    </xf>
    <xf numFmtId="0" fontId="22" fillId="0" borderId="51" xfId="3" applyFont="1" applyBorder="1" applyAlignment="1">
      <alignment horizontal="left" vertical="center" wrapText="1"/>
    </xf>
    <xf numFmtId="0" fontId="22" fillId="0" borderId="51" xfId="3" applyFont="1" applyBorder="1" applyAlignment="1">
      <alignment horizontal="left" vertical="center"/>
    </xf>
    <xf numFmtId="0" fontId="32" fillId="0" borderId="51" xfId="3" applyFont="1" applyBorder="1" applyAlignment="1">
      <alignment horizontal="center" vertical="center"/>
    </xf>
    <xf numFmtId="0" fontId="31" fillId="0" borderId="96" xfId="2" applyFont="1" applyBorder="1" applyAlignment="1">
      <alignment horizontal="center" vertical="center" wrapText="1"/>
    </xf>
    <xf numFmtId="0" fontId="31" fillId="0" borderId="97" xfId="2" applyFont="1" applyBorder="1" applyAlignment="1">
      <alignment horizontal="center" vertical="center" wrapText="1"/>
    </xf>
    <xf numFmtId="0" fontId="31" fillId="0" borderId="98" xfId="2" applyFont="1" applyBorder="1" applyAlignment="1">
      <alignment horizontal="center" vertical="center" wrapText="1"/>
    </xf>
    <xf numFmtId="0" fontId="31" fillId="0" borderId="99" xfId="2" applyFont="1" applyBorder="1" applyAlignment="1">
      <alignment horizontal="center" vertical="center" wrapText="1"/>
    </xf>
    <xf numFmtId="0" fontId="31" fillId="0" borderId="100" xfId="2" applyFont="1" applyBorder="1" applyAlignment="1">
      <alignment horizontal="center" vertical="center" wrapText="1"/>
    </xf>
    <xf numFmtId="0" fontId="31" fillId="0" borderId="101" xfId="2" applyFont="1" applyBorder="1" applyAlignment="1">
      <alignment horizontal="center" vertical="center" wrapText="1"/>
    </xf>
    <xf numFmtId="0" fontId="31" fillId="0" borderId="102" xfId="2" applyFont="1" applyBorder="1" applyAlignment="1">
      <alignment horizontal="center" vertical="center" wrapText="1"/>
    </xf>
    <xf numFmtId="0" fontId="31" fillId="0" borderId="103" xfId="2" applyFont="1" applyBorder="1" applyAlignment="1">
      <alignment horizontal="center" vertical="center" wrapText="1"/>
    </xf>
    <xf numFmtId="0" fontId="16" fillId="0" borderId="30" xfId="25" applyFont="1" applyBorder="1" applyAlignment="1">
      <alignment horizontal="left" vertical="center" wrapText="1"/>
    </xf>
    <xf numFmtId="0" fontId="16" fillId="0" borderId="32" xfId="25" applyFont="1" applyBorder="1" applyAlignment="1">
      <alignment horizontal="left" vertical="center"/>
    </xf>
    <xf numFmtId="0" fontId="32" fillId="0" borderId="32" xfId="3" applyFont="1" applyBorder="1" applyAlignment="1">
      <alignment horizontal="left" vertical="center"/>
    </xf>
    <xf numFmtId="0" fontId="31" fillId="20" borderId="61" xfId="2" applyFont="1" applyFill="1" applyBorder="1" applyAlignment="1">
      <alignment horizontal="center" vertical="center" wrapText="1"/>
    </xf>
    <xf numFmtId="0" fontId="31" fillId="20" borderId="62" xfId="2" applyFont="1" applyFill="1" applyBorder="1" applyAlignment="1">
      <alignment horizontal="center" vertical="center" wrapText="1"/>
    </xf>
    <xf numFmtId="0" fontId="31" fillId="20" borderId="63" xfId="2" applyFont="1" applyFill="1" applyBorder="1" applyAlignment="1">
      <alignment horizontal="center" vertical="center" wrapText="1"/>
    </xf>
    <xf numFmtId="0" fontId="30" fillId="20" borderId="61" xfId="2" applyFont="1" applyFill="1" applyBorder="1" applyAlignment="1">
      <alignment horizontal="center" vertical="center" wrapText="1"/>
    </xf>
    <xf numFmtId="0" fontId="30" fillId="20" borderId="62" xfId="2" applyFont="1" applyFill="1" applyBorder="1" applyAlignment="1">
      <alignment horizontal="center" vertical="center" wrapText="1"/>
    </xf>
    <xf numFmtId="0" fontId="30" fillId="20" borderId="63" xfId="2" applyFont="1" applyFill="1" applyBorder="1" applyAlignment="1">
      <alignment horizontal="center" vertical="center" wrapText="1"/>
    </xf>
    <xf numFmtId="0" fontId="30" fillId="20" borderId="34" xfId="2" applyFont="1" applyFill="1" applyBorder="1" applyAlignment="1">
      <alignment horizontal="center" vertical="center" wrapText="1"/>
    </xf>
    <xf numFmtId="0" fontId="30" fillId="20" borderId="38" xfId="2" applyFont="1" applyFill="1" applyBorder="1" applyAlignment="1">
      <alignment horizontal="center" vertical="center" wrapText="1"/>
    </xf>
    <xf numFmtId="0" fontId="31" fillId="16" borderId="51" xfId="2" applyFont="1" applyFill="1" applyBorder="1" applyAlignment="1">
      <alignment horizontal="center" vertical="center" wrapText="1"/>
    </xf>
    <xf numFmtId="0" fontId="30" fillId="20" borderId="81" xfId="2" applyFont="1" applyFill="1" applyBorder="1" applyAlignment="1">
      <alignment horizontal="center" vertical="center" wrapText="1"/>
    </xf>
    <xf numFmtId="0" fontId="30" fillId="20" borderId="82" xfId="2" applyFont="1" applyFill="1" applyBorder="1" applyAlignment="1">
      <alignment horizontal="center" vertical="center" wrapText="1"/>
    </xf>
    <xf numFmtId="0" fontId="31" fillId="20" borderId="34" xfId="2" applyFont="1" applyFill="1" applyBorder="1" applyAlignment="1">
      <alignment horizontal="center" vertical="center" wrapText="1"/>
    </xf>
    <xf numFmtId="0" fontId="31" fillId="20" borderId="38" xfId="2" applyFont="1" applyFill="1" applyBorder="1" applyAlignment="1">
      <alignment horizontal="center" vertical="center" wrapText="1"/>
    </xf>
    <xf numFmtId="0" fontId="30" fillId="0" borderId="81" xfId="2" applyFont="1" applyBorder="1" applyAlignment="1">
      <alignment horizontal="center" vertical="center" wrapText="1"/>
    </xf>
    <xf numFmtId="0" fontId="30" fillId="0" borderId="70" xfId="2" applyFont="1" applyBorder="1" applyAlignment="1">
      <alignment horizontal="center" vertical="center" wrapText="1"/>
    </xf>
    <xf numFmtId="0" fontId="31" fillId="20" borderId="81" xfId="2" applyFont="1" applyFill="1" applyBorder="1" applyAlignment="1">
      <alignment horizontal="center" vertical="center" wrapText="1"/>
    </xf>
    <xf numFmtId="0" fontId="31" fillId="20" borderId="82" xfId="2" applyFont="1" applyFill="1" applyBorder="1" applyAlignment="1">
      <alignment horizontal="center" vertical="center" wrapText="1"/>
    </xf>
    <xf numFmtId="171" fontId="32" fillId="0" borderId="81" xfId="5" applyNumberFormat="1" applyFont="1" applyBorder="1" applyAlignment="1">
      <alignment horizontal="center" vertical="center"/>
    </xf>
    <xf numFmtId="171" fontId="32" fillId="0" borderId="70" xfId="5" applyNumberFormat="1" applyFont="1" applyBorder="1" applyAlignment="1">
      <alignment horizontal="center" vertical="center"/>
    </xf>
    <xf numFmtId="171" fontId="32" fillId="0" borderId="73" xfId="5" applyNumberFormat="1" applyFont="1" applyBorder="1" applyAlignment="1">
      <alignment horizontal="center" vertical="center"/>
    </xf>
    <xf numFmtId="171" fontId="32" fillId="0" borderId="60" xfId="5" applyNumberFormat="1" applyFont="1" applyBorder="1" applyAlignment="1">
      <alignment horizontal="center" vertical="center"/>
    </xf>
    <xf numFmtId="171" fontId="32" fillId="0" borderId="82" xfId="5" applyNumberFormat="1" applyFont="1" applyBorder="1" applyAlignment="1">
      <alignment horizontal="center" vertical="center"/>
    </xf>
    <xf numFmtId="0" fontId="30" fillId="0" borderId="87" xfId="2" applyFont="1" applyBorder="1" applyAlignment="1">
      <alignment horizontal="center" vertical="center" wrapText="1"/>
    </xf>
    <xf numFmtId="0" fontId="30" fillId="0" borderId="64" xfId="2" applyFont="1" applyBorder="1" applyAlignment="1">
      <alignment horizontal="center" vertical="center" wrapText="1"/>
    </xf>
    <xf numFmtId="0" fontId="31" fillId="16" borderId="51" xfId="2" applyFont="1" applyFill="1" applyBorder="1" applyAlignment="1">
      <alignment horizontal="left" vertical="center" wrapText="1"/>
    </xf>
    <xf numFmtId="0" fontId="31" fillId="16" borderId="30" xfId="2" applyFont="1" applyFill="1" applyBorder="1" applyAlignment="1">
      <alignment horizontal="center" vertical="center" wrapText="1"/>
    </xf>
    <xf numFmtId="0" fontId="31" fillId="16" borderId="31" xfId="2" applyFont="1" applyFill="1" applyBorder="1" applyAlignment="1">
      <alignment horizontal="center" vertical="center" wrapText="1"/>
    </xf>
    <xf numFmtId="0" fontId="31" fillId="16" borderId="32" xfId="2" applyFont="1" applyFill="1" applyBorder="1" applyAlignment="1">
      <alignment horizontal="center" vertical="center" wrapText="1"/>
    </xf>
    <xf numFmtId="0" fontId="31" fillId="20" borderId="75" xfId="2" applyFont="1" applyFill="1" applyBorder="1" applyAlignment="1">
      <alignment horizontal="center" vertical="center" wrapText="1"/>
    </xf>
    <xf numFmtId="0" fontId="31" fillId="20" borderId="37" xfId="2" applyFont="1" applyFill="1" applyBorder="1" applyAlignment="1">
      <alignment horizontal="center" vertical="center" wrapText="1"/>
    </xf>
    <xf numFmtId="0" fontId="31" fillId="0" borderId="11" xfId="0" applyFont="1" applyBorder="1" applyAlignment="1">
      <alignment horizontal="center" vertical="center" wrapText="1"/>
    </xf>
    <xf numFmtId="171" fontId="32" fillId="0" borderId="54" xfId="5" applyNumberFormat="1" applyFont="1" applyBorder="1" applyAlignment="1">
      <alignment horizontal="center" vertical="center"/>
    </xf>
    <xf numFmtId="171" fontId="32" fillId="0" borderId="116" xfId="5" applyNumberFormat="1" applyFont="1" applyBorder="1" applyAlignment="1">
      <alignment horizontal="center" vertical="center"/>
    </xf>
    <xf numFmtId="0" fontId="30" fillId="0" borderId="72"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73" xfId="2" applyFont="1" applyBorder="1" applyAlignment="1">
      <alignment horizontal="center" vertical="center" wrapText="1"/>
    </xf>
    <xf numFmtId="0" fontId="30" fillId="0" borderId="82" xfId="2" applyFont="1" applyBorder="1" applyAlignment="1">
      <alignment horizontal="center" vertical="center" wrapText="1"/>
    </xf>
    <xf numFmtId="0" fontId="32" fillId="0" borderId="72" xfId="3" applyFont="1" applyBorder="1" applyAlignment="1">
      <alignment horizontal="center" vertical="center" wrapText="1"/>
    </xf>
    <xf numFmtId="0" fontId="32" fillId="0" borderId="83" xfId="3" applyFont="1" applyBorder="1" applyAlignment="1">
      <alignment horizontal="center" vertical="center" wrapText="1"/>
    </xf>
    <xf numFmtId="0" fontId="30" fillId="20" borderId="75" xfId="2" applyFont="1" applyFill="1" applyBorder="1" applyAlignment="1">
      <alignment horizontal="center" vertical="center" wrapText="1"/>
    </xf>
    <xf numFmtId="0" fontId="30" fillId="20" borderId="37" xfId="2" applyFont="1" applyFill="1" applyBorder="1" applyAlignment="1">
      <alignment horizontal="center" vertical="center" wrapText="1"/>
    </xf>
    <xf numFmtId="0" fontId="30" fillId="16" borderId="30" xfId="2" applyFont="1" applyFill="1" applyBorder="1" applyAlignment="1">
      <alignment horizontal="center" vertical="center" wrapText="1"/>
    </xf>
    <xf numFmtId="0" fontId="30" fillId="16" borderId="31" xfId="2" applyFont="1" applyFill="1" applyBorder="1" applyAlignment="1">
      <alignment horizontal="center" vertical="center" wrapText="1"/>
    </xf>
    <xf numFmtId="0" fontId="30" fillId="16" borderId="32" xfId="2" applyFont="1" applyFill="1" applyBorder="1" applyAlignment="1">
      <alignment horizontal="center" vertical="center" wrapText="1"/>
    </xf>
    <xf numFmtId="0" fontId="30" fillId="0" borderId="60" xfId="2" applyFont="1" applyBorder="1" applyAlignment="1">
      <alignment horizontal="center" vertical="center" wrapText="1"/>
    </xf>
    <xf numFmtId="171" fontId="32" fillId="0" borderId="89" xfId="5" applyNumberFormat="1" applyFont="1" applyBorder="1" applyAlignment="1">
      <alignment horizontal="center" vertical="center"/>
    </xf>
    <xf numFmtId="171" fontId="32" fillId="0" borderId="41" xfId="5" applyNumberFormat="1" applyFont="1" applyBorder="1" applyAlignment="1">
      <alignment horizontal="center" vertical="center"/>
    </xf>
    <xf numFmtId="171" fontId="32" fillId="0" borderId="66" xfId="5" applyNumberFormat="1" applyFont="1" applyBorder="1" applyAlignment="1">
      <alignment horizontal="center" vertical="center"/>
    </xf>
    <xf numFmtId="0" fontId="30" fillId="16" borderId="30" xfId="2" applyFont="1" applyFill="1" applyBorder="1" applyAlignment="1">
      <alignment horizontal="center" vertical="center"/>
    </xf>
    <xf numFmtId="0" fontId="30" fillId="16" borderId="31" xfId="2" applyFont="1" applyFill="1" applyBorder="1" applyAlignment="1">
      <alignment horizontal="center" vertical="center"/>
    </xf>
    <xf numFmtId="0" fontId="30" fillId="16" borderId="32" xfId="2" applyFont="1" applyFill="1" applyBorder="1" applyAlignment="1">
      <alignment horizontal="center" vertical="center"/>
    </xf>
    <xf numFmtId="0" fontId="31" fillId="16" borderId="30" xfId="2" applyFont="1" applyFill="1" applyBorder="1" applyAlignment="1">
      <alignment horizontal="center" vertical="center"/>
    </xf>
    <xf numFmtId="0" fontId="31" fillId="16" borderId="31" xfId="2" applyFont="1" applyFill="1" applyBorder="1" applyAlignment="1">
      <alignment horizontal="center" vertical="center"/>
    </xf>
    <xf numFmtId="0" fontId="31" fillId="16" borderId="32" xfId="2" applyFont="1" applyFill="1" applyBorder="1" applyAlignment="1">
      <alignment horizontal="center" vertical="center"/>
    </xf>
    <xf numFmtId="0" fontId="30" fillId="0" borderId="11" xfId="2" applyFont="1" applyAlignment="1">
      <alignment horizontal="center" vertical="center" wrapText="1"/>
    </xf>
    <xf numFmtId="0" fontId="30" fillId="0" borderId="45" xfId="2" applyFont="1" applyBorder="1" applyAlignment="1">
      <alignment horizontal="center" vertical="center" wrapText="1"/>
    </xf>
    <xf numFmtId="0" fontId="31" fillId="25" borderId="36" xfId="2" applyFont="1" applyFill="1" applyBorder="1" applyAlignment="1">
      <alignment horizontal="center" vertical="center"/>
    </xf>
    <xf numFmtId="0" fontId="31" fillId="25" borderId="45" xfId="2" applyFont="1" applyFill="1" applyBorder="1" applyAlignment="1">
      <alignment horizontal="center" vertical="center"/>
    </xf>
    <xf numFmtId="0" fontId="31" fillId="25" borderId="44" xfId="2" applyFont="1" applyFill="1" applyBorder="1" applyAlignment="1">
      <alignment horizontal="center" vertical="center"/>
    </xf>
    <xf numFmtId="0" fontId="31" fillId="25" borderId="54" xfId="2" applyFont="1" applyFill="1" applyBorder="1" applyAlignment="1">
      <alignment horizontal="center" vertical="center"/>
    </xf>
    <xf numFmtId="0" fontId="31" fillId="25" borderId="52" xfId="2" applyFont="1" applyFill="1" applyBorder="1" applyAlignment="1">
      <alignment horizontal="center" vertical="center"/>
    </xf>
    <xf numFmtId="0" fontId="30" fillId="0" borderId="30" xfId="0" applyFont="1" applyBorder="1" applyAlignment="1">
      <alignment horizontal="center" vertical="center"/>
    </xf>
    <xf numFmtId="0" fontId="30" fillId="0" borderId="32" xfId="0" applyFont="1" applyBorder="1" applyAlignment="1">
      <alignment horizontal="center" vertical="center"/>
    </xf>
    <xf numFmtId="0" fontId="31" fillId="16" borderId="27" xfId="0" applyFont="1" applyFill="1" applyBorder="1" applyAlignment="1">
      <alignment horizontal="center" vertical="center"/>
    </xf>
    <xf numFmtId="0" fontId="31" fillId="16" borderId="43" xfId="0" applyFont="1" applyFill="1" applyBorder="1" applyAlignment="1">
      <alignment horizontal="center" vertical="center"/>
    </xf>
    <xf numFmtId="0" fontId="31" fillId="16" borderId="42" xfId="0" applyFont="1" applyFill="1" applyBorder="1" applyAlignment="1">
      <alignment horizontal="center" vertical="center"/>
    </xf>
    <xf numFmtId="0" fontId="31" fillId="16" borderId="33" xfId="0" applyFont="1" applyFill="1" applyBorder="1" applyAlignment="1">
      <alignment horizontal="center" vertical="center"/>
    </xf>
    <xf numFmtId="0" fontId="31" fillId="16" borderId="11" xfId="0" applyFont="1" applyFill="1" applyBorder="1" applyAlignment="1">
      <alignment horizontal="center" vertical="center"/>
    </xf>
    <xf numFmtId="0" fontId="31" fillId="16" borderId="41" xfId="0" applyFont="1" applyFill="1" applyBorder="1" applyAlignment="1">
      <alignment horizontal="center" vertical="center"/>
    </xf>
    <xf numFmtId="0" fontId="31" fillId="16" borderId="36" xfId="0" applyFont="1" applyFill="1" applyBorder="1" applyAlignment="1">
      <alignment horizontal="center" vertical="center"/>
    </xf>
    <xf numFmtId="0" fontId="31" fillId="16" borderId="45" xfId="0" applyFont="1" applyFill="1" applyBorder="1" applyAlignment="1">
      <alignment horizontal="center" vertical="center"/>
    </xf>
    <xf numFmtId="0" fontId="31" fillId="16" borderId="44" xfId="0" applyFont="1" applyFill="1" applyBorder="1" applyAlignment="1">
      <alignment horizontal="center" vertical="center"/>
    </xf>
    <xf numFmtId="0" fontId="30" fillId="0" borderId="51" xfId="0" applyFont="1" applyBorder="1" applyAlignment="1">
      <alignment horizontal="left" vertical="center" wrapText="1"/>
    </xf>
    <xf numFmtId="0" fontId="43" fillId="26" borderId="34" xfId="14" applyNumberFormat="1" applyFill="1" applyBorder="1" applyAlignment="1">
      <alignment horizontal="center" vertical="center" wrapText="1"/>
    </xf>
    <xf numFmtId="0" fontId="43" fillId="26" borderId="38" xfId="14" applyNumberFormat="1" applyFill="1" applyBorder="1" applyAlignment="1">
      <alignment horizontal="center" vertical="center" wrapText="1"/>
    </xf>
    <xf numFmtId="0" fontId="43" fillId="26" borderId="34" xfId="14" quotePrefix="1" applyNumberFormat="1" applyFill="1" applyBorder="1" applyAlignment="1">
      <alignment horizontal="center" vertical="center" wrapText="1"/>
    </xf>
    <xf numFmtId="0" fontId="43" fillId="26" borderId="38" xfId="14" quotePrefix="1" applyNumberFormat="1" applyFill="1" applyBorder="1" applyAlignment="1">
      <alignment horizontal="center" vertical="center" wrapText="1"/>
    </xf>
    <xf numFmtId="0" fontId="43" fillId="16" borderId="34" xfId="12" quotePrefix="1" applyNumberFormat="1" applyFont="1" applyFill="1" applyBorder="1" applyAlignment="1">
      <alignment horizontal="center" vertical="center" wrapText="1"/>
    </xf>
    <xf numFmtId="0" fontId="43" fillId="16" borderId="38" xfId="12" quotePrefix="1" applyNumberFormat="1" applyFont="1" applyFill="1" applyBorder="1" applyAlignment="1">
      <alignment horizontal="center" vertical="center" wrapText="1"/>
    </xf>
    <xf numFmtId="0" fontId="59" fillId="20" borderId="57" xfId="19" applyFont="1" applyFill="1" applyBorder="1" applyAlignment="1">
      <alignment horizontal="center" vertical="center" wrapText="1"/>
    </xf>
    <xf numFmtId="0" fontId="59" fillId="20" borderId="80" xfId="19" applyFont="1" applyFill="1" applyBorder="1" applyAlignment="1">
      <alignment horizontal="center" vertical="center" wrapText="1"/>
    </xf>
    <xf numFmtId="0" fontId="59" fillId="20" borderId="61" xfId="19" applyFont="1" applyFill="1" applyBorder="1" applyAlignment="1">
      <alignment horizontal="center" vertical="center"/>
    </xf>
    <xf numFmtId="0" fontId="59" fillId="20" borderId="62" xfId="19" applyFont="1" applyFill="1" applyBorder="1" applyAlignment="1">
      <alignment horizontal="center" vertical="center"/>
    </xf>
    <xf numFmtId="0" fontId="59" fillId="20" borderId="76" xfId="19" applyFont="1" applyFill="1" applyBorder="1" applyAlignment="1">
      <alignment horizontal="center" vertical="center"/>
    </xf>
    <xf numFmtId="0" fontId="59" fillId="20" borderId="79" xfId="19" applyFont="1" applyFill="1" applyBorder="1" applyAlignment="1">
      <alignment horizontal="center" vertical="center"/>
    </xf>
    <xf numFmtId="0" fontId="55" fillId="16" borderId="35" xfId="19" applyFont="1" applyFill="1" applyBorder="1" applyAlignment="1">
      <alignment horizontal="center" vertical="center" wrapText="1"/>
    </xf>
    <xf numFmtId="0" fontId="55" fillId="16" borderId="39" xfId="19" applyFont="1" applyFill="1" applyBorder="1" applyAlignment="1">
      <alignment horizontal="center" vertical="center" wrapText="1"/>
    </xf>
    <xf numFmtId="0" fontId="43" fillId="26" borderId="75" xfId="14" quotePrefix="1" applyNumberFormat="1" applyFill="1" applyBorder="1" applyAlignment="1">
      <alignment horizontal="center" vertical="center" wrapText="1"/>
    </xf>
    <xf numFmtId="0" fontId="43" fillId="26" borderId="37" xfId="14" quotePrefix="1" applyNumberFormat="1" applyFill="1" applyBorder="1" applyAlignment="1">
      <alignment horizontal="center" vertical="center" wrapText="1"/>
    </xf>
    <xf numFmtId="0" fontId="5" fillId="25" borderId="11" xfId="19" applyFill="1" applyAlignment="1">
      <alignment horizontal="center"/>
    </xf>
    <xf numFmtId="0" fontId="59" fillId="20" borderId="34" xfId="19" applyFont="1" applyFill="1" applyBorder="1" applyAlignment="1">
      <alignment horizontal="center" vertical="center" wrapText="1"/>
    </xf>
    <xf numFmtId="0" fontId="59" fillId="20" borderId="38" xfId="19" applyFont="1" applyFill="1" applyBorder="1" applyAlignment="1">
      <alignment horizontal="center" vertical="center" wrapText="1"/>
    </xf>
    <xf numFmtId="0" fontId="59" fillId="20" borderId="35" xfId="19" applyFont="1" applyFill="1" applyBorder="1" applyAlignment="1">
      <alignment horizontal="center" vertical="center" wrapText="1"/>
    </xf>
    <xf numFmtId="0" fontId="59" fillId="20" borderId="39" xfId="19" applyFont="1" applyFill="1" applyBorder="1" applyAlignment="1">
      <alignment horizontal="center" vertical="center" wrapText="1"/>
    </xf>
    <xf numFmtId="0" fontId="31" fillId="16" borderId="30" xfId="3" applyFont="1" applyFill="1" applyBorder="1" applyAlignment="1">
      <alignment horizontal="center" vertical="center" wrapText="1"/>
    </xf>
    <xf numFmtId="0" fontId="31" fillId="16" borderId="31" xfId="3" applyFont="1" applyFill="1" applyBorder="1" applyAlignment="1">
      <alignment horizontal="center" vertical="center" wrapText="1"/>
    </xf>
    <xf numFmtId="0" fontId="31" fillId="16" borderId="32" xfId="3" applyFont="1" applyFill="1" applyBorder="1" applyAlignment="1">
      <alignment horizontal="center" vertical="center" wrapText="1"/>
    </xf>
    <xf numFmtId="0" fontId="31" fillId="20" borderId="36" xfId="3" applyFont="1" applyFill="1" applyBorder="1" applyAlignment="1">
      <alignment horizontal="center" vertical="center" wrapText="1"/>
    </xf>
    <xf numFmtId="0" fontId="31" fillId="20" borderId="44"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3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31" fillId="20" borderId="31" xfId="3" applyFont="1" applyFill="1" applyBorder="1" applyAlignment="1">
      <alignment horizontal="center" vertical="center" wrapText="1"/>
    </xf>
    <xf numFmtId="0" fontId="53" fillId="25" borderId="27" xfId="2" applyFont="1" applyFill="1" applyBorder="1" applyAlignment="1">
      <alignment horizontal="center" vertical="center" wrapText="1"/>
    </xf>
    <xf numFmtId="0" fontId="53" fillId="25" borderId="43" xfId="2" applyFont="1" applyFill="1" applyBorder="1" applyAlignment="1">
      <alignment horizontal="center" vertical="center" wrapText="1"/>
    </xf>
    <xf numFmtId="0" fontId="53" fillId="25" borderId="42" xfId="2" applyFont="1" applyFill="1" applyBorder="1" applyAlignment="1">
      <alignment horizontal="center" vertical="center" wrapText="1"/>
    </xf>
    <xf numFmtId="0" fontId="53" fillId="25" borderId="33" xfId="2" applyFont="1" applyFill="1" applyBorder="1" applyAlignment="1">
      <alignment horizontal="center" vertical="center" wrapText="1"/>
    </xf>
    <xf numFmtId="0" fontId="53" fillId="25" borderId="11" xfId="2" applyFont="1" applyFill="1" applyAlignment="1">
      <alignment horizontal="center" vertical="center" wrapText="1"/>
    </xf>
    <xf numFmtId="0" fontId="53" fillId="25" borderId="41" xfId="2" applyFont="1" applyFill="1" applyBorder="1" applyAlignment="1">
      <alignment horizontal="center" vertical="center" wrapText="1"/>
    </xf>
    <xf numFmtId="0" fontId="53" fillId="25" borderId="36" xfId="2" applyFont="1" applyFill="1" applyBorder="1" applyAlignment="1">
      <alignment horizontal="center" vertical="center" wrapText="1"/>
    </xf>
    <xf numFmtId="0" fontId="53" fillId="25" borderId="45" xfId="2" applyFont="1" applyFill="1" applyBorder="1" applyAlignment="1">
      <alignment horizontal="center" vertical="center" wrapText="1"/>
    </xf>
    <xf numFmtId="0" fontId="53" fillId="25" borderId="44" xfId="2" applyFont="1" applyFill="1" applyBorder="1" applyAlignment="1">
      <alignment horizontal="center" vertical="center" wrapText="1"/>
    </xf>
    <xf numFmtId="0" fontId="56" fillId="0" borderId="27" xfId="2" applyFont="1" applyBorder="1" applyAlignment="1">
      <alignment horizontal="center" vertical="center" wrapText="1"/>
    </xf>
    <xf numFmtId="0" fontId="56" fillId="0" borderId="43" xfId="2" applyFont="1" applyBorder="1" applyAlignment="1">
      <alignment horizontal="center" vertical="center" wrapText="1"/>
    </xf>
    <xf numFmtId="0" fontId="56" fillId="0" borderId="42" xfId="2" applyFont="1" applyBorder="1" applyAlignment="1">
      <alignment horizontal="center" vertical="center" wrapText="1"/>
    </xf>
    <xf numFmtId="0" fontId="56" fillId="0" borderId="33" xfId="2" applyFont="1" applyBorder="1" applyAlignment="1">
      <alignment horizontal="center" vertical="center" wrapText="1"/>
    </xf>
    <xf numFmtId="0" fontId="56" fillId="0" borderId="11" xfId="2" applyFont="1" applyAlignment="1">
      <alignment horizontal="center" vertical="center" wrapText="1"/>
    </xf>
    <xf numFmtId="0" fontId="56" fillId="0" borderId="41" xfId="2" applyFont="1" applyBorder="1" applyAlignment="1">
      <alignment horizontal="center" vertical="center" wrapText="1"/>
    </xf>
    <xf numFmtId="0" fontId="56" fillId="0" borderId="36" xfId="2" applyFont="1" applyBorder="1" applyAlignment="1">
      <alignment horizontal="center" vertical="center" wrapText="1"/>
    </xf>
    <xf numFmtId="0" fontId="56" fillId="0" borderId="45" xfId="2" applyFont="1" applyBorder="1" applyAlignment="1">
      <alignment horizontal="center" vertical="center" wrapText="1"/>
    </xf>
    <xf numFmtId="0" fontId="56" fillId="0" borderId="44" xfId="2" applyFont="1" applyBorder="1" applyAlignment="1">
      <alignment horizontal="center" vertical="center" wrapText="1"/>
    </xf>
    <xf numFmtId="0" fontId="31" fillId="16" borderId="36" xfId="3" applyFont="1" applyFill="1" applyBorder="1" applyAlignment="1">
      <alignment horizontal="center" vertical="center" wrapText="1"/>
    </xf>
    <xf numFmtId="0" fontId="31" fillId="16" borderId="45" xfId="3" applyFont="1" applyFill="1" applyBorder="1" applyAlignment="1">
      <alignment horizontal="center" vertical="center" wrapText="1"/>
    </xf>
    <xf numFmtId="0" fontId="31" fillId="16" borderId="44" xfId="3" applyFont="1" applyFill="1" applyBorder="1" applyAlignment="1">
      <alignment horizontal="center" vertical="center" wrapText="1"/>
    </xf>
    <xf numFmtId="0" fontId="31" fillId="28" borderId="79" xfId="3" applyFont="1" applyFill="1" applyBorder="1" applyAlignment="1">
      <alignment horizontal="center" vertical="center" wrapText="1"/>
    </xf>
    <xf numFmtId="0" fontId="31" fillId="28" borderId="76"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38" fillId="20" borderId="31" xfId="3" applyFont="1" applyFill="1" applyBorder="1" applyAlignment="1">
      <alignment horizontal="center" vertical="center" wrapText="1"/>
    </xf>
    <xf numFmtId="0" fontId="38" fillId="20" borderId="32" xfId="3" applyFont="1" applyFill="1" applyBorder="1" applyAlignment="1">
      <alignment horizontal="center" vertical="center" wrapText="1"/>
    </xf>
    <xf numFmtId="0" fontId="39" fillId="28" borderId="30" xfId="3" applyFont="1" applyFill="1" applyBorder="1" applyAlignment="1">
      <alignment horizontal="center" vertical="center" wrapText="1"/>
    </xf>
    <xf numFmtId="0" fontId="39" fillId="28" borderId="31" xfId="3" applyFont="1" applyFill="1" applyBorder="1" applyAlignment="1">
      <alignment horizontal="center" vertical="center" wrapText="1"/>
    </xf>
    <xf numFmtId="0" fontId="39" fillId="28" borderId="3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8" borderId="57" xfId="3" applyFont="1" applyFill="1" applyBorder="1" applyAlignment="1">
      <alignment horizontal="center" vertical="center" wrapText="1"/>
    </xf>
    <xf numFmtId="0" fontId="49" fillId="28" borderId="69" xfId="3" applyFont="1" applyFill="1" applyBorder="1" applyAlignment="1">
      <alignment horizontal="center" vertical="center" wrapText="1"/>
    </xf>
    <xf numFmtId="0" fontId="49" fillId="28" borderId="59" xfId="3" applyFont="1" applyFill="1" applyBorder="1" applyAlignment="1">
      <alignment horizontal="center" vertical="center" wrapText="1"/>
    </xf>
    <xf numFmtId="0" fontId="31" fillId="28" borderId="47" xfId="3" applyFont="1" applyFill="1" applyBorder="1" applyAlignment="1">
      <alignment horizontal="center" vertical="center" wrapText="1"/>
    </xf>
    <xf numFmtId="0" fontId="31" fillId="20" borderId="67" xfId="2" applyFont="1" applyFill="1" applyBorder="1" applyAlignment="1">
      <alignment horizontal="center" vertical="center" wrapText="1"/>
    </xf>
    <xf numFmtId="0" fontId="31" fillId="20" borderId="68" xfId="2" applyFont="1" applyFill="1" applyBorder="1" applyAlignment="1">
      <alignment horizontal="center" vertical="center" wrapText="1"/>
    </xf>
    <xf numFmtId="0" fontId="30" fillId="0" borderId="51" xfId="2" applyFont="1" applyBorder="1" applyAlignment="1">
      <alignment horizontal="center" vertical="center" wrapText="1"/>
    </xf>
    <xf numFmtId="0" fontId="31" fillId="0" borderId="54" xfId="2" applyFont="1" applyBorder="1" applyAlignment="1">
      <alignment horizontal="center" vertical="center"/>
    </xf>
    <xf numFmtId="0" fontId="31" fillId="0" borderId="52" xfId="2" applyFont="1" applyBorder="1" applyAlignment="1">
      <alignment horizontal="center" vertical="center"/>
    </xf>
    <xf numFmtId="0" fontId="32" fillId="0" borderId="85"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6" fillId="7" borderId="22" xfId="0" applyFont="1" applyFill="1" applyBorder="1" applyAlignment="1">
      <alignment horizontal="center" vertical="center" wrapText="1"/>
    </xf>
    <xf numFmtId="0" fontId="22" fillId="8" borderId="11" xfId="0" applyFont="1" applyFill="1" applyBorder="1" applyAlignment="1">
      <alignment horizontal="center" vertical="center"/>
    </xf>
    <xf numFmtId="0" fontId="16" fillId="2" borderId="2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5"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6" fillId="0" borderId="22" xfId="0" applyFont="1" applyBorder="1" applyAlignment="1">
      <alignment horizontal="center" vertical="center" wrapText="1"/>
    </xf>
  </cellXfs>
  <cellStyles count="514">
    <cellStyle name="20% - Énfasis6 2" xfId="60" xr:uid="{00000000-0005-0000-0000-000000000000}"/>
    <cellStyle name="20% - Énfasis6 2 2" xfId="135" xr:uid="{00000000-0005-0000-0000-000001000000}"/>
    <cellStyle name="20% - Énfasis6 2 2 2" xfId="295" xr:uid="{3EA296FE-525A-4968-BBB7-AEDD111062A6}"/>
    <cellStyle name="20% - Énfasis6 2 2 3" xfId="460" xr:uid="{1D4FA8D0-8C9E-4A69-900E-AB307C3C76FD}"/>
    <cellStyle name="20% - Énfasis6 2 3" xfId="237" xr:uid="{EB923658-C404-413F-B7EB-2A05BF66A69D}"/>
    <cellStyle name="20% - Énfasis6 2 4" xfId="406" xr:uid="{D8FED680-02B7-4F31-BDB6-BA8EB1652B21}"/>
    <cellStyle name="BodyStyle" xfId="61" xr:uid="{00000000-0005-0000-0000-000002000000}"/>
    <cellStyle name="Borde de la tabla derecha" xfId="62" xr:uid="{00000000-0005-0000-0000-000003000000}"/>
    <cellStyle name="Borde de la tabla izquierda" xfId="63" xr:uid="{00000000-0005-0000-0000-000004000000}"/>
    <cellStyle name="Encabezado 1 2" xfId="64" xr:uid="{00000000-0005-0000-0000-000005000000}"/>
    <cellStyle name="Encabezado 2" xfId="65" xr:uid="{00000000-0005-0000-0000-000006000000}"/>
    <cellStyle name="Énfasis6 2" xfId="66" xr:uid="{00000000-0005-0000-0000-000007000000}"/>
    <cellStyle name="Fecha" xfId="67" xr:uid="{00000000-0005-0000-0000-000008000000}"/>
    <cellStyle name="HeaderStyle" xfId="68" xr:uid="{00000000-0005-0000-0000-000009000000}"/>
    <cellStyle name="Hipervínculo" xfId="22" builtinId="8"/>
    <cellStyle name="Hipervínculo 2" xfId="46" xr:uid="{00000000-0005-0000-0000-00000B000000}"/>
    <cellStyle name="Hyperlink" xfId="16" xr:uid="{00000000-0005-0000-0000-00000C000000}"/>
    <cellStyle name="Millares" xfId="18" builtinId="3"/>
    <cellStyle name="Millares [0] 2" xfId="7" xr:uid="{00000000-0005-0000-0000-00000E000000}"/>
    <cellStyle name="Millares [0] 2 2" xfId="40" xr:uid="{00000000-0005-0000-0000-00000F000000}"/>
    <cellStyle name="Millares [0] 2 2 2" xfId="93" xr:uid="{00000000-0005-0000-0000-000010000000}"/>
    <cellStyle name="Millares [0] 2 2 2 2" xfId="147" xr:uid="{00000000-0005-0000-0000-000011000000}"/>
    <cellStyle name="Millares [0] 2 2 2 2 2" xfId="307" xr:uid="{F870B109-4733-4582-91D3-85756B8BC555}"/>
    <cellStyle name="Millares [0] 2 2 2 2 3" xfId="472" xr:uid="{DEED697A-B505-4F36-A95A-1AF0FF6F2F3C}"/>
    <cellStyle name="Millares [0] 2 2 2 3" xfId="253" xr:uid="{638EF721-0176-4744-9AAF-867CC039CADA}"/>
    <cellStyle name="Millares [0] 2 2 2 4" xfId="418" xr:uid="{64A440C9-C5D5-4544-A1E9-9DDD178BAE6D}"/>
    <cellStyle name="Millares [0] 2 2 3" xfId="173" xr:uid="{00000000-0005-0000-0000-000012000000}"/>
    <cellStyle name="Millares [0] 2 2 3 2" xfId="333" xr:uid="{A9DA70C2-8A3F-432E-88CC-73CFC80A662A}"/>
    <cellStyle name="Millares [0] 2 2 3 3" xfId="498" xr:uid="{D88FA106-1BE5-4375-AEEE-7117868B97AC}"/>
    <cellStyle name="Millares [0] 2 2 4" xfId="116" xr:uid="{00000000-0005-0000-0000-000013000000}"/>
    <cellStyle name="Millares [0] 2 2 4 2" xfId="276" xr:uid="{04EA92BC-0029-4725-93EF-F0F02E723661}"/>
    <cellStyle name="Millares [0] 2 2 4 3" xfId="441" xr:uid="{6DE3242A-978E-4C60-A9F0-248F32FA94D5}"/>
    <cellStyle name="Millares [0] 2 2 5" xfId="217" xr:uid="{8CFF1CB0-2502-4BE3-B889-945BADCDAC65}"/>
    <cellStyle name="Millares [0] 2 2 6" xfId="387" xr:uid="{61F50EDD-1880-44BE-95B0-FEBB74A95A81}"/>
    <cellStyle name="Millares [0] 2 3" xfId="92" xr:uid="{00000000-0005-0000-0000-000014000000}"/>
    <cellStyle name="Millares [0] 2 3 2" xfId="146" xr:uid="{00000000-0005-0000-0000-000015000000}"/>
    <cellStyle name="Millares [0] 2 3 2 2" xfId="306" xr:uid="{A8D11039-643B-4FA5-B051-9A51C0BFF3C2}"/>
    <cellStyle name="Millares [0] 2 3 2 3" xfId="471" xr:uid="{FE000412-DEDB-41E0-B41A-772E32195FA1}"/>
    <cellStyle name="Millares [0] 2 3 3" xfId="252" xr:uid="{FB383056-8D63-4A1B-950B-CA02C93E4ACD}"/>
    <cellStyle name="Millares [0] 2 3 4" xfId="417" xr:uid="{DF5EE780-0558-4B43-98EC-449FF8D49A1F}"/>
    <cellStyle name="Millares [0] 2 4" xfId="71" xr:uid="{00000000-0005-0000-0000-000016000000}"/>
    <cellStyle name="Millares [0] 2 4 2" xfId="138" xr:uid="{00000000-0005-0000-0000-000017000000}"/>
    <cellStyle name="Millares [0] 2 4 2 2" xfId="298" xr:uid="{2268B2B8-462E-4099-9EF8-B87FA86CD67D}"/>
    <cellStyle name="Millares [0] 2 4 2 3" xfId="463" xr:uid="{B65A2355-7D6F-4701-AB4D-A9D5EBF21DEA}"/>
    <cellStyle name="Millares [0] 2 4 3" xfId="240" xr:uid="{1A4D606A-1B9F-4047-863B-3D40FAF47270}"/>
    <cellStyle name="Millares [0] 2 4 4" xfId="409" xr:uid="{0AD68BD0-138D-46ED-A467-E9B76617CEF1}"/>
    <cellStyle name="Millares [0] 2 5" xfId="53" xr:uid="{00000000-0005-0000-0000-000018000000}"/>
    <cellStyle name="Millares [0] 2 5 2" xfId="128" xr:uid="{00000000-0005-0000-0000-000019000000}"/>
    <cellStyle name="Millares [0] 2 5 2 2" xfId="288" xr:uid="{8E78A6CA-242C-42DE-AF02-13A84BCF5107}"/>
    <cellStyle name="Millares [0] 2 5 2 3" xfId="453" xr:uid="{C9CC4B8C-8CFE-4B1B-8C1E-ACBB40D43AFE}"/>
    <cellStyle name="Millares [0] 2 5 3" xfId="230" xr:uid="{46AC8B60-8EB9-4B0C-83B4-E0322FCCB46F}"/>
    <cellStyle name="Millares [0] 2 5 4" xfId="399" xr:uid="{287EED30-376C-4877-8508-6510F56B8265}"/>
    <cellStyle name="Millares [0] 2 6" xfId="29" xr:uid="{00000000-0005-0000-0000-00001A000000}"/>
    <cellStyle name="Millares [0] 2 6 2" xfId="159" xr:uid="{00000000-0005-0000-0000-00001B000000}"/>
    <cellStyle name="Millares [0] 2 6 2 2" xfId="319" xr:uid="{49CA4CEA-1D0F-4F31-BB73-53AF2ED00F42}"/>
    <cellStyle name="Millares [0] 2 6 2 3" xfId="484" xr:uid="{EB19B287-4E6D-472E-8878-E751FB3FFF7D}"/>
    <cellStyle name="Millares [0] 2 6 3" xfId="206" xr:uid="{7156EF7A-6BF7-4063-AB92-674A75408893}"/>
    <cellStyle name="Millares [0] 2 6 4" xfId="376" xr:uid="{1A955703-B14C-4E7C-9100-8C01084F9D51}"/>
    <cellStyle name="Millares [0] 2 7" xfId="104" xr:uid="{00000000-0005-0000-0000-00001C000000}"/>
    <cellStyle name="Millares [0] 2 7 2" xfId="264" xr:uid="{7B15FE70-0D4E-4133-B68E-A9D941EE3E1A}"/>
    <cellStyle name="Millares [0] 2 7 3" xfId="429" xr:uid="{93E3C122-B1A7-47A0-9C7A-3575678F02AD}"/>
    <cellStyle name="Millares [0] 2 8" xfId="193" xr:uid="{9594E38D-334F-4206-A581-26A05827F41A}"/>
    <cellStyle name="Millares [0] 2 9" xfId="364" xr:uid="{8A87394E-20FD-4BCF-A7C7-3FDFCD389AC9}"/>
    <cellStyle name="Millares [0] 3" xfId="70" xr:uid="{00000000-0005-0000-0000-00001D000000}"/>
    <cellStyle name="Millares [0] 3 2" xfId="137" xr:uid="{00000000-0005-0000-0000-00001E000000}"/>
    <cellStyle name="Millares [0] 3 2 2" xfId="297" xr:uid="{A4D51230-5A03-444B-92B5-68EBDC3121D4}"/>
    <cellStyle name="Millares [0] 3 2 3" xfId="462" xr:uid="{A48AEF01-76ED-42CF-BF2A-5BC30361FB74}"/>
    <cellStyle name="Millares [0] 3 3" xfId="239" xr:uid="{81C7DA63-2779-4EA5-A165-6418BD6F3CF8}"/>
    <cellStyle name="Millares [0] 3 4" xfId="408" xr:uid="{C4DA9CC1-F3D1-41D5-8973-E8AC99FEC48A}"/>
    <cellStyle name="Millares 10" xfId="184" xr:uid="{00000000-0005-0000-0000-00001F000000}"/>
    <cellStyle name="Millares 10 2" xfId="344" xr:uid="{7EBC04E1-CC76-4D7C-B9BE-A5AA179FA0CE}"/>
    <cellStyle name="Millares 10 3" xfId="509" xr:uid="{7873B2B0-E6C7-417E-ACC9-40E5288D1EDC}"/>
    <cellStyle name="Millares 11" xfId="179" xr:uid="{00000000-0005-0000-0000-000020000000}"/>
    <cellStyle name="Millares 11 2" xfId="339" xr:uid="{99CE3360-8F28-487E-8DED-15378BC743B5}"/>
    <cellStyle name="Millares 11 3" xfId="504" xr:uid="{3FAAD5EB-805B-414C-AB37-D1C169B33275}"/>
    <cellStyle name="Millares 12" xfId="183" xr:uid="{00000000-0005-0000-0000-000021000000}"/>
    <cellStyle name="Millares 12 2" xfId="343" xr:uid="{B6645329-EF02-45F0-82DA-DBDB2BCEEF92}"/>
    <cellStyle name="Millares 12 3" xfId="508" xr:uid="{4BBDE3E9-85AA-482D-8048-59127474F022}"/>
    <cellStyle name="Millares 13" xfId="107" xr:uid="{00000000-0005-0000-0000-000022000000}"/>
    <cellStyle name="Millares 13 2" xfId="267" xr:uid="{DED9D57A-E020-4FA0-A7A0-A38CC7DBE78A}"/>
    <cellStyle name="Millares 13 3" xfId="432" xr:uid="{17F78741-BF6E-4065-AD5D-BA1CEAEAFEC8}"/>
    <cellStyle name="Millares 14" xfId="197" xr:uid="{9FB2EF2A-0AC1-4CBA-B6B2-B7A7E1D3515A}"/>
    <cellStyle name="Millares 15" xfId="244" xr:uid="{81B91A70-0C8C-439E-B6CC-A34B5DEB99A5}"/>
    <cellStyle name="Millares 16" xfId="350" xr:uid="{777B5D3A-2035-4423-B862-E41FCA173B82}"/>
    <cellStyle name="Millares 17" xfId="356" xr:uid="{0F84F155-028B-4E0C-AFD4-BCFD9182BA9B}"/>
    <cellStyle name="Millares 18" xfId="195" xr:uid="{57D14F99-3AD1-45ED-91F1-602690C80B96}"/>
    <cellStyle name="Millares 19" xfId="355" xr:uid="{75DBFD2F-6CFA-407E-926B-EA764C96983D}"/>
    <cellStyle name="Millares 2" xfId="5" xr:uid="{00000000-0005-0000-0000-000023000000}"/>
    <cellStyle name="Millares 2 2" xfId="38" xr:uid="{00000000-0005-0000-0000-000024000000}"/>
    <cellStyle name="Millares 2 2 2" xfId="72" xr:uid="{00000000-0005-0000-0000-000025000000}"/>
    <cellStyle name="Millares 2 2 3" xfId="171" xr:uid="{00000000-0005-0000-0000-000026000000}"/>
    <cellStyle name="Millares 2 2 3 2" xfId="331" xr:uid="{F2F75B75-24D7-46C9-8EFE-DFC6FEFF4514}"/>
    <cellStyle name="Millares 2 2 3 3" xfId="496" xr:uid="{6B76CE28-D2C0-4836-9728-F5F94DFDB9DB}"/>
    <cellStyle name="Millares 2 2 4" xfId="114" xr:uid="{00000000-0005-0000-0000-000027000000}"/>
    <cellStyle name="Millares 2 2 4 2" xfId="274" xr:uid="{03886B81-79DF-4F3A-938C-FE68A8B73131}"/>
    <cellStyle name="Millares 2 2 4 3" xfId="439" xr:uid="{2B7DA293-090C-4082-BFC3-E32C29228381}"/>
    <cellStyle name="Millares 2 2 5" xfId="215" xr:uid="{4614CE75-853B-4191-B095-DAF98C359D0B}"/>
    <cellStyle name="Millares 2 2 6" xfId="385" xr:uid="{138C4C90-8684-49DA-A861-0BBBB8DDE07E}"/>
    <cellStyle name="Millares 2 3" xfId="51" xr:uid="{00000000-0005-0000-0000-000028000000}"/>
    <cellStyle name="Millares 2 3 2" xfId="126" xr:uid="{00000000-0005-0000-0000-000029000000}"/>
    <cellStyle name="Millares 2 3 2 2" xfId="286" xr:uid="{C1A5727D-C751-4743-9DF4-4176B9C71FEF}"/>
    <cellStyle name="Millares 2 3 2 3" xfId="451" xr:uid="{06098194-928E-42CD-B815-2CBCF908E2A1}"/>
    <cellStyle name="Millares 2 3 3" xfId="228" xr:uid="{F2954128-863C-464F-BEAF-89ACBDBA4AE3}"/>
    <cellStyle name="Millares 2 3 4" xfId="397" xr:uid="{1DC236C2-594E-48E8-B436-AE30D9212BA9}"/>
    <cellStyle name="Millares 2 4" xfId="27" xr:uid="{00000000-0005-0000-0000-00002A000000}"/>
    <cellStyle name="Millares 2 4 2" xfId="157" xr:uid="{00000000-0005-0000-0000-00002B000000}"/>
    <cellStyle name="Millares 2 4 2 2" xfId="317" xr:uid="{FB6E1233-057B-40B3-B296-F754A1E5FAC1}"/>
    <cellStyle name="Millares 2 4 2 3" xfId="482" xr:uid="{11007CDF-73D8-41A6-9912-E70C48ECCC26}"/>
    <cellStyle name="Millares 2 4 3" xfId="204" xr:uid="{75014B42-CAF0-4C07-A87F-9009B770A151}"/>
    <cellStyle name="Millares 2 4 4" xfId="374" xr:uid="{46C5A859-E5B3-46D6-9E1E-847D87C1205F}"/>
    <cellStyle name="Millares 2 5" xfId="102" xr:uid="{00000000-0005-0000-0000-00002C000000}"/>
    <cellStyle name="Millares 2 5 2" xfId="262" xr:uid="{B5E92B11-D949-48E1-8574-FE1FEE690841}"/>
    <cellStyle name="Millares 2 5 3" xfId="427" xr:uid="{4B322A0B-2637-42F0-89E0-64EF2858AD66}"/>
    <cellStyle name="Millares 2 6" xfId="191" xr:uid="{FED35A36-BAEB-4A05-9018-5C467F315513}"/>
    <cellStyle name="Millares 2 7" xfId="362" xr:uid="{683BF69B-AEDC-4314-9CFC-55EC94477C57}"/>
    <cellStyle name="Millares 20" xfId="351" xr:uid="{EA4890D8-9583-4312-94A0-5C17C009F236}"/>
    <cellStyle name="Millares 21" xfId="246" xr:uid="{1F463332-DD2E-476A-88A7-56EA1948F841}"/>
    <cellStyle name="Millares 22" xfId="367" xr:uid="{BE9C686B-8FFB-4D14-AEEA-284614BA9847}"/>
    <cellStyle name="Millares 23" xfId="512" xr:uid="{920CCDA4-DE5C-406C-A57E-F0DA1FCE5383}"/>
    <cellStyle name="Millares 3" xfId="43" xr:uid="{00000000-0005-0000-0000-00002D000000}"/>
    <cellStyle name="Millares 3 2" xfId="69" xr:uid="{00000000-0005-0000-0000-00002E000000}"/>
    <cellStyle name="Millares 3 2 2" xfId="136" xr:uid="{00000000-0005-0000-0000-00002F000000}"/>
    <cellStyle name="Millares 3 2 2 2" xfId="296" xr:uid="{13B2431E-37B8-4032-A71C-4B7CAEAD97F7}"/>
    <cellStyle name="Millares 3 2 2 3" xfId="461" xr:uid="{E6D1AF21-016C-4B0E-80EE-8C00352DD89E}"/>
    <cellStyle name="Millares 3 2 3" xfId="238" xr:uid="{E9BDA853-C8C7-4691-93F9-A1C7D97E4EC4}"/>
    <cellStyle name="Millares 3 2 4" xfId="407" xr:uid="{EAB43C95-1692-4350-9FAD-BB707F493B1A}"/>
    <cellStyle name="Millares 3 3" xfId="176" xr:uid="{00000000-0005-0000-0000-000030000000}"/>
    <cellStyle name="Millares 3 3 2" xfId="336" xr:uid="{FFCAF11A-7328-495C-A3FE-A601EB81E6CB}"/>
    <cellStyle name="Millares 3 3 3" xfId="501" xr:uid="{0454274F-29A1-4FAD-AE97-F2FBDF0A6145}"/>
    <cellStyle name="Millares 3 4" xfId="119" xr:uid="{00000000-0005-0000-0000-000031000000}"/>
    <cellStyle name="Millares 3 4 2" xfId="279" xr:uid="{E2D41A93-7B84-4765-8560-EE3FBD22F6F3}"/>
    <cellStyle name="Millares 3 4 3" xfId="444" xr:uid="{400CA568-BFAE-4374-979A-2D380311BBDF}"/>
    <cellStyle name="Millares 3 5" xfId="220" xr:uid="{C1E22C6C-293D-4F0C-993A-FB1290D62545}"/>
    <cellStyle name="Millares 3 6" xfId="390" xr:uid="{BCA4DFA6-CC7B-4992-8FA9-DF67C58F02B6}"/>
    <cellStyle name="Millares 4" xfId="56" xr:uid="{00000000-0005-0000-0000-000032000000}"/>
    <cellStyle name="Millares 4 2" xfId="131" xr:uid="{00000000-0005-0000-0000-000033000000}"/>
    <cellStyle name="Millares 4 2 2" xfId="291" xr:uid="{AB42DA73-6D4B-4838-B321-132CC03FB66E}"/>
    <cellStyle name="Millares 4 2 3" xfId="456" xr:uid="{96C3D08D-A93F-4F5D-B59F-5EEFEA4A33C0}"/>
    <cellStyle name="Millares 4 3" xfId="233" xr:uid="{1B485F8A-679E-464B-8281-0943CD64489A}"/>
    <cellStyle name="Millares 4 4" xfId="402" xr:uid="{9F24114E-9559-43A4-907C-B1E5AF96B963}"/>
    <cellStyle name="Millares 5" xfId="94" xr:uid="{00000000-0005-0000-0000-000034000000}"/>
    <cellStyle name="Millares 5 2" xfId="148" xr:uid="{00000000-0005-0000-0000-000035000000}"/>
    <cellStyle name="Millares 5 2 2" xfId="308" xr:uid="{F119EFA4-12DD-4C99-A63B-96951832778B}"/>
    <cellStyle name="Millares 5 2 3" xfId="473" xr:uid="{B9155390-EC72-4008-B2E2-10A579AD5FBA}"/>
    <cellStyle name="Millares 5 3" xfId="254" xr:uid="{A6C2EA74-EA41-4106-8DF7-84730019A9A6}"/>
    <cellStyle name="Millares 5 4" xfId="419" xr:uid="{22A82311-CCEB-4061-95D1-2023BFB9383F}"/>
    <cellStyle name="Millares 6" xfId="97" xr:uid="{00000000-0005-0000-0000-000036000000}"/>
    <cellStyle name="Millares 6 2" xfId="151" xr:uid="{00000000-0005-0000-0000-000037000000}"/>
    <cellStyle name="Millares 6 2 2" xfId="311" xr:uid="{4429B5A4-E6EC-49C9-8079-45AA9125B969}"/>
    <cellStyle name="Millares 6 2 3" xfId="476" xr:uid="{CD68CF73-4281-41A0-B5C6-3C86EE4896AD}"/>
    <cellStyle name="Millares 6 3" xfId="257" xr:uid="{90AE604B-D527-4E76-A1EC-DA676A6E3C4A}"/>
    <cellStyle name="Millares 6 4" xfId="422" xr:uid="{83C21AA9-A6EF-44B6-B0A4-C30D6E873836}"/>
    <cellStyle name="Millares 7" xfId="32" xr:uid="{00000000-0005-0000-0000-000038000000}"/>
    <cellStyle name="Millares 7 2" xfId="164" xr:uid="{00000000-0005-0000-0000-000039000000}"/>
    <cellStyle name="Millares 7 2 2" xfId="324" xr:uid="{0A75294E-2249-47B8-A70F-80C17FFA2CD7}"/>
    <cellStyle name="Millares 7 2 3" xfId="489" xr:uid="{4E09D18D-F9C4-4260-A442-D66585A33A19}"/>
    <cellStyle name="Millares 7 3" xfId="209" xr:uid="{103A7E19-B4F3-4D4B-97F7-D82AFB43E49F}"/>
    <cellStyle name="Millares 7 4" xfId="379" xr:uid="{CD71B7E2-BD54-4EC2-A089-D8F30809B6BA}"/>
    <cellStyle name="Millares 8" xfId="181" xr:uid="{00000000-0005-0000-0000-00003A000000}"/>
    <cellStyle name="Millares 8 2" xfId="341" xr:uid="{B2817453-075E-481F-87ED-AB6885D911E0}"/>
    <cellStyle name="Millares 8 3" xfId="506" xr:uid="{D6508854-EA3B-43A4-8732-7E74F5802D79}"/>
    <cellStyle name="Millares 9" xfId="161" xr:uid="{00000000-0005-0000-0000-00003B000000}"/>
    <cellStyle name="Millares 9 2" xfId="321" xr:uid="{2FFA3F2E-C4E0-4B92-8305-03A9DBE49765}"/>
    <cellStyle name="Millares 9 3" xfId="486" xr:uid="{4221B24F-8AF9-4D50-B745-15C2B8D5F210}"/>
    <cellStyle name="Moneda" xfId="21" builtinId="4"/>
    <cellStyle name="Moneda [0] 2" xfId="8" xr:uid="{00000000-0005-0000-0000-00003D000000}"/>
    <cellStyle name="Moneda [0] 2 2" xfId="41" xr:uid="{00000000-0005-0000-0000-00003E000000}"/>
    <cellStyle name="Moneda [0] 2 2 2" xfId="174" xr:uid="{00000000-0005-0000-0000-00003F000000}"/>
    <cellStyle name="Moneda [0] 2 2 2 2" xfId="334" xr:uid="{C88D563D-F4B6-491A-9B96-0AF81A61A5E8}"/>
    <cellStyle name="Moneda [0] 2 2 2 3" xfId="499" xr:uid="{9AF814CD-9EA0-434B-A44D-4260AA5D86CD}"/>
    <cellStyle name="Moneda [0] 2 2 3" xfId="117" xr:uid="{00000000-0005-0000-0000-000040000000}"/>
    <cellStyle name="Moneda [0] 2 2 3 2" xfId="277" xr:uid="{EC0E8C47-DE8A-492E-B8A7-9F4FD7639227}"/>
    <cellStyle name="Moneda [0] 2 2 3 3" xfId="442" xr:uid="{86197920-8431-4D11-92B3-E55ADA00BB4B}"/>
    <cellStyle name="Moneda [0] 2 2 4" xfId="218" xr:uid="{50244E3B-680C-459E-80BB-F15C33D1DE16}"/>
    <cellStyle name="Moneda [0] 2 2 5" xfId="388" xr:uid="{C7F4F9D6-A85C-4501-8BEA-70BF13979DE5}"/>
    <cellStyle name="Moneda [0] 2 3" xfId="54" xr:uid="{00000000-0005-0000-0000-000041000000}"/>
    <cellStyle name="Moneda [0] 2 3 2" xfId="129" xr:uid="{00000000-0005-0000-0000-000042000000}"/>
    <cellStyle name="Moneda [0] 2 3 2 2" xfId="289" xr:uid="{3A99A9E7-2B7B-492D-B534-AA2438DE6784}"/>
    <cellStyle name="Moneda [0] 2 3 2 3" xfId="454" xr:uid="{D55E0E34-9C7F-431C-994B-F91C42150051}"/>
    <cellStyle name="Moneda [0] 2 3 3" xfId="231" xr:uid="{23DBB139-F67F-47F4-BE4B-E685646221CF}"/>
    <cellStyle name="Moneda [0] 2 3 4" xfId="400" xr:uid="{6B1CD8C4-85B4-409E-BCAE-CD38322BDD6D}"/>
    <cellStyle name="Moneda [0] 2 4" xfId="30" xr:uid="{00000000-0005-0000-0000-000043000000}"/>
    <cellStyle name="Moneda [0] 2 4 2" xfId="160" xr:uid="{00000000-0005-0000-0000-000044000000}"/>
    <cellStyle name="Moneda [0] 2 4 2 2" xfId="320" xr:uid="{94CB0F53-AFC7-4FE0-B64C-4700738DCEE4}"/>
    <cellStyle name="Moneda [0] 2 4 2 3" xfId="485" xr:uid="{CD8FC194-2134-4C30-91B9-7EFFC1E973CE}"/>
    <cellStyle name="Moneda [0] 2 4 3" xfId="207" xr:uid="{635E0D89-12A8-4711-A735-6773274237F4}"/>
    <cellStyle name="Moneda [0] 2 4 4" xfId="377" xr:uid="{90B24608-6F76-4DB8-8626-20A3E1F99D34}"/>
    <cellStyle name="Moneda [0] 2 5" xfId="105" xr:uid="{00000000-0005-0000-0000-000045000000}"/>
    <cellStyle name="Moneda [0] 2 5 2" xfId="265" xr:uid="{13522034-3026-40A2-99B8-447D78551AC4}"/>
    <cellStyle name="Moneda [0] 2 5 3" xfId="430" xr:uid="{727C6184-2C1A-4314-973B-812EC737F082}"/>
    <cellStyle name="Moneda [0] 2 6" xfId="194" xr:uid="{64DE1101-946B-4406-8C47-94FB0772B821}"/>
    <cellStyle name="Moneda [0] 2 7" xfId="365" xr:uid="{5E335C7B-D62C-41D6-979C-C376455B5315}"/>
    <cellStyle name="Moneda [0] 3" xfId="74" xr:uid="{00000000-0005-0000-0000-000046000000}"/>
    <cellStyle name="Moneda [0] 3 2" xfId="140" xr:uid="{00000000-0005-0000-0000-000047000000}"/>
    <cellStyle name="Moneda [0] 3 2 2" xfId="300" xr:uid="{B64848B8-AA9C-414E-8D08-887BB8364537}"/>
    <cellStyle name="Moneda [0] 3 2 3" xfId="465" xr:uid="{A52CC60D-1E71-4FB2-BC14-C3F2A2D24A73}"/>
    <cellStyle name="Moneda [0] 3 3" xfId="242" xr:uid="{206592CA-72C5-4AC9-952C-F7DC14E9357F}"/>
    <cellStyle name="Moneda [0] 3 4" xfId="411" xr:uid="{46F18408-01C3-4523-AFCE-48D8FE48C3A9}"/>
    <cellStyle name="Moneda 10" xfId="162" xr:uid="{00000000-0005-0000-0000-000048000000}"/>
    <cellStyle name="Moneda 10 2" xfId="322" xr:uid="{354A7349-9353-421B-8359-1B5C45B70A36}"/>
    <cellStyle name="Moneda 10 3" xfId="487" xr:uid="{93FF49BF-1044-4374-8EE9-EFB3DEB9F8E2}"/>
    <cellStyle name="Moneda 11" xfId="180" xr:uid="{00000000-0005-0000-0000-000049000000}"/>
    <cellStyle name="Moneda 11 2" xfId="340" xr:uid="{9936DB1D-5287-42BF-BA8E-8621F2C18B34}"/>
    <cellStyle name="Moneda 11 3" xfId="505" xr:uid="{88BC9C0F-CAEC-4277-8D68-EF2CC6F65CB7}"/>
    <cellStyle name="Moneda 12" xfId="185" xr:uid="{00000000-0005-0000-0000-00004A000000}"/>
    <cellStyle name="Moneda 12 2" xfId="345" xr:uid="{880C99D4-44A5-462F-BD8A-A93901C0071C}"/>
    <cellStyle name="Moneda 12 3" xfId="510" xr:uid="{D7CAF10A-672B-433D-B5E6-DFB1AF14C55E}"/>
    <cellStyle name="Moneda 13" xfId="186" xr:uid="{00000000-0005-0000-0000-00004B000000}"/>
    <cellStyle name="Moneda 13 2" xfId="346" xr:uid="{B1BB4227-0821-4571-A063-E5AD327A3DA2}"/>
    <cellStyle name="Moneda 13 3" xfId="511" xr:uid="{ECD14044-055E-4198-AA91-91A9F8169605}"/>
    <cellStyle name="Moneda 130" xfId="75" xr:uid="{00000000-0005-0000-0000-00004C000000}"/>
    <cellStyle name="Moneda 130 2" xfId="141" xr:uid="{00000000-0005-0000-0000-00004D000000}"/>
    <cellStyle name="Moneda 130 2 2" xfId="301" xr:uid="{FAB92475-E2E4-4426-8BE6-F75A20A3DD82}"/>
    <cellStyle name="Moneda 130 2 3" xfId="466" xr:uid="{37B9907A-D09F-45F9-9BF1-DBFDDD6E47E5}"/>
    <cellStyle name="Moneda 130 3" xfId="243" xr:uid="{67A9F8A3-A644-4E25-816D-9CD7E2FB6300}"/>
    <cellStyle name="Moneda 130 4" xfId="412" xr:uid="{F455675A-22D1-439B-922A-8A4F502493F2}"/>
    <cellStyle name="Moneda 14" xfId="109" xr:uid="{00000000-0005-0000-0000-00004E000000}"/>
    <cellStyle name="Moneda 14 2" xfId="269" xr:uid="{393F450E-3A8C-401F-B418-E4A908C7D6C3}"/>
    <cellStyle name="Moneda 14 3" xfId="434" xr:uid="{DD85BF20-DFC4-48BF-8D75-DA1A0DB4CD75}"/>
    <cellStyle name="Moneda 15" xfId="199" xr:uid="{096352B9-D1E0-4260-B279-7396382DD82F}"/>
    <cellStyle name="Moneda 16" xfId="223" xr:uid="{714FF94B-2B41-4FA1-BF4F-E7F9DFBDD602}"/>
    <cellStyle name="Moneda 17" xfId="349" xr:uid="{9D5F35D3-CE71-4778-AB63-48B392374E53}"/>
    <cellStyle name="Moneda 18" xfId="352" xr:uid="{7A007132-D242-45D7-B3A6-CEAC54758C44}"/>
    <cellStyle name="Moneda 19" xfId="369" xr:uid="{9C41A710-5857-463E-B103-7352A9DE7509}"/>
    <cellStyle name="Moneda 2" xfId="4" xr:uid="{00000000-0005-0000-0000-00004F000000}"/>
    <cellStyle name="Moneda 2 2" xfId="37" xr:uid="{00000000-0005-0000-0000-000050000000}"/>
    <cellStyle name="Moneda 2 2 2" xfId="77" xr:uid="{00000000-0005-0000-0000-000051000000}"/>
    <cellStyle name="Moneda 2 2 2 2" xfId="142" xr:uid="{00000000-0005-0000-0000-000052000000}"/>
    <cellStyle name="Moneda 2 2 2 2 2" xfId="302" xr:uid="{C1406E7D-60EF-46E4-B8D6-F8D7FC912D9A}"/>
    <cellStyle name="Moneda 2 2 2 2 3" xfId="467" xr:uid="{D38B15AA-1571-42DC-B9E8-1D93B46AC632}"/>
    <cellStyle name="Moneda 2 2 2 3" xfId="245" xr:uid="{32AE552B-3F84-4CAA-94E7-7DA7C49E3E42}"/>
    <cellStyle name="Moneda 2 2 2 4" xfId="413" xr:uid="{F3D12D3E-9AF9-4B1A-8190-A22478247FC9}"/>
    <cellStyle name="Moneda 2 2 3" xfId="170" xr:uid="{00000000-0005-0000-0000-000053000000}"/>
    <cellStyle name="Moneda 2 2 3 2" xfId="330" xr:uid="{9911CE1B-02ED-4055-A336-57B3B5B48CD9}"/>
    <cellStyle name="Moneda 2 2 3 3" xfId="495" xr:uid="{D19A2465-4CA9-47CF-812B-D0C6D299608B}"/>
    <cellStyle name="Moneda 2 2 4" xfId="113" xr:uid="{00000000-0005-0000-0000-000054000000}"/>
    <cellStyle name="Moneda 2 2 4 2" xfId="273" xr:uid="{B3A427F6-B55F-4414-AA88-C433E4A0D43A}"/>
    <cellStyle name="Moneda 2 2 4 3" xfId="438" xr:uid="{8668C1DD-5146-4C28-B5FC-DD983D2A15ED}"/>
    <cellStyle name="Moneda 2 2 5" xfId="214" xr:uid="{18604A63-B26F-4C4E-B3B1-FEC639439D59}"/>
    <cellStyle name="Moneda 2 2 6" xfId="384" xr:uid="{2C088404-1B3A-4AC6-9640-CACEABA2C9DA}"/>
    <cellStyle name="Moneda 2 3" xfId="76" xr:uid="{00000000-0005-0000-0000-000055000000}"/>
    <cellStyle name="Moneda 2 4" xfId="50" xr:uid="{00000000-0005-0000-0000-000056000000}"/>
    <cellStyle name="Moneda 2 4 2" xfId="125" xr:uid="{00000000-0005-0000-0000-000057000000}"/>
    <cellStyle name="Moneda 2 4 2 2" xfId="285" xr:uid="{F9527DD5-C154-458F-B0BC-34AFA57FE268}"/>
    <cellStyle name="Moneda 2 4 2 3" xfId="450" xr:uid="{46E723E4-E2D8-4DA3-B735-D7F7E09C2AE5}"/>
    <cellStyle name="Moneda 2 4 3" xfId="227" xr:uid="{9E0A0FBD-3C07-4154-A516-734DC7DC0E7C}"/>
    <cellStyle name="Moneda 2 4 4" xfId="396" xr:uid="{1030D28B-B305-4F13-AAD8-5BD747A809B5}"/>
    <cellStyle name="Moneda 2 5" xfId="26" xr:uid="{00000000-0005-0000-0000-000058000000}"/>
    <cellStyle name="Moneda 2 5 2" xfId="156" xr:uid="{00000000-0005-0000-0000-000059000000}"/>
    <cellStyle name="Moneda 2 5 2 2" xfId="316" xr:uid="{B43A4ED8-BFAD-4ABD-9D6D-F4710A0284AA}"/>
    <cellStyle name="Moneda 2 5 2 3" xfId="481" xr:uid="{7D1DAF85-750A-411D-AC65-B28D26097A09}"/>
    <cellStyle name="Moneda 2 5 3" xfId="203" xr:uid="{35B58DB8-C1D1-41F9-B12E-2E9B93343C47}"/>
    <cellStyle name="Moneda 2 5 4" xfId="373" xr:uid="{264C8AA4-58DB-4BDA-A707-3E6E0BDF1BB6}"/>
    <cellStyle name="Moneda 2 6" xfId="101" xr:uid="{00000000-0005-0000-0000-00005A000000}"/>
    <cellStyle name="Moneda 2 6 2" xfId="261" xr:uid="{48950068-DE35-4CED-80D4-DC542166177E}"/>
    <cellStyle name="Moneda 2 6 3" xfId="426" xr:uid="{8D7CFA0A-1AFD-46FE-9525-3AD138EEFD99}"/>
    <cellStyle name="Moneda 2 7" xfId="190" xr:uid="{F311D236-1AD6-4D9C-A674-6BE12A804130}"/>
    <cellStyle name="Moneda 2 8" xfId="361" xr:uid="{DB60D744-159A-4E27-9E6D-5CB7689FBC81}"/>
    <cellStyle name="Moneda 20" xfId="513" xr:uid="{ED1CFE91-CC11-445C-85F4-3EA4D8F9298E}"/>
    <cellStyle name="Moneda 23" xfId="78" xr:uid="{00000000-0005-0000-0000-00005B000000}"/>
    <cellStyle name="Moneda 3" xfId="45" xr:uid="{00000000-0005-0000-0000-00005C000000}"/>
    <cellStyle name="Moneda 3 2" xfId="79" xr:uid="{00000000-0005-0000-0000-00005D000000}"/>
    <cellStyle name="Moneda 3 3" xfId="178" xr:uid="{00000000-0005-0000-0000-00005E000000}"/>
    <cellStyle name="Moneda 3 3 2" xfId="338" xr:uid="{6F6E6F76-9FB5-4B1C-9CDE-3529A95B3C1A}"/>
    <cellStyle name="Moneda 3 3 3" xfId="503" xr:uid="{4C93003E-821D-426C-8250-AD3F349A9322}"/>
    <cellStyle name="Moneda 3 4" xfId="121" xr:uid="{00000000-0005-0000-0000-00005F000000}"/>
    <cellStyle name="Moneda 3 4 2" xfId="281" xr:uid="{6B44BABE-BBF5-4F74-B583-52840D013470}"/>
    <cellStyle name="Moneda 3 4 3" xfId="446" xr:uid="{51BC1F8F-0E93-4C07-B2D1-9EF3906BE1A4}"/>
    <cellStyle name="Moneda 3 5" xfId="222" xr:uid="{C8A5FDE6-FDA6-4331-B2DA-9899C2924986}"/>
    <cellStyle name="Moneda 3 6" xfId="392" xr:uid="{D74FAA27-01F5-40CA-B0F3-867F7A0429A4}"/>
    <cellStyle name="Moneda 4" xfId="73" xr:uid="{00000000-0005-0000-0000-000060000000}"/>
    <cellStyle name="Moneda 4 2" xfId="139" xr:uid="{00000000-0005-0000-0000-000061000000}"/>
    <cellStyle name="Moneda 4 2 2" xfId="299" xr:uid="{D8489BA4-B26E-4E43-9481-CD95725C62F9}"/>
    <cellStyle name="Moneda 4 2 3" xfId="464" xr:uid="{D057AFD9-D73F-4223-B587-9A5BC6C51E9F}"/>
    <cellStyle name="Moneda 4 3" xfId="241" xr:uid="{AAD7DB2E-6F65-4F49-81C4-C1D7D3A6DA2F}"/>
    <cellStyle name="Moneda 4 4" xfId="410" xr:uid="{F87DC3AA-E001-41D5-86CF-6013EC0F527F}"/>
    <cellStyle name="Moneda 5" xfId="58" xr:uid="{00000000-0005-0000-0000-000062000000}"/>
    <cellStyle name="Moneda 5 2" xfId="133" xr:uid="{00000000-0005-0000-0000-000063000000}"/>
    <cellStyle name="Moneda 5 2 2" xfId="293" xr:uid="{2E587E36-CB8E-4562-A488-2542FD947511}"/>
    <cellStyle name="Moneda 5 2 3" xfId="458" xr:uid="{8E35167B-E171-4DEF-AA6B-6FC1CAC3CDBA}"/>
    <cellStyle name="Moneda 5 3" xfId="235" xr:uid="{AA80E644-BF4A-40B3-868F-50E8FCD4E4E4}"/>
    <cellStyle name="Moneda 5 4" xfId="404" xr:uid="{391B3C23-C354-45DC-ACDA-66651D1EFFC0}"/>
    <cellStyle name="Moneda 6" xfId="95" xr:uid="{00000000-0005-0000-0000-000064000000}"/>
    <cellStyle name="Moneda 6 2" xfId="149" xr:uid="{00000000-0005-0000-0000-000065000000}"/>
    <cellStyle name="Moneda 6 2 2" xfId="309" xr:uid="{F2B6A24A-F04A-4A88-B15E-3B72074081EC}"/>
    <cellStyle name="Moneda 6 2 3" xfId="474" xr:uid="{B516A7EC-3C52-4556-9038-047B2EFC8855}"/>
    <cellStyle name="Moneda 6 3" xfId="255" xr:uid="{5F82F3D5-5464-4C08-8AAD-4AF011C8B6B8}"/>
    <cellStyle name="Moneda 6 4" xfId="420" xr:uid="{14EFEF51-7BFA-472F-A1B4-D7BB75F4A3C6}"/>
    <cellStyle name="Moneda 7" xfId="96" xr:uid="{00000000-0005-0000-0000-000066000000}"/>
    <cellStyle name="Moneda 7 2" xfId="150" xr:uid="{00000000-0005-0000-0000-000067000000}"/>
    <cellStyle name="Moneda 7 2 2" xfId="310" xr:uid="{5BE5B5FD-01F5-4F0B-A9B9-F3BEB320E33F}"/>
    <cellStyle name="Moneda 7 2 3" xfId="475" xr:uid="{FEC2524F-E5BA-4248-9217-3B990F4D2273}"/>
    <cellStyle name="Moneda 7 3" xfId="256" xr:uid="{990EF42D-5427-4848-86E4-C25208A4A3BD}"/>
    <cellStyle name="Moneda 7 4" xfId="421" xr:uid="{69B3A5F9-8706-406E-A670-FFFC8267BEE9}"/>
    <cellStyle name="Moneda 8" xfId="33" xr:uid="{00000000-0005-0000-0000-000068000000}"/>
    <cellStyle name="Moneda 8 2" xfId="166" xr:uid="{00000000-0005-0000-0000-000069000000}"/>
    <cellStyle name="Moneda 8 2 2" xfId="326" xr:uid="{B48625A9-A8CC-4D6F-AEC7-D387C5E57891}"/>
    <cellStyle name="Moneda 8 2 3" xfId="491" xr:uid="{7AA5D429-4026-4015-AC6B-7A4AB25EE085}"/>
    <cellStyle name="Moneda 8 3" xfId="210" xr:uid="{FE3A4E4F-8913-44AC-B39D-EEB602FE54E5}"/>
    <cellStyle name="Moneda 8 4" xfId="380" xr:uid="{056342EA-798B-44AB-BABC-8BDB4F561A5E}"/>
    <cellStyle name="Moneda 9" xfId="182" xr:uid="{00000000-0005-0000-0000-00006A000000}"/>
    <cellStyle name="Moneda 9 2" xfId="342" xr:uid="{82EA8096-1237-4C84-A099-A7BAF70FD5D1}"/>
    <cellStyle name="Moneda 9 3" xfId="507" xr:uid="{46E66F1A-5FE9-4847-ACFE-7E8D7019C25D}"/>
    <cellStyle name="Neutral 2" xfId="80" xr:uid="{00000000-0005-0000-0000-00006B000000}"/>
    <cellStyle name="Normal" xfId="0" builtinId="0"/>
    <cellStyle name="Normal 10" xfId="98" xr:uid="{00000000-0005-0000-0000-00006D000000}"/>
    <cellStyle name="Normal 10 2" xfId="258" xr:uid="{B0F04437-0201-4F96-B3B7-0AB74E65DBDB}"/>
    <cellStyle name="Normal 10 3" xfId="423" xr:uid="{FCE68580-F75B-45B3-B26E-E49BA58E5648}"/>
    <cellStyle name="Normal 11" xfId="187" xr:uid="{F87681A5-0C48-473C-ADD0-3AAAD992CE77}"/>
    <cellStyle name="Normal 12" xfId="249" xr:uid="{6CAA85A0-5FDC-40AC-BFBD-5AB2E8A89EA8}"/>
    <cellStyle name="Normal 13" xfId="247" xr:uid="{F7F6F420-9865-4AA8-803F-DC85DACEABF2}"/>
    <cellStyle name="Normal 14" xfId="354" xr:uid="{5917B0E4-5D32-4633-A0EB-0760430A8228}"/>
    <cellStyle name="Normal 15" xfId="347" xr:uid="{0CA0C023-39E8-4BB7-AC72-944524D1210B}"/>
    <cellStyle name="Normal 16" xfId="353" xr:uid="{1C91C804-0249-46C7-9B5A-1A43C2E47F9D}"/>
    <cellStyle name="Normal 17" xfId="348" xr:uid="{CDC01E8A-AAC6-425A-B744-52B66DB63D85}"/>
    <cellStyle name="Normal 18" xfId="357" xr:uid="{315D06DB-BDA4-4085-A42F-4D30BEC0BE5D}"/>
    <cellStyle name="Normal 19" xfId="358" xr:uid="{FE554BAC-139E-4810-A89F-8D077BE3DAF5}"/>
    <cellStyle name="Normal 2" xfId="2" xr:uid="{00000000-0005-0000-0000-00006E000000}"/>
    <cellStyle name="Normal 2 2" xfId="81" xr:uid="{00000000-0005-0000-0000-00006F000000}"/>
    <cellStyle name="Normal 2 3" xfId="82" xr:uid="{00000000-0005-0000-0000-000070000000}"/>
    <cellStyle name="Normal 3" xfId="3" xr:uid="{00000000-0005-0000-0000-000071000000}"/>
    <cellStyle name="Normal 3 2" xfId="36" xr:uid="{00000000-0005-0000-0000-000072000000}"/>
    <cellStyle name="Normal 3 2 2" xfId="84" xr:uid="{00000000-0005-0000-0000-000073000000}"/>
    <cellStyle name="Normal 3 2 3" xfId="152" xr:uid="{00000000-0005-0000-0000-000074000000}"/>
    <cellStyle name="Normal 3 2 3 2" xfId="312" xr:uid="{A9407333-033D-4D3D-B8AB-08459E8DFEF4}"/>
    <cellStyle name="Normal 3 2 3 3" xfId="477" xr:uid="{0F4DDCFD-2FC2-47BC-A6FE-21D308B4D8F2}"/>
    <cellStyle name="Normal 3 2 4" xfId="169" xr:uid="{00000000-0005-0000-0000-000075000000}"/>
    <cellStyle name="Normal 3 2 4 2" xfId="329" xr:uid="{6401CFE0-09B5-43B8-8E6C-B48617050725}"/>
    <cellStyle name="Normal 3 2 4 3" xfId="494" xr:uid="{6D9F4242-94B6-4548-B6B9-E22FA02EA051}"/>
    <cellStyle name="Normal 3 2 5" xfId="112" xr:uid="{00000000-0005-0000-0000-000076000000}"/>
    <cellStyle name="Normal 3 2 5 2" xfId="272" xr:uid="{54CEFCC3-B8E1-4CC2-8079-BBA630020CB6}"/>
    <cellStyle name="Normal 3 2 5 3" xfId="437" xr:uid="{F3C48E5C-988E-4BE9-963D-8F8EF9978E18}"/>
    <cellStyle name="Normal 3 2 6" xfId="213" xr:uid="{ADAA5258-25DA-4BDF-BA7B-E1CAEF1EC3EE}"/>
    <cellStyle name="Normal 3 2 7" xfId="383" xr:uid="{BE892326-3C87-47C5-A915-3461E1355C43}"/>
    <cellStyle name="Normal 3 3" xfId="83" xr:uid="{00000000-0005-0000-0000-000077000000}"/>
    <cellStyle name="Normal 3 4" xfId="49" xr:uid="{00000000-0005-0000-0000-000078000000}"/>
    <cellStyle name="Normal 3 4 2" xfId="124" xr:uid="{00000000-0005-0000-0000-000079000000}"/>
    <cellStyle name="Normal 3 4 2 2" xfId="284" xr:uid="{A369E825-858D-4243-A076-F36ADC1AE996}"/>
    <cellStyle name="Normal 3 4 2 3" xfId="449" xr:uid="{2852B283-91BC-4604-987F-D4FA8145C14F}"/>
    <cellStyle name="Normal 3 4 3" xfId="226" xr:uid="{0A87400B-4C3B-4925-A4AC-7FD778F8B9AF}"/>
    <cellStyle name="Normal 3 4 4" xfId="395" xr:uid="{C696363C-CFC5-4E61-9E48-CF144C5C3741}"/>
    <cellStyle name="Normal 3 5" xfId="25" xr:uid="{00000000-0005-0000-0000-00007A000000}"/>
    <cellStyle name="Normal 3 5 2" xfId="155" xr:uid="{00000000-0005-0000-0000-00007B000000}"/>
    <cellStyle name="Normal 3 5 2 2" xfId="315" xr:uid="{71CDF810-564C-43D1-8C3E-CF454E6859A4}"/>
    <cellStyle name="Normal 3 5 2 3" xfId="480" xr:uid="{8F39145B-A96F-40D1-B500-62F9F029C384}"/>
    <cellStyle name="Normal 3 5 3" xfId="202" xr:uid="{19E6E68D-DC87-49FE-B24C-FD6ED879BB54}"/>
    <cellStyle name="Normal 3 5 4" xfId="372" xr:uid="{27B1E381-3854-4EFE-8208-BB7885379BCE}"/>
    <cellStyle name="Normal 3 6" xfId="100" xr:uid="{00000000-0005-0000-0000-00007C000000}"/>
    <cellStyle name="Normal 3 6 2" xfId="260" xr:uid="{308E582B-A9FA-440F-BE19-D4077BFD3A2B}"/>
    <cellStyle name="Normal 3 6 3" xfId="425" xr:uid="{B377B5DE-4703-4DA4-A4C0-3334FE6FBBD2}"/>
    <cellStyle name="Normal 3 7" xfId="189" xr:uid="{29A61BCA-94DF-4D90-8EBA-0D3EC83D982A}"/>
    <cellStyle name="Normal 3 8" xfId="360" xr:uid="{AE770395-5271-4857-B5E9-6686DBD16F3A}"/>
    <cellStyle name="Normal 4" xfId="17" xr:uid="{00000000-0005-0000-0000-00007D000000}"/>
    <cellStyle name="Normal 4 2" xfId="42" xr:uid="{00000000-0005-0000-0000-00007E000000}"/>
    <cellStyle name="Normal 4 2 2" xfId="91" xr:uid="{00000000-0005-0000-0000-00007F000000}"/>
    <cellStyle name="Normal 4 2 2 2" xfId="145" xr:uid="{00000000-0005-0000-0000-000080000000}"/>
    <cellStyle name="Normal 4 2 2 2 2" xfId="305" xr:uid="{1DCB5A0C-B87A-4793-8670-D37BA670FBE5}"/>
    <cellStyle name="Normal 4 2 2 2 3" xfId="470" xr:uid="{D0AFB214-73EC-4F5C-8EFC-1F5C5C18B8E0}"/>
    <cellStyle name="Normal 4 2 2 3" xfId="251" xr:uid="{FA8E09F9-0553-4301-81C7-EAC5532E1A81}"/>
    <cellStyle name="Normal 4 2 2 4" xfId="416" xr:uid="{FDB95E08-1170-4BAE-9E5E-DC0FD70EA03C}"/>
    <cellStyle name="Normal 4 2 3" xfId="175" xr:uid="{00000000-0005-0000-0000-000081000000}"/>
    <cellStyle name="Normal 4 2 3 2" xfId="335" xr:uid="{37EFD1FE-C693-4395-847B-ADFD3E0BDAA3}"/>
    <cellStyle name="Normal 4 2 3 3" xfId="500" xr:uid="{C3F2B3F8-64C3-4AD3-BF05-F893085DFA9C}"/>
    <cellStyle name="Normal 4 2 4" xfId="118" xr:uid="{00000000-0005-0000-0000-000082000000}"/>
    <cellStyle name="Normal 4 2 4 2" xfId="278" xr:uid="{CDDF85AA-E5A3-4EDF-99B7-4B32D380DD54}"/>
    <cellStyle name="Normal 4 2 4 3" xfId="443" xr:uid="{D8ACB466-E8DD-4669-A299-DA960D22A33E}"/>
    <cellStyle name="Normal 4 2 5" xfId="219" xr:uid="{40D5CBB8-691B-4851-AA78-8619528FC3F3}"/>
    <cellStyle name="Normal 4 2 6" xfId="389" xr:uid="{E45E0B0D-8315-4350-BADC-B41B3D57DA3F}"/>
    <cellStyle name="Normal 4 3" xfId="55" xr:uid="{00000000-0005-0000-0000-000083000000}"/>
    <cellStyle name="Normal 4 3 2" xfId="130" xr:uid="{00000000-0005-0000-0000-000084000000}"/>
    <cellStyle name="Normal 4 3 2 2" xfId="290" xr:uid="{6B1F2D8B-2DFA-41F1-B10B-A0C18DBA83DE}"/>
    <cellStyle name="Normal 4 3 2 3" xfId="455" xr:uid="{139F53BE-35A3-4801-99D3-CDD4BF699EC7}"/>
    <cellStyle name="Normal 4 3 3" xfId="232" xr:uid="{7BBC4EEB-C597-4626-9A76-C91C63318380}"/>
    <cellStyle name="Normal 4 3 4" xfId="401" xr:uid="{33D032D3-24E0-4100-B561-A63CEA769AFF}"/>
    <cellStyle name="Normal 4 4" xfId="31" xr:uid="{00000000-0005-0000-0000-000085000000}"/>
    <cellStyle name="Normal 4 4 2" xfId="163" xr:uid="{00000000-0005-0000-0000-000086000000}"/>
    <cellStyle name="Normal 4 4 2 2" xfId="323" xr:uid="{3C52CBED-F8DC-4739-887F-54F871C86EEE}"/>
    <cellStyle name="Normal 4 4 2 3" xfId="488" xr:uid="{82110613-64B6-4508-A70C-FB910300F9D4}"/>
    <cellStyle name="Normal 4 4 3" xfId="208" xr:uid="{D592616D-DEF0-44EC-A0CF-3B766BBDEB1A}"/>
    <cellStyle name="Normal 4 4 4" xfId="378" xr:uid="{3D9EF55E-FD78-4C63-97E1-8BB15401EDFF}"/>
    <cellStyle name="Normal 4 5" xfId="106" xr:uid="{00000000-0005-0000-0000-000087000000}"/>
    <cellStyle name="Normal 4 5 2" xfId="266" xr:uid="{13BA95E6-2093-4C18-97FC-E912AC9A90B9}"/>
    <cellStyle name="Normal 4 5 3" xfId="431" xr:uid="{7321AD84-B68D-4126-8C2E-A02EB7E3141F}"/>
    <cellStyle name="Normal 4 6" xfId="196" xr:uid="{92A4936C-B6B7-4475-91FD-26DDBB3B197F}"/>
    <cellStyle name="Normal 4 7" xfId="366" xr:uid="{9B1CBF3A-7654-4BA6-9C2F-BD7C0F8B0977}"/>
    <cellStyle name="Normal 5" xfId="19" xr:uid="{00000000-0005-0000-0000-000088000000}"/>
    <cellStyle name="Normal 5 2" xfId="44" xr:uid="{00000000-0005-0000-0000-000089000000}"/>
    <cellStyle name="Normal 5 2 2" xfId="177" xr:uid="{00000000-0005-0000-0000-00008A000000}"/>
    <cellStyle name="Normal 5 2 2 2" xfId="337" xr:uid="{DF4CB76E-A1B1-4D08-96D5-B5A0709C86C1}"/>
    <cellStyle name="Normal 5 2 2 3" xfId="502" xr:uid="{C9A95BB5-7866-4569-B911-B2493E89003B}"/>
    <cellStyle name="Normal 5 2 3" xfId="120" xr:uid="{00000000-0005-0000-0000-00008B000000}"/>
    <cellStyle name="Normal 5 2 3 2" xfId="280" xr:uid="{3A54F12A-E055-4BB3-9D37-0CF5FCC645AC}"/>
    <cellStyle name="Normal 5 2 3 3" xfId="445" xr:uid="{00FA5F71-A472-4282-858B-31B1EB6557C2}"/>
    <cellStyle name="Normal 5 2 4" xfId="221" xr:uid="{91FC65EC-CE9A-4664-AF0A-4D63F951361D}"/>
    <cellStyle name="Normal 5 2 5" xfId="391" xr:uid="{513A33BB-B56F-4ABC-8FFF-2F7B97655580}"/>
    <cellStyle name="Normal 5 3" xfId="57" xr:uid="{00000000-0005-0000-0000-00008C000000}"/>
    <cellStyle name="Normal 5 3 2" xfId="132" xr:uid="{00000000-0005-0000-0000-00008D000000}"/>
    <cellStyle name="Normal 5 3 2 2" xfId="292" xr:uid="{7A52F474-2707-4945-8B43-0E221E9017B9}"/>
    <cellStyle name="Normal 5 3 2 3" xfId="457" xr:uid="{7D49767D-8DEB-4B0B-B8EF-C7E47588A33C}"/>
    <cellStyle name="Normal 5 3 3" xfId="234" xr:uid="{D7E76DC6-BCDC-4E12-B331-ED18D64D958E}"/>
    <cellStyle name="Normal 5 3 4" xfId="403" xr:uid="{83EA1C15-172A-488D-AB8F-FF86BF956A04}"/>
    <cellStyle name="Normal 5 4" xfId="23" xr:uid="{00000000-0005-0000-0000-00008E000000}"/>
    <cellStyle name="Normal 5 4 2" xfId="165" xr:uid="{00000000-0005-0000-0000-00008F000000}"/>
    <cellStyle name="Normal 5 4 2 2" xfId="325" xr:uid="{BEED396A-5A58-470A-9198-F7452E0933CA}"/>
    <cellStyle name="Normal 5 4 2 3" xfId="490" xr:uid="{ABD67B27-688A-43E1-BDB8-17B93EE09F2B}"/>
    <cellStyle name="Normal 5 4 3" xfId="200" xr:uid="{942BBDB2-D9C3-4F1B-8725-AEE737758802}"/>
    <cellStyle name="Normal 5 4 4" xfId="370" xr:uid="{C25DFC1F-5C12-4058-9807-5D5EB5C71436}"/>
    <cellStyle name="Normal 5 5" xfId="108" xr:uid="{00000000-0005-0000-0000-000090000000}"/>
    <cellStyle name="Normal 5 5 2" xfId="268" xr:uid="{E3545159-72B7-441B-8CD8-361E0F332AF1}"/>
    <cellStyle name="Normal 5 5 3" xfId="433" xr:uid="{96E31972-C3E3-4313-98EB-B388DB64CCD7}"/>
    <cellStyle name="Normal 5 6" xfId="198" xr:uid="{86AA119F-51A4-4913-B462-3755D8F2F35E}"/>
    <cellStyle name="Normal 5 7" xfId="368" xr:uid="{8C31B8D2-AC6C-4D79-8427-057E3F9FA1D1}"/>
    <cellStyle name="Normal 6" xfId="20" xr:uid="{00000000-0005-0000-0000-000091000000}"/>
    <cellStyle name="Normal 6 2" xfId="85" xr:uid="{00000000-0005-0000-0000-000092000000}"/>
    <cellStyle name="Normal 7" xfId="34" xr:uid="{00000000-0005-0000-0000-000093000000}"/>
    <cellStyle name="Normal 7 2" xfId="59" xr:uid="{00000000-0005-0000-0000-000094000000}"/>
    <cellStyle name="Normal 7 2 2" xfId="134" xr:uid="{00000000-0005-0000-0000-000095000000}"/>
    <cellStyle name="Normal 7 2 2 2" xfId="294" xr:uid="{51880A70-D50D-4A6E-A846-441470CC5576}"/>
    <cellStyle name="Normal 7 2 2 3" xfId="459" xr:uid="{A2C1170B-0764-4ABE-8AEC-FA6423881DBF}"/>
    <cellStyle name="Normal 7 2 3" xfId="236" xr:uid="{5CD17529-1A8E-4DA7-B8D8-3B437C0E3828}"/>
    <cellStyle name="Normal 7 2 4" xfId="405" xr:uid="{5C2346DF-2FC2-48BA-A21A-7DA5088726E7}"/>
    <cellStyle name="Normal 7 3" xfId="167" xr:uid="{00000000-0005-0000-0000-000096000000}"/>
    <cellStyle name="Normal 7 3 2" xfId="327" xr:uid="{6EF66C71-5BBE-4BD0-9DDA-8AE94D08FFA6}"/>
    <cellStyle name="Normal 7 3 3" xfId="492" xr:uid="{95E77472-EE4F-4620-ABCD-02F59D011568}"/>
    <cellStyle name="Normal 7 4" xfId="110" xr:uid="{00000000-0005-0000-0000-000097000000}"/>
    <cellStyle name="Normal 7 4 2" xfId="270" xr:uid="{78972E1C-0388-4F80-B27C-C72A10533472}"/>
    <cellStyle name="Normal 7 4 3" xfId="435" xr:uid="{88ED58BA-43BA-425C-A9FD-514774670F7F}"/>
    <cellStyle name="Normal 7 5" xfId="211" xr:uid="{B227B635-E50B-470C-A870-77A1D7E50D88}"/>
    <cellStyle name="Normal 7 6" xfId="381" xr:uid="{F339644C-7015-4A3F-B24D-F583C424E044}"/>
    <cellStyle name="Normal 8" xfId="47" xr:uid="{00000000-0005-0000-0000-000098000000}"/>
    <cellStyle name="Normal 8 2" xfId="122" xr:uid="{00000000-0005-0000-0000-000099000000}"/>
    <cellStyle name="Normal 8 2 2" xfId="282" xr:uid="{A4ED0ECC-9175-4BF3-9B0F-865BDD8C54EB}"/>
    <cellStyle name="Normal 8 2 3" xfId="447" xr:uid="{22B2800C-83CD-4DE6-8D73-03D694AE6D8C}"/>
    <cellStyle name="Normal 8 3" xfId="224" xr:uid="{CC1961FE-8EB3-4691-9B90-740DD9C8D43B}"/>
    <cellStyle name="Normal 8 4" xfId="393" xr:uid="{4179DF8A-18BB-4114-8732-50B99C2CE529}"/>
    <cellStyle name="Normal 9" xfId="153" xr:uid="{00000000-0005-0000-0000-00009A000000}"/>
    <cellStyle name="Normal 9 2" xfId="313" xr:uid="{7DB7858D-0CE5-41F5-8784-1CD6932E4E6D}"/>
    <cellStyle name="Normal 9 3" xfId="478" xr:uid="{89E1E046-CF19-4677-AC15-C1FB910F0E9C}"/>
    <cellStyle name="Percent" xfId="90" xr:uid="{00000000-0005-0000-0000-00009B000000}"/>
    <cellStyle name="Percent 2" xfId="144" xr:uid="{00000000-0005-0000-0000-00009C000000}"/>
    <cellStyle name="Percent 2 2" xfId="304" xr:uid="{48DB1E84-1834-4D30-93F7-1078878C32DA}"/>
    <cellStyle name="Percent 2 3" xfId="469" xr:uid="{5F6B4523-7EE1-4484-893C-CB93D4A069D4}"/>
    <cellStyle name="Percent 3" xfId="250" xr:uid="{0EBBB12F-951C-408B-B94E-1B2808EC1DED}"/>
    <cellStyle name="Percent 4" xfId="415" xr:uid="{3EDF39BC-CC1C-46F5-AC5A-3EC0D1BC73CA}"/>
    <cellStyle name="Porcentaje" xfId="1" builtinId="5"/>
    <cellStyle name="Porcentaje 2" xfId="6" xr:uid="{00000000-0005-0000-0000-00009E000000}"/>
    <cellStyle name="Porcentaje 2 2" xfId="10" xr:uid="{00000000-0005-0000-0000-00009F000000}"/>
    <cellStyle name="Porcentaje 2 3" xfId="39" xr:uid="{00000000-0005-0000-0000-0000A0000000}"/>
    <cellStyle name="Porcentaje 2 3 2" xfId="172" xr:uid="{00000000-0005-0000-0000-0000A1000000}"/>
    <cellStyle name="Porcentaje 2 3 2 2" xfId="332" xr:uid="{96B8EA4D-3820-4553-9DA0-70AEA3543994}"/>
    <cellStyle name="Porcentaje 2 3 2 3" xfId="497" xr:uid="{7DF7A98C-F034-4A79-B0A3-53C55B0A0776}"/>
    <cellStyle name="Porcentaje 2 3 3" xfId="115" xr:uid="{00000000-0005-0000-0000-0000A2000000}"/>
    <cellStyle name="Porcentaje 2 3 3 2" xfId="275" xr:uid="{9A741473-E479-4128-84E9-34777B21729D}"/>
    <cellStyle name="Porcentaje 2 3 3 3" xfId="440" xr:uid="{22F8E4DF-2BBD-4E5F-97F7-77AD66062555}"/>
    <cellStyle name="Porcentaje 2 3 4" xfId="216" xr:uid="{880C3D43-8516-4FE7-9A45-776A661E12DB}"/>
    <cellStyle name="Porcentaje 2 3 5" xfId="386" xr:uid="{FD3BA131-4943-498E-B367-8BA84A7A3974}"/>
    <cellStyle name="Porcentaje 2 4" xfId="52" xr:uid="{00000000-0005-0000-0000-0000A3000000}"/>
    <cellStyle name="Porcentaje 2 4 2" xfId="127" xr:uid="{00000000-0005-0000-0000-0000A4000000}"/>
    <cellStyle name="Porcentaje 2 4 2 2" xfId="287" xr:uid="{06E86137-B090-410A-A691-6BF14C41E6AB}"/>
    <cellStyle name="Porcentaje 2 4 2 3" xfId="452" xr:uid="{6D2C505D-203B-4403-809C-D8FA2CC5C5CC}"/>
    <cellStyle name="Porcentaje 2 4 3" xfId="229" xr:uid="{74FCE00C-AEBC-4942-B27D-90920A36ADA2}"/>
    <cellStyle name="Porcentaje 2 4 4" xfId="398" xr:uid="{E3FF4608-22D8-4927-A2B6-3AA9845E000A}"/>
    <cellStyle name="Porcentaje 2 5" xfId="28" xr:uid="{00000000-0005-0000-0000-0000A5000000}"/>
    <cellStyle name="Porcentaje 2 5 2" xfId="158" xr:uid="{00000000-0005-0000-0000-0000A6000000}"/>
    <cellStyle name="Porcentaje 2 5 2 2" xfId="318" xr:uid="{E97AA099-CB52-4E2D-8F69-8922AAA0B569}"/>
    <cellStyle name="Porcentaje 2 5 2 3" xfId="483" xr:uid="{688052A9-E135-4683-A2C0-1761109A04E3}"/>
    <cellStyle name="Porcentaje 2 5 3" xfId="205" xr:uid="{A4C0E20C-0134-4B3F-8A99-97E38145BFB3}"/>
    <cellStyle name="Porcentaje 2 5 4" xfId="375" xr:uid="{9B7E1075-DD4B-4364-81C9-EDFB6B50B84C}"/>
    <cellStyle name="Porcentaje 2 6" xfId="103" xr:uid="{00000000-0005-0000-0000-0000A7000000}"/>
    <cellStyle name="Porcentaje 2 6 2" xfId="263" xr:uid="{F5B61B9D-00DD-4E47-AF88-EFB418A46CD0}"/>
    <cellStyle name="Porcentaje 2 6 3" xfId="428" xr:uid="{B2D89C95-FB50-4F36-B450-66D65DCAA875}"/>
    <cellStyle name="Porcentaje 2 7" xfId="192" xr:uid="{18B37E7C-C1A2-48E3-9495-B5BD953EE96C}"/>
    <cellStyle name="Porcentaje 2 8" xfId="363" xr:uid="{D9574FA6-E8E7-4583-BB09-459864B629E2}"/>
    <cellStyle name="Porcentaje 3" xfId="35" xr:uid="{00000000-0005-0000-0000-0000A8000000}"/>
    <cellStyle name="Porcentaje 3 2" xfId="86" xr:uid="{00000000-0005-0000-0000-0000A9000000}"/>
    <cellStyle name="Porcentaje 3 2 2" xfId="143" xr:uid="{00000000-0005-0000-0000-0000AA000000}"/>
    <cellStyle name="Porcentaje 3 2 2 2" xfId="303" xr:uid="{C062C02F-457E-48D9-B26B-45D82A8B035E}"/>
    <cellStyle name="Porcentaje 3 2 2 3" xfId="468" xr:uid="{4E2402EE-9CBE-4CB6-ACF0-E60AE0F930F7}"/>
    <cellStyle name="Porcentaje 3 2 3" xfId="248" xr:uid="{378AABF5-FA55-4FE6-A191-8261346512BE}"/>
    <cellStyle name="Porcentaje 3 2 4" xfId="414" xr:uid="{55C8530C-DA1D-4C3A-A803-4793BEC66D19}"/>
    <cellStyle name="Porcentaje 3 3" xfId="168" xr:uid="{00000000-0005-0000-0000-0000AB000000}"/>
    <cellStyle name="Porcentaje 3 3 2" xfId="328" xr:uid="{4AD8B97D-2660-4CFF-BFD0-078B1FA5A780}"/>
    <cellStyle name="Porcentaje 3 3 3" xfId="493" xr:uid="{A88F3EA6-0938-42B0-BC46-305153D50FB3}"/>
    <cellStyle name="Porcentaje 3 4" xfId="111" xr:uid="{00000000-0005-0000-0000-0000AC000000}"/>
    <cellStyle name="Porcentaje 3 4 2" xfId="271" xr:uid="{56B38279-0F4F-4230-94B2-C0384653A4B0}"/>
    <cellStyle name="Porcentaje 3 4 3" xfId="436" xr:uid="{EC40564B-528E-43D4-8B96-29888BBEDD24}"/>
    <cellStyle name="Porcentaje 3 5" xfId="212" xr:uid="{B5EECF0B-B02A-41C8-9F01-937E87D13295}"/>
    <cellStyle name="Porcentaje 3 6" xfId="382" xr:uid="{8D6D94AF-262E-4D54-83FF-B1321AF481A6}"/>
    <cellStyle name="Porcentaje 4" xfId="48" xr:uid="{00000000-0005-0000-0000-0000AD000000}"/>
    <cellStyle name="Porcentaje 4 2" xfId="123" xr:uid="{00000000-0005-0000-0000-0000AE000000}"/>
    <cellStyle name="Porcentaje 4 2 2" xfId="283" xr:uid="{57A9401F-49CE-4417-9F30-F129F51B1E23}"/>
    <cellStyle name="Porcentaje 4 2 3" xfId="448" xr:uid="{DF2EEE9C-5EFB-4A1C-9D4A-95603B9A57A2}"/>
    <cellStyle name="Porcentaje 4 3" xfId="225" xr:uid="{147B404A-2868-411E-A23E-0643BB6F3F4F}"/>
    <cellStyle name="Porcentaje 4 4" xfId="394" xr:uid="{059571BB-A8CD-4399-A756-A5DE20A70BBA}"/>
    <cellStyle name="Porcentaje 5" xfId="24" xr:uid="{00000000-0005-0000-0000-0000AF000000}"/>
    <cellStyle name="Porcentaje 5 2" xfId="154" xr:uid="{00000000-0005-0000-0000-0000B0000000}"/>
    <cellStyle name="Porcentaje 5 2 2" xfId="314" xr:uid="{132FE1A2-A859-4D07-8B4E-589149A9B0B1}"/>
    <cellStyle name="Porcentaje 5 2 3" xfId="479" xr:uid="{D0FFF6E5-CA5B-4339-A2F8-F1EF72E61C9E}"/>
    <cellStyle name="Porcentaje 5 3" xfId="201" xr:uid="{8F309818-E62C-4AA2-BBBE-AFA087D11B69}"/>
    <cellStyle name="Porcentaje 5 4" xfId="371" xr:uid="{C9C44142-A07E-43FA-B11A-565578CD670F}"/>
    <cellStyle name="Porcentaje 6" xfId="99" xr:uid="{00000000-0005-0000-0000-0000B1000000}"/>
    <cellStyle name="Porcentaje 6 2" xfId="259" xr:uid="{D3EFC068-FE5F-447A-9F60-4D3FF1073942}"/>
    <cellStyle name="Porcentaje 6 3" xfId="424" xr:uid="{8D3A5C0C-59F0-4202-B2E6-20724CF4BFE7}"/>
    <cellStyle name="Porcentaje 7" xfId="188" xr:uid="{8FF2FB2F-72BA-4FB0-BB10-F5287C79F935}"/>
    <cellStyle name="Porcentaje 8" xfId="359" xr:uid="{1F02F5FE-C38D-4C6E-8E85-4623F4B83CCB}"/>
    <cellStyle name="Porcentual 2" xfId="9" xr:uid="{00000000-0005-0000-0000-0000B2000000}"/>
    <cellStyle name="SAPDataCell" xfId="11" xr:uid="{00000000-0005-0000-0000-0000B3000000}"/>
    <cellStyle name="SAPDimensionCell" xfId="14" xr:uid="{00000000-0005-0000-0000-0000B4000000}"/>
    <cellStyle name="SAPFormula" xfId="15" xr:uid="{00000000-0005-0000-0000-0000B5000000}"/>
    <cellStyle name="SAPMemberCell" xfId="12" xr:uid="{00000000-0005-0000-0000-0000B6000000}"/>
    <cellStyle name="SAPMemberCell 3" xfId="13" xr:uid="{00000000-0005-0000-0000-0000B7000000}"/>
    <cellStyle name="Texto de inicio" xfId="87" xr:uid="{00000000-0005-0000-0000-0000B8000000}"/>
    <cellStyle name="Texto de la columna A" xfId="88" xr:uid="{00000000-0005-0000-0000-0000B9000000}"/>
    <cellStyle name="Título 4" xfId="89" xr:uid="{00000000-0005-0000-0000-0000B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iliana Milena Parada Prieto" id="{613A1B88-D912-4037-876D-49ED1FC39400}" userId="S::lparada@sdmujer.gov.co::684291a4-4780-45cd-b936-e818b52d0e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4" dT="2026-03-09T21:55:27.24" personId="{613A1B88-D912-4037-876D-49ED1FC39400}" id="{E9606635-39C7-4408-BEF9-066B2FB3A65E}">
    <text xml:space="preserve">Error de digitación. A propósito, se recomienda en general validar los textos previamente en Word para identificar posibles errores de digitación.  </text>
  </threadedComment>
</ThreadedComments>
</file>

<file path=xl/threadedComments/threadedComment2.xml><?xml version="1.0" encoding="utf-8"?>
<ThreadedComments xmlns="http://schemas.microsoft.com/office/spreadsheetml/2018/threadedcomments" xmlns:x="http://schemas.openxmlformats.org/spreadsheetml/2006/main">
  <threadedComment ref="H41" dT="2026-03-09T22:15:35.29" personId="{613A1B88-D912-4037-876D-49ED1FC39400}" id="{3F19EF3C-816A-497B-8DE0-8CE6782ED3E5}">
    <text xml:space="preserve">Teniendo en cuenta la oportunidad de mejora referida por la Oficina de Control Interno en el Informe preliminar, sugiero señalar la naturaleza de la actividad, señalando que se trata de un servicio por demanda. </text>
  </threadedComment>
</ThreadedComments>
</file>

<file path=xl/threadedComments/threadedComment3.xml><?xml version="1.0" encoding="utf-8"?>
<ThreadedComments xmlns="http://schemas.microsoft.com/office/spreadsheetml/2018/threadedcomments" xmlns:x="http://schemas.openxmlformats.org/spreadsheetml/2006/main">
  <threadedComment ref="D41" dT="2026-03-09T22:29:48.98" personId="{613A1B88-D912-4037-876D-49ED1FC39400}" id="{191A1B4C-4F31-4AE5-B5EB-74CC13BC369C}">
    <text>Ajustar mes, se menciona enero</text>
  </threadedComment>
  <threadedComment ref="F41" dT="2026-03-09T22:30:56.87" personId="{613A1B88-D912-4037-876D-49ED1FC39400}" id="{BC142461-B854-4AAA-91D3-8A014A77FD10}">
    <text>Ajustar mes acumulado, se menciona enero</text>
  </threadedComment>
  <threadedComment ref="H41" dT="2026-03-09T22:32:14.55" personId="{613A1B88-D912-4037-876D-49ED1FC39400}" id="{20D5F86A-70E9-428E-A2B7-7A8CB10F9092}">
    <text xml:space="preserve">Teniendo en cuenta la oportunidad de mejora referida por la Oficina de Control Interno en el Informe preliminar, sugiero señalar la naturaleza de la actividad, señalando que se trata de un servicio por demanda. </text>
  </threadedComment>
</ThreadedComments>
</file>

<file path=xl/threadedComments/threadedComment4.xml><?xml version="1.0" encoding="utf-8"?>
<ThreadedComments xmlns="http://schemas.microsoft.com/office/spreadsheetml/2018/threadedcomments" xmlns:x="http://schemas.openxmlformats.org/spreadsheetml/2006/main">
  <threadedComment ref="B74" dT="2026-03-09T22:34:52.47" personId="{613A1B88-D912-4037-876D-49ED1FC39400}" id="{D2646012-86F8-49B2-A98F-DD4C6E4BBD26}">
    <text>En el tercer parrafo, “Con corte al mes de febrero se fortalecieron las capacidades de 1.369 servidores(as) a partir 64 de jornadas.” sugiero agregar y curso virtual.</text>
  </threadedComment>
</ThreadedComments>
</file>

<file path=xl/threadedComments/threadedComment5.xml><?xml version="1.0" encoding="utf-8"?>
<ThreadedComments xmlns="http://schemas.microsoft.com/office/spreadsheetml/2018/threadedcomments" xmlns:x="http://schemas.openxmlformats.org/spreadsheetml/2006/main">
  <threadedComment ref="D74" dT="2026-03-09T22:37:00.36" personId="{613A1B88-D912-4037-876D-49ED1FC39400}" id="{33626323-6728-4E13-87A4-1A931FF0C4D6}">
    <text>Primer parrafo, error de digitación palabra “loscalidades”. (A propósito, se recomienda en general validar los textos previamente en Word para identificar posibles errores de digitación)</text>
  </threadedComment>
  <threadedComment ref="F74" dT="2026-03-09T22:37:53.07" personId="{613A1B88-D912-4037-876D-49ED1FC39400}" id="{A6CC2A7D-9DD7-4C81-AF7A-BE2ACAC2C4E2}">
    <text>Validar en logro error de digitación “trabsporte ” y en Beneficios  “i. dentificar,”</text>
  </threadedComment>
  <threadedComment ref="H74" dT="2026-03-09T22:38:13.28" personId="{613A1B88-D912-4037-876D-49ED1FC39400}" id="{BB41DBEC-AE64-480F-9153-01DB6E212922}">
    <text>Validar error de digitación “Persnerías”</text>
  </threadedComment>
</ThreadedComments>
</file>

<file path=xl/threadedComments/threadedComment6.xml><?xml version="1.0" encoding="utf-8"?>
<ThreadedComments xmlns="http://schemas.microsoft.com/office/spreadsheetml/2018/threadedcomments" xmlns:x="http://schemas.openxmlformats.org/spreadsheetml/2006/main">
  <threadedComment ref="C31" dT="2026-03-09T22:45:01.62" personId="{613A1B88-D912-4037-876D-49ED1FC39400}" id="{C27637F5-AEFC-4432-9EB1-77DB0DCF352E}">
    <text>Falta reporte</text>
  </threadedComment>
</ThreadedComments>
</file>

<file path=xl/worksheets/_rels/sheet10.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cYYi_Ob82Q5m_1YAHU2NBAY4JUF2dEDFsb5GZiq8Uqkk?e=UxQgZN" TargetMode="External"/><Relationship Id="rId7" Type="http://schemas.openxmlformats.org/officeDocument/2006/relationships/printerSettings" Target="../printerSettings/printerSettings7.bin"/><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DmeaSPCZvTK_UDpV2pKz_AQBbg__Ls1YsHbb5NcfwKn0?e=Ep1Zd2"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u-IWJ4f8lSZU6oaeeUyIoAfnFxqprfCzQau6Qujj9Dcc?e=BSesEs" TargetMode="External"/><Relationship Id="rId6"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BlKcvK3x2lQaysnfZ6NbiFAfISaI_qftYMDsAIaMDqaBQ?e=h8k4dU" TargetMode="External"/><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BKMbUxp6QzRbeFzauyT652AYF2P1rSUx1Hl0BE87ezZn4?e=y8A7gC"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xIpGo57efRpDhJKUctJBDAdFZwLJj8HN7MnJ-RPIoN3E?e=6oZsZ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b:/g/personal/devaj_sdmujer_gov_co/IQCn0fGr7FK1SL20Cz7ZjuBfAfw1MDtx49Ng4OH8nmMOq60?e=mxyD8O" TargetMode="External"/><Relationship Id="rId7" Type="http://schemas.openxmlformats.org/officeDocument/2006/relationships/drawing" Target="../drawings/drawing9.xm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3siNZHzE9Tq1Wg4hjkepNAQjffMCHrN1Qpzz4OtvIKVI?e=CCgrHN" TargetMode="External"/><Relationship Id="rId6" Type="http://schemas.openxmlformats.org/officeDocument/2006/relationships/printerSettings" Target="../printerSettings/printerSettings8.bin"/><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B0VHQWyQWMTJA9ig20RwR7ASqe5Xcd8OjI8wS65asy0U8?e=6dIgAM" TargetMode="External"/><Relationship Id="rId10" Type="http://schemas.microsoft.com/office/2017/10/relationships/threadedComment" Target="../threadedComments/threadedComment3.xml"/><Relationship Id="rId4" Type="http://schemas.openxmlformats.org/officeDocument/2006/relationships/hyperlink" Target="https://secretariadistritald-my.sharepoint.com/:f:/g/personal/devaj_sdmujer_gov_co/IgB6OWMPxYjTTJPd70aGFBnxAS7SaUm2T1ube5F_l2dC1CE?e=D0Cut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TjdWfShZgSJS_fd3Z2dQ5ASCqORbCduiDBNVeq_sWMAY?e=BJdqQU" TargetMode="Externa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h7J-GIrjIS5gdEO-WAS12ASA7AQttk7puWKX0SUUEHoA?e=5i4ok7" TargetMode="External"/><Relationship Id="rId7"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zbVNEKyS5TIt1p7ppEtk_Aaea-pw4iKwR1TrQpC85mx4?e=ZtHcGx" TargetMode="Externa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6"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DWWFTEOYKRQqZ8STr08WfyAXCp8LZXRgz9YNEjgNXpXJw?e=iD8lCC" TargetMode="External"/><Relationship Id="rId11" Type="http://schemas.microsoft.com/office/2017/10/relationships/threadedComment" Target="../threadedComments/threadedComment4.xml"/><Relationship Id="rId5"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hwBWTtub7SYb65mniAmnJAQagESHAh_0XB8AysEfe61c?e=97zPAt" TargetMode="External"/><Relationship Id="rId10" Type="http://schemas.openxmlformats.org/officeDocument/2006/relationships/drawing" Target="../drawings/drawing10.xm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AQ4un4jh_SoGDB0Cek6f9AXVCnbfZxpRI6ulisbgzMuk?e=jyIy39" TargetMode="External"/><Relationship Id="rId9"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xPdnpLDGxSJefKASUi7o1ATHx2LrXgbnkaFNxrZsxUb4?e=CDypn4" TargetMode="External"/><Relationship Id="rId13" Type="http://schemas.openxmlformats.org/officeDocument/2006/relationships/printerSettings" Target="../printerSettings/printerSettings10.bin"/><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JN08XAOnZQq2JyDoifEHjASY9T71_xEv2h56JpdT77dI?e=ILYUXG" TargetMode="External"/><Relationship Id="rId7"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Ss3WwHE22SpyL7FhF-RfYAf_y8-Hwa2dR0Ifv4cl6md8?e=mEIcAR" TargetMode="External"/><Relationship Id="rId12"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CaYx4scpCaSaXi1Zs7_rvJAZIXnkA2fhAOguSA_nX2N04?e=fmKjg6" TargetMode="External"/><Relationship Id="rId17" Type="http://schemas.microsoft.com/office/2017/10/relationships/threadedComment" Target="../threadedComments/threadedComment5.xm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_DL79jxwTT6qWeVaCmi02AYsS365OM4tVVTlmGVP3UNw?e=7uk6qa"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XelyVkp3wT4_F7Wd7k0MiAR95QXMszykaXJbmh81SZjs?e=hB3jgO" TargetMode="External"/><Relationship Id="rId11"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CVCeFMxjwHTasj6hUHGNeqAYh7y1BQ0t_dxDAkqNKh08E?e=fdrrTN" TargetMode="External"/><Relationship Id="rId5"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vNYlfrZlwSaBtG1dRwSxfAfrMgGE2944wR-p9EUgfCfc?e=YQpJ5b" TargetMode="External"/><Relationship Id="rId10" Type="http://schemas.openxmlformats.org/officeDocument/2006/relationships/hyperlink" Target="https://secretariadistritald-my.sharepoint.com/:f:/g/personal/devaj_sdmujer_gov_co/IgBqXLYeEfNmT5itybvFtud3ARR0TZJaBPPHeFmSEo9bC3A?e=BTaa9T"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wPmcMWM2iRrRyYyOG9_8XAfw4SF8-UQ5mZLYfzCc0UAg?e=gEwtEV" TargetMode="External"/><Relationship Id="rId9" Type="http://schemas.openxmlformats.org/officeDocument/2006/relationships/hyperlink" Target="https://secretariadistritald-my.sharepoint.com/:f:/g/personal/devaj_sdmujer_gov_co/IgCpBPYClRTXQLqcFvUOHfxqAfGOPOX2gRNwXewqQl8GYxY?e=ssZVZf" TargetMode="External"/><Relationship Id="rId1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C8JvSyyTT6SZpukIFu4QetARlybpqyrgsZrf1t-7bZSvI?e=E6PMpc" TargetMode="Externa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M49WculaeTIx41TbBcmdyAVM7MPjwjk1ktQOY_BnZaf0?e=cLpjqn" TargetMode="External"/><Relationship Id="rId5" Type="http://schemas.openxmlformats.org/officeDocument/2006/relationships/drawing" Target="../drawings/drawing12.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CAQfETcVtFQa-wQlIw2N7pAVuqh_vp75msbbzEF4rwM1o?e=k96L0C" TargetMode="Externa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pphv4Jp8DQpEGTpkzYQHIAaNnqbm2KiOcEbK9gFB2A-Y?e=iRIGw5" TargetMode="External"/><Relationship Id="rId5" Type="http://schemas.openxmlformats.org/officeDocument/2006/relationships/drawing" Target="../drawings/drawing13.x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8" Type="http://schemas.microsoft.com/office/2017/10/relationships/threadedComment" Target="../threadedComments/threadedComment6.xml"/><Relationship Id="rId3"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vFPwUH7RwTI8AFckwMf0NAS-HfbOWJkTpWnS-xTPySdI?e=4Hio5e" TargetMode="Externa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ntLEtmcaNRqw4L7HH2D98AcLskBX25sD-Qo6M2_EY84c?e=Ie9mMb" TargetMode="External"/><Relationship Id="rId5" Type="http://schemas.openxmlformats.org/officeDocument/2006/relationships/drawing" Target="../drawings/drawing14.xml"/><Relationship Id="rId4"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ueMOJcBdfT61N-QkRx6YbAbDvTX4EmWkL8QdK_8X0Spw?e=GTEAMo" TargetMode="Externa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bh6DJDvoOS4nxYSBYdhCrAVZbXZEMWJZfiZxmLv_J11U?e=91ZEed" TargetMode="External"/><Relationship Id="rId7"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bh6DJDvoOS4nxYSBYdhCrAVZbXZEMWJZfiZxmLv_J11U?e=56tQwM" TargetMode="Externa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Y5f8SMby_R43M_BgxruPXAYmrrBKz7BXAhKjRQvYpBMk?e=oDEkti"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dba_J6h2NSLUQ4oibG2LLATlSXQV9o5GGWX3CqUHUE_o?e=Ac7Dce" TargetMode="External"/><Relationship Id="rId6" Type="http://schemas.openxmlformats.org/officeDocument/2006/relationships/hyperlink" Target="https://secretariadistritald-my.sharepoint.com/:f:/g/personal/devaj_sdmujer_gov_co/IgC6iNuvza4CRYkdWRS0_3LJAaxepEe40Pja5Tl5Vs8arZA?e=GF2apg" TargetMode="External"/><Relationship Id="rId11" Type="http://schemas.microsoft.com/office/2017/10/relationships/threadedComment" Target="../threadedComments/threadedComment1.xml"/><Relationship Id="rId5"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TwhrZPxbkR5TjvgjXIPj9AXB1U2ah5cNOa-Y8nWaELR8?e=5Ha4VO" TargetMode="External"/><Relationship Id="rId10" Type="http://schemas.openxmlformats.org/officeDocument/2006/relationships/drawing" Target="../drawings/drawing2.xm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_ba88dAyQTK1JELFt5FlCAW2hqdjMXlkgksqVOcAk-1c?e=4jefla" TargetMode="External"/><Relationship Id="rId9"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wIDAgYFE1TYls4naT6wafARad3txeZYrgSoVUuRoEnUI?e=EGQP4c" TargetMode="External"/><Relationship Id="rId7" Type="http://schemas.openxmlformats.org/officeDocument/2006/relationships/printerSettings" Target="../printerSettings/printerSettings2.bin"/><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YxNBCs_mRR7gpE8vdn_KFAdNySYMVExd1VsNq-ugbelk?e=7BywIm"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eDqwNm8mOTaPDVQAc9Z1XARfBaZyWyoqxKNXM2t38I7w?e=GRguMf" TargetMode="External"/><Relationship Id="rId6"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CY5f8SMby_R43M_BgxruPXAYmrrBKz7BXAhKjRQvYpBMk?e=09gPDX" TargetMode="External"/><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dba_J6h2NSLUQ4oibG2LLATlSXQV9o5GGWX3CqUHUE_o?e=70ie3s"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wEge07024TouB8IPf1OoMAf8UVQRxzLH8i-6bS9I7RPs?e=oogxnr"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lKcvK3x2lQaysnfZ6NbiFAfISaI_qftYMDsAIaMDqaBQ?e=6SS2U6" TargetMode="External"/><Relationship Id="rId7" Type="http://schemas.openxmlformats.org/officeDocument/2006/relationships/printerSettings" Target="../printerSettings/printerSettings3.bin"/><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KMbUxp6QzRbeFzauyT652AYF2P1rSUx1Hl0BE87ezZn4?e=MZ3WcS"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0VHQWyQWMTJA9ig20RwR7ASqe5Xcd8OjI8wS65asy0U8?e=ehwQ5l" TargetMode="External"/><Relationship Id="rId6" Type="http://schemas.openxmlformats.org/officeDocument/2006/relationships/hyperlink" Target="https://secretariadistritald-my.sharepoint.com/:f:/g/personal/devaj_sdmujer_gov_co/IgCZuk9IrYNkTbpdBLfz6SMyAT7ztu3NfIx2aFe6Mtkgr0c?e=hlWIh3" TargetMode="External"/><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DTwhrZPxbkR5TjvgjXIPj9AXB1U2ah5cNOa-Y8nWaELR8?e=AYQUaI"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zbVNEKyS5TIt1p7ppEtk_Aaea-pw4iKwR1TrQpC85mx4?e=oiWWeT"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WWFTEOYKRQqZ8STr08WfyAXCp8LZXRgz9YNEjgNXpXJw?e=dpdAkV" TargetMode="External"/><Relationship Id="rId7" Type="http://schemas.openxmlformats.org/officeDocument/2006/relationships/printerSettings" Target="../printerSettings/printerSettings4.bin"/><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aYx4scpCaSaXi1Zs7_rvJAZIXnkA2fhAOguSA_nX2N04?e=xYzt4q"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VCeFMxjwHTasj6hUHGNeqAYh7y1BQ0t_dxDAkqNKh08E?e=dWWeHg" TargetMode="External"/><Relationship Id="rId6"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B_ba88dAyQTK1JELFt5FlCAW2hqdjMXlkgksqVOcAk-1c?e=f7Te2q" TargetMode="External"/><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CwIDAgYFE1TYls4naT6wafARad3txeZYrgSoVUuRoEnUI?e=01Hw6b"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8JvSyyTT6SZpukIFu4QetARlybpqyrgsZrf1t-7bZSvI?e=Hi5APN" TargetMode="External"/><Relationship Id="rId9"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YxNBCs_mRR7gpE8vdn_KFAdNySYMVExd1VsNq-ugbelk?e=QhpY34" TargetMode="External"/><Relationship Id="rId7" Type="http://schemas.openxmlformats.org/officeDocument/2006/relationships/drawing" Target="../drawings/drawing6.xml"/><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vFPwUH7RwTI8AFckwMf0NAS-HfbOWJkTpWnS-xTPySdI?e=JPUMyE"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CZTDPdkpR0S7v_YCZrR1XbASUjqjE9gLTIYez9qTb3jlk?e=AuWeaH" TargetMode="External"/><Relationship Id="rId6" Type="http://schemas.openxmlformats.org/officeDocument/2006/relationships/printerSettings" Target="../printerSettings/printerSettings5.bin"/><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eDqwNm8mOTaPDVQAc9Z1XARfBaZyWyoqxKNXM2t38I7w?e=T3a79d" TargetMode="External"/><Relationship Id="rId4" Type="http://schemas.openxmlformats.org/officeDocument/2006/relationships/hyperlink" Target="https://secretariadistritald-my.sharepoint.com/:f:/g/personal/devaj_sdmujer_gov_co/IgBHhYMbMIGASoDWv6wxjtkoAb2IHf3ngHOkEI8RQNiD1Vk?e=p7HtRm"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AoWL3sf2giSZ3Y8yBPfdpCAWkwmbLIVgy8EEAw9phg_3o?e=evc6CS" TargetMode="External"/><Relationship Id="rId7" Type="http://schemas.openxmlformats.org/officeDocument/2006/relationships/printerSettings" Target="../printerSettings/printerSettings6.bin"/><Relationship Id="rId2"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FYktUDGhAR7SWCEBz9M2dATxN-u0Vl4TE4gUiGmZuFUQ?e=vWknpd" TargetMode="External"/><Relationship Id="rId1"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DzHpztX8xXTL8o5U4rSK_PAa3hWFAcMM1NLOIcyF2B0Kc?e=BbptE5" TargetMode="External"/><Relationship Id="rId6" Type="http://schemas.openxmlformats.org/officeDocument/2006/relationships/hyperlink" Target="https://secretariadistritald-my.sharepoint.com/:f:/g/personal/devaj_sdmujer_gov_co/IgD6sv9Lh7USQrePW21TT2b_AfGSdKFYgpFh6dzpLv4Oq7M?e=vTUfyd" TargetMode="External"/><Relationship Id="rId5" Type="http://schemas.openxmlformats.org/officeDocument/2006/relationships/hyperlink" Target="https://secretariadistritald.sharepoint.com/sites/EQUIPODIRECCIONAMIENTOESTRATEGICO/Documentos%20compartidos/2026/PLANES%20DE%20ACCI&#211;N%20VALIDADOS/SEGUIMIENTOS%202026/AppData/Local/Microsoft/Olk/Attachments/ooa-79d22bd4-00bf-4a6d-8432-7846bcd56ec3/AppData/LENOVO/AppData/Local/Microsoft/Olk/Attachments/ooa-a3562c93-003c-401e-a02f-76a2acfd523b/AppData/Local/Microsoft/Olk/Attachments/ooa-a3562c93-003c-401e-a02f-76a2acfd523b/AppData/Local/:f:/g/personal//IgAwEge07024TouB8IPf1OoMAf8UVQRxzLH8i-6bS9I7RPs?e=gTQQj2" TargetMode="External"/><Relationship Id="rId4" Type="http://schemas.openxmlformats.org/officeDocument/2006/relationships/hyperlink" Target="../AppData/Local/Microsoft/Olk/Attachments/ooa-79d22bd4-00bf-4a6d-8432-7846bcd56ec3/AppData/LENOVO/AppData/Local/Microsoft/Olk/Attachments/ooa-a3562c93-003c-401e-a02f-76a2acfd523b/AppData/Local/Microsoft/Olk/Attachments/ooa-a3562c93-003c-401e-a02f-76a2acfd523b/AppData/Local/:f:/g/personal/devaj_sdmujer_gov_co/IgBY_og-Wj24QLP8wzhYQb8CAdaOkvAAP22dj_1hlJ_29BY?e=aYTXO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workbookViewId="0">
      <selection activeCell="H22" sqref="H22"/>
    </sheetView>
  </sheetViews>
  <sheetFormatPr baseColWidth="10" defaultColWidth="12" defaultRowHeight="12.75" x14ac:dyDescent="0.25"/>
  <cols>
    <col min="1" max="4" width="15.85546875" style="259" customWidth="1"/>
    <col min="5" max="5" width="34.140625" style="256" customWidth="1"/>
    <col min="6" max="6" width="31" style="256" customWidth="1"/>
    <col min="7" max="7" width="20.140625" style="256" customWidth="1"/>
    <col min="8" max="8" width="19.140625" style="256" customWidth="1"/>
    <col min="9" max="9" width="24" style="256" customWidth="1"/>
    <col min="10" max="10" width="18.85546875" style="256" customWidth="1"/>
    <col min="11" max="11" width="21.85546875" style="256" customWidth="1"/>
    <col min="12" max="16384" width="12" style="256"/>
  </cols>
  <sheetData>
    <row r="1" spans="1:12" x14ac:dyDescent="0.25">
      <c r="A1" s="257" t="s">
        <v>0</v>
      </c>
      <c r="B1" s="257" t="s">
        <v>1</v>
      </c>
      <c r="C1" s="257" t="s">
        <v>2</v>
      </c>
      <c r="D1" s="257" t="s">
        <v>3</v>
      </c>
      <c r="E1" s="258" t="s">
        <v>4</v>
      </c>
      <c r="F1" s="258" t="s">
        <v>5</v>
      </c>
      <c r="G1" s="258" t="s">
        <v>6</v>
      </c>
      <c r="H1" s="258" t="s">
        <v>7</v>
      </c>
      <c r="I1" s="258" t="s">
        <v>8</v>
      </c>
      <c r="J1" s="258" t="s">
        <v>9</v>
      </c>
      <c r="K1" s="258" t="s">
        <v>10</v>
      </c>
      <c r="L1" s="258" t="s">
        <v>11</v>
      </c>
    </row>
    <row r="2" spans="1:12" ht="25.5" x14ac:dyDescent="0.25">
      <c r="A2" s="259" t="s">
        <v>12</v>
      </c>
      <c r="B2" s="259" t="s">
        <v>13</v>
      </c>
      <c r="C2" s="259" t="s">
        <v>14</v>
      </c>
      <c r="D2" s="259" t="s">
        <v>15</v>
      </c>
      <c r="E2" s="256" t="s">
        <v>16</v>
      </c>
      <c r="F2" s="256" t="s">
        <v>17</v>
      </c>
      <c r="G2" s="259" t="s">
        <v>18</v>
      </c>
      <c r="H2" s="256" t="s">
        <v>19</v>
      </c>
      <c r="I2" s="256" t="s">
        <v>20</v>
      </c>
      <c r="J2" s="256" t="s">
        <v>21</v>
      </c>
      <c r="K2" s="256" t="s">
        <v>22</v>
      </c>
      <c r="L2" s="256" t="s">
        <v>23</v>
      </c>
    </row>
    <row r="3" spans="1:12" ht="25.5" x14ac:dyDescent="0.25">
      <c r="A3" s="259" t="s">
        <v>24</v>
      </c>
      <c r="B3" s="259" t="s">
        <v>25</v>
      </c>
      <c r="C3" s="259" t="s">
        <v>26</v>
      </c>
      <c r="D3" s="259" t="s">
        <v>27</v>
      </c>
      <c r="E3" s="256" t="s">
        <v>28</v>
      </c>
      <c r="F3" s="256" t="s">
        <v>29</v>
      </c>
      <c r="G3" s="259" t="s">
        <v>30</v>
      </c>
      <c r="H3" s="256" t="s">
        <v>31</v>
      </c>
      <c r="I3" s="256" t="s">
        <v>32</v>
      </c>
      <c r="J3" s="256" t="s">
        <v>33</v>
      </c>
      <c r="K3" s="256" t="s">
        <v>34</v>
      </c>
      <c r="L3" s="256" t="s">
        <v>35</v>
      </c>
    </row>
    <row r="4" spans="1:12" ht="25.5" x14ac:dyDescent="0.25">
      <c r="A4" s="259" t="s">
        <v>36</v>
      </c>
      <c r="B4" s="259" t="s">
        <v>37</v>
      </c>
      <c r="D4" s="259" t="s">
        <v>38</v>
      </c>
      <c r="E4" s="256" t="s">
        <v>39</v>
      </c>
      <c r="F4" s="256" t="s">
        <v>40</v>
      </c>
      <c r="G4" s="259" t="s">
        <v>41</v>
      </c>
      <c r="I4" s="256" t="s">
        <v>42</v>
      </c>
      <c r="J4" s="256" t="s">
        <v>23</v>
      </c>
      <c r="K4" s="256" t="s">
        <v>43</v>
      </c>
      <c r="L4" s="256" t="s">
        <v>26</v>
      </c>
    </row>
    <row r="5" spans="1:12" ht="25.5" x14ac:dyDescent="0.25">
      <c r="A5" s="259" t="s">
        <v>44</v>
      </c>
      <c r="B5" s="259" t="s">
        <v>45</v>
      </c>
      <c r="D5" s="259" t="s">
        <v>46</v>
      </c>
      <c r="E5" s="256" t="s">
        <v>47</v>
      </c>
      <c r="F5" s="256" t="s">
        <v>48</v>
      </c>
      <c r="G5" s="259" t="s">
        <v>49</v>
      </c>
      <c r="I5" s="256" t="s">
        <v>50</v>
      </c>
      <c r="J5" s="256" t="s">
        <v>51</v>
      </c>
    </row>
    <row r="6" spans="1:12" ht="25.5" x14ac:dyDescent="0.25">
      <c r="B6" s="259" t="s">
        <v>52</v>
      </c>
      <c r="D6" s="259" t="s">
        <v>53</v>
      </c>
      <c r="E6" s="256" t="s">
        <v>54</v>
      </c>
      <c r="F6" s="256" t="s">
        <v>55</v>
      </c>
      <c r="G6" s="259" t="s">
        <v>56</v>
      </c>
      <c r="I6" s="256" t="s">
        <v>57</v>
      </c>
    </row>
    <row r="7" spans="1:12" ht="25.5" x14ac:dyDescent="0.25">
      <c r="D7" s="259" t="s">
        <v>58</v>
      </c>
      <c r="E7" s="256" t="s">
        <v>59</v>
      </c>
      <c r="F7" s="256" t="s">
        <v>60</v>
      </c>
      <c r="G7" s="259" t="s">
        <v>61</v>
      </c>
      <c r="I7" s="256" t="s">
        <v>62</v>
      </c>
    </row>
    <row r="8" spans="1:12" x14ac:dyDescent="0.25">
      <c r="E8" s="256" t="s">
        <v>63</v>
      </c>
      <c r="F8" s="256" t="s">
        <v>64</v>
      </c>
      <c r="G8" s="256" t="s">
        <v>65</v>
      </c>
    </row>
    <row r="9" spans="1:12" x14ac:dyDescent="0.25">
      <c r="E9" s="256" t="s">
        <v>66</v>
      </c>
      <c r="F9" s="256" t="s">
        <v>67</v>
      </c>
    </row>
    <row r="10" spans="1:12" x14ac:dyDescent="0.25">
      <c r="E10" s="256" t="s">
        <v>68</v>
      </c>
      <c r="F10" s="256" t="s">
        <v>69</v>
      </c>
    </row>
    <row r="11" spans="1:12" x14ac:dyDescent="0.25">
      <c r="E11" s="256" t="s">
        <v>70</v>
      </c>
      <c r="F11" s="256" t="s">
        <v>71</v>
      </c>
    </row>
    <row r="12" spans="1:12" x14ac:dyDescent="0.25">
      <c r="E12" s="256" t="s">
        <v>72</v>
      </c>
      <c r="F12" s="256" t="s">
        <v>73</v>
      </c>
    </row>
    <row r="13" spans="1:12" x14ac:dyDescent="0.25">
      <c r="E13" s="256" t="s">
        <v>74</v>
      </c>
      <c r="F13" s="256" t="s">
        <v>75</v>
      </c>
    </row>
    <row r="14" spans="1:12" x14ac:dyDescent="0.25">
      <c r="E14" s="256" t="s">
        <v>76</v>
      </c>
      <c r="F14" s="256" t="s">
        <v>77</v>
      </c>
    </row>
    <row r="15" spans="1:12" x14ac:dyDescent="0.25">
      <c r="E15" s="256" t="s">
        <v>78</v>
      </c>
      <c r="F15" s="256" t="s">
        <v>79</v>
      </c>
    </row>
    <row r="16" spans="1:12" x14ac:dyDescent="0.25">
      <c r="E16" s="256" t="s">
        <v>80</v>
      </c>
      <c r="F16" s="256" t="s">
        <v>81</v>
      </c>
    </row>
    <row r="17" spans="5:6" x14ac:dyDescent="0.25">
      <c r="E17" s="256" t="s">
        <v>82</v>
      </c>
      <c r="F17" s="256" t="s">
        <v>83</v>
      </c>
    </row>
    <row r="18" spans="5:6" x14ac:dyDescent="0.25">
      <c r="E18" s="256" t="s">
        <v>84</v>
      </c>
      <c r="F18" s="256" t="s">
        <v>85</v>
      </c>
    </row>
    <row r="19" spans="5:6" x14ac:dyDescent="0.25">
      <c r="E19" s="256" t="s">
        <v>86</v>
      </c>
    </row>
    <row r="20" spans="5:6" x14ac:dyDescent="0.25">
      <c r="E20" s="256" t="s">
        <v>87</v>
      </c>
    </row>
    <row r="21" spans="5:6" x14ac:dyDescent="0.25">
      <c r="E21" s="256" t="s">
        <v>88</v>
      </c>
    </row>
    <row r="22" spans="5:6" x14ac:dyDescent="0.25">
      <c r="E22" s="256" t="s">
        <v>89</v>
      </c>
    </row>
    <row r="23" spans="5:6" x14ac:dyDescent="0.25">
      <c r="E23" s="256"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pageSetUpPr fitToPage="1"/>
  </sheetPr>
  <dimension ref="A1:O125"/>
  <sheetViews>
    <sheetView showGridLines="0" topLeftCell="B83" zoomScale="70" zoomScaleNormal="70" zoomScaleSheetLayoutView="25" workbookViewId="0">
      <selection activeCell="D77" sqref="D77:E77"/>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7109375" style="68" customWidth="1"/>
    <col min="5" max="5" width="61.85546875" style="68" customWidth="1"/>
    <col min="6" max="6" width="35.85546875" style="68" customWidth="1"/>
    <col min="7" max="7" width="71.85546875" style="68" customWidth="1"/>
    <col min="8"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615</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288</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558000000</v>
      </c>
      <c r="C24" s="91"/>
      <c r="D24" s="91"/>
      <c r="E24" s="91"/>
      <c r="F24" s="91"/>
      <c r="G24" s="91"/>
      <c r="H24" s="88"/>
      <c r="I24" s="88"/>
      <c r="J24" s="88"/>
      <c r="K24" s="88"/>
      <c r="L24" s="88"/>
      <c r="M24" s="433"/>
      <c r="N24" s="91">
        <f>SUM(B24:M24)</f>
        <v>558000000</v>
      </c>
      <c r="O24" s="435"/>
    </row>
    <row r="25" spans="1:15" ht="32.1" customHeight="1" x14ac:dyDescent="0.25">
      <c r="A25" s="90" t="s">
        <v>222</v>
      </c>
      <c r="B25" s="91">
        <v>558000000</v>
      </c>
      <c r="C25" s="91"/>
      <c r="D25" s="91"/>
      <c r="E25" s="91"/>
      <c r="F25" s="91"/>
      <c r="G25" s="91"/>
      <c r="H25" s="91"/>
      <c r="I25" s="91"/>
      <c r="J25" s="91"/>
      <c r="K25" s="91"/>
      <c r="L25" s="91"/>
      <c r="M25" s="342"/>
      <c r="N25" s="91">
        <f>SUM(B25:M25)</f>
        <v>558000000</v>
      </c>
      <c r="O25" s="405">
        <f>+(B25+C25+D25+E25+F25+G25+H25+I25+J25+K25+L25+M25)/N24</f>
        <v>1</v>
      </c>
    </row>
    <row r="26" spans="1:15" ht="32.1" customHeight="1" x14ac:dyDescent="0.25">
      <c r="A26" s="90" t="s">
        <v>223</v>
      </c>
      <c r="B26" s="91">
        <v>0</v>
      </c>
      <c r="C26" s="91">
        <v>18393332</v>
      </c>
      <c r="D26" s="91">
        <v>63033333</v>
      </c>
      <c r="E26" s="91"/>
      <c r="F26" s="91"/>
      <c r="G26" s="91"/>
      <c r="H26" s="91"/>
      <c r="I26" s="91"/>
      <c r="J26" s="91"/>
      <c r="K26" s="91"/>
      <c r="L26" s="91"/>
      <c r="M26" s="342"/>
      <c r="N26" s="91">
        <f>SUM(B26:M26)</f>
        <v>81426665</v>
      </c>
      <c r="O26" s="405"/>
    </row>
    <row r="27" spans="1:15" ht="32.1" customHeight="1" x14ac:dyDescent="0.25">
      <c r="A27" s="90" t="s">
        <v>224</v>
      </c>
      <c r="B27" s="91"/>
      <c r="C27" s="91">
        <v>6078000</v>
      </c>
      <c r="D27" s="91"/>
      <c r="E27" s="91"/>
      <c r="F27" s="91"/>
      <c r="G27" s="91"/>
      <c r="H27" s="91"/>
      <c r="I27" s="91"/>
      <c r="J27" s="91"/>
      <c r="K27" s="91"/>
      <c r="L27" s="91"/>
      <c r="M27" s="342"/>
      <c r="N27" s="91">
        <f>SUM(B27:M27)</f>
        <v>6078000</v>
      </c>
      <c r="O27" s="343"/>
    </row>
    <row r="28" spans="1:15" ht="32.1" customHeight="1" x14ac:dyDescent="0.25">
      <c r="A28" s="90" t="s">
        <v>225</v>
      </c>
      <c r="B28" s="91">
        <v>0</v>
      </c>
      <c r="C28" s="91"/>
      <c r="D28" s="91"/>
      <c r="E28" s="91"/>
      <c r="F28" s="91"/>
      <c r="G28" s="91"/>
      <c r="H28" s="91"/>
      <c r="I28" s="91"/>
      <c r="J28" s="91"/>
      <c r="K28" s="91"/>
      <c r="L28" s="91"/>
      <c r="M28" s="342"/>
      <c r="N28" s="91">
        <f t="shared" ref="N28:N29" si="0">SUM(B28:M28)</f>
        <v>0</v>
      </c>
      <c r="O28" s="343"/>
    </row>
    <row r="29" spans="1:15" ht="31.5" customHeight="1" thickBot="1" x14ac:dyDescent="0.3">
      <c r="A29" s="93" t="s">
        <v>226</v>
      </c>
      <c r="B29" s="94">
        <v>0</v>
      </c>
      <c r="C29" s="94">
        <v>6078000</v>
      </c>
      <c r="D29" s="94"/>
      <c r="E29" s="94"/>
      <c r="F29" s="94"/>
      <c r="G29" s="94"/>
      <c r="H29" s="94"/>
      <c r="I29" s="94"/>
      <c r="J29" s="94"/>
      <c r="K29" s="94"/>
      <c r="L29" s="94"/>
      <c r="M29" s="434"/>
      <c r="N29" s="94">
        <f t="shared" si="0"/>
        <v>6078000</v>
      </c>
      <c r="O29" s="436">
        <f>+N29/N27</f>
        <v>1</v>
      </c>
    </row>
    <row r="30" spans="1:15" s="95" customFormat="1" ht="17.25" customHeight="1" x14ac:dyDescent="0.2"/>
    <row r="31" spans="1:15" ht="5.25" customHeight="1" thickBot="1" x14ac:dyDescent="0.3"/>
    <row r="32" spans="1:15" ht="48" customHeight="1" thickBot="1" x14ac:dyDescent="0.3">
      <c r="A32" s="554" t="s">
        <v>227</v>
      </c>
      <c r="B32" s="555"/>
      <c r="C32" s="555"/>
      <c r="D32" s="555"/>
      <c r="E32" s="555"/>
      <c r="F32" s="555"/>
      <c r="G32" s="555"/>
      <c r="H32" s="555"/>
      <c r="I32" s="556"/>
      <c r="J32" s="100"/>
    </row>
    <row r="33" spans="1:10" ht="50.25" customHeight="1" thickBot="1" x14ac:dyDescent="0.3">
      <c r="A33" s="107" t="s">
        <v>228</v>
      </c>
      <c r="B33" s="557" t="str">
        <f>+B11</f>
        <v>Brindar 7.000 atenciones y seguimientos psico-jurídicos a los casos de mujeres víctimas de violencia en el espacio y el transporte público remitidos</v>
      </c>
      <c r="C33" s="558"/>
      <c r="D33" s="558"/>
      <c r="E33" s="558"/>
      <c r="F33" s="558"/>
      <c r="G33" s="558"/>
      <c r="H33" s="558"/>
      <c r="I33" s="559"/>
      <c r="J33" s="98"/>
    </row>
    <row r="34" spans="1:10" ht="18.75" customHeight="1" thickBot="1" x14ac:dyDescent="0.3">
      <c r="A34" s="544" t="s">
        <v>229</v>
      </c>
      <c r="B34" s="155">
        <v>2024</v>
      </c>
      <c r="C34" s="155">
        <v>2025</v>
      </c>
      <c r="D34" s="155">
        <v>2026</v>
      </c>
      <c r="E34" s="155">
        <v>2027</v>
      </c>
      <c r="F34" s="155" t="s">
        <v>230</v>
      </c>
      <c r="G34" s="560" t="s">
        <v>231</v>
      </c>
      <c r="H34" s="560" t="s">
        <v>21</v>
      </c>
      <c r="I34" s="560"/>
      <c r="J34" s="98"/>
    </row>
    <row r="35" spans="1:10" ht="50.25" customHeight="1" thickBot="1" x14ac:dyDescent="0.3">
      <c r="A35" s="545"/>
      <c r="B35" s="277">
        <v>749</v>
      </c>
      <c r="C35" s="277">
        <v>2837</v>
      </c>
      <c r="D35" s="277">
        <v>2200</v>
      </c>
      <c r="E35" s="277">
        <v>1214</v>
      </c>
      <c r="F35" s="289">
        <v>7000</v>
      </c>
      <c r="G35" s="560"/>
      <c r="H35" s="560"/>
      <c r="I35" s="560"/>
      <c r="J35" s="98"/>
    </row>
    <row r="36" spans="1:10" ht="52.5" customHeight="1" thickBot="1" x14ac:dyDescent="0.3">
      <c r="A36" s="108" t="s">
        <v>232</v>
      </c>
      <c r="B36" s="539">
        <v>0.1</v>
      </c>
      <c r="C36" s="540"/>
      <c r="D36" s="541" t="s">
        <v>233</v>
      </c>
      <c r="E36" s="542"/>
      <c r="F36" s="542"/>
      <c r="G36" s="542"/>
      <c r="H36" s="542"/>
      <c r="I36" s="543"/>
    </row>
    <row r="37" spans="1:10" s="99" customFormat="1" ht="48" customHeight="1" thickBot="1" x14ac:dyDescent="0.3">
      <c r="A37" s="544" t="s">
        <v>234</v>
      </c>
      <c r="B37" s="108" t="s">
        <v>235</v>
      </c>
      <c r="C37" s="107" t="s">
        <v>236</v>
      </c>
      <c r="D37" s="546" t="s">
        <v>237</v>
      </c>
      <c r="E37" s="547"/>
      <c r="F37" s="546" t="s">
        <v>238</v>
      </c>
      <c r="G37" s="547"/>
      <c r="H37" s="109" t="s">
        <v>239</v>
      </c>
      <c r="I37" s="111" t="s">
        <v>240</v>
      </c>
    </row>
    <row r="38" spans="1:10" ht="228" customHeight="1" thickBot="1" x14ac:dyDescent="0.3">
      <c r="A38" s="545"/>
      <c r="B38" s="103">
        <v>100</v>
      </c>
      <c r="C38" s="104">
        <v>129</v>
      </c>
      <c r="D38" s="750" t="s">
        <v>719</v>
      </c>
      <c r="E38" s="751"/>
      <c r="F38" s="750" t="s">
        <v>719</v>
      </c>
      <c r="G38" s="751"/>
      <c r="H38" s="458" t="s">
        <v>639</v>
      </c>
      <c r="I38" s="415" t="s">
        <v>662</v>
      </c>
    </row>
    <row r="39" spans="1:10" s="99" customFormat="1" ht="54" customHeight="1" thickBot="1" x14ac:dyDescent="0.3">
      <c r="A39" s="544" t="s">
        <v>241</v>
      </c>
      <c r="B39" s="110" t="s">
        <v>235</v>
      </c>
      <c r="C39" s="109" t="s">
        <v>236</v>
      </c>
      <c r="D39" s="546" t="s">
        <v>237</v>
      </c>
      <c r="E39" s="547"/>
      <c r="F39" s="546" t="s">
        <v>238</v>
      </c>
      <c r="G39" s="547"/>
      <c r="H39" s="109" t="s">
        <v>239</v>
      </c>
      <c r="I39" s="111" t="s">
        <v>240</v>
      </c>
    </row>
    <row r="40" spans="1:10" ht="204" customHeight="1" thickBot="1" x14ac:dyDescent="0.3">
      <c r="A40" s="545"/>
      <c r="B40" s="103">
        <v>200</v>
      </c>
      <c r="C40" s="104">
        <v>250</v>
      </c>
      <c r="D40" s="752" t="s">
        <v>718</v>
      </c>
      <c r="E40" s="753"/>
      <c r="F40" s="750" t="s">
        <v>720</v>
      </c>
      <c r="G40" s="751"/>
      <c r="H40" s="457" t="s">
        <v>639</v>
      </c>
      <c r="I40" s="418" t="s">
        <v>662</v>
      </c>
    </row>
    <row r="41" spans="1:10" s="99" customFormat="1" ht="50.25" thickBot="1" x14ac:dyDescent="0.3">
      <c r="A41" s="544" t="s">
        <v>242</v>
      </c>
      <c r="B41" s="110" t="s">
        <v>235</v>
      </c>
      <c r="C41" s="109" t="s">
        <v>236</v>
      </c>
      <c r="D41" s="546" t="s">
        <v>237</v>
      </c>
      <c r="E41" s="547"/>
      <c r="F41" s="546" t="s">
        <v>238</v>
      </c>
      <c r="G41" s="547"/>
      <c r="H41" s="109" t="s">
        <v>239</v>
      </c>
      <c r="I41" s="111" t="s">
        <v>240</v>
      </c>
    </row>
    <row r="42" spans="1:10" ht="206.25" customHeight="1" thickBot="1" x14ac:dyDescent="0.3">
      <c r="A42" s="545"/>
      <c r="B42" s="103">
        <v>200</v>
      </c>
      <c r="C42" s="480">
        <v>319</v>
      </c>
      <c r="D42" s="754" t="s">
        <v>831</v>
      </c>
      <c r="E42" s="755"/>
      <c r="F42" s="754" t="s">
        <v>832</v>
      </c>
      <c r="G42" s="755"/>
      <c r="H42" s="488" t="s">
        <v>639</v>
      </c>
      <c r="I42" s="486" t="s">
        <v>662</v>
      </c>
    </row>
    <row r="43" spans="1:10" s="99" customFormat="1" ht="50.25" thickBot="1" x14ac:dyDescent="0.3">
      <c r="A43" s="544" t="s">
        <v>243</v>
      </c>
      <c r="B43" s="110" t="s">
        <v>235</v>
      </c>
      <c r="C43" s="110" t="s">
        <v>236</v>
      </c>
      <c r="D43" s="546" t="s">
        <v>237</v>
      </c>
      <c r="E43" s="547"/>
      <c r="F43" s="546" t="s">
        <v>238</v>
      </c>
      <c r="G43" s="547"/>
      <c r="H43" s="109" t="s">
        <v>239</v>
      </c>
      <c r="I43" s="109" t="s">
        <v>240</v>
      </c>
    </row>
    <row r="44" spans="1:10" ht="17.25" thickBot="1" x14ac:dyDescent="0.3">
      <c r="A44" s="545"/>
      <c r="B44" s="103">
        <v>200</v>
      </c>
      <c r="C44" s="104"/>
      <c r="D44" s="563"/>
      <c r="E44" s="564"/>
      <c r="F44" s="563"/>
      <c r="G44" s="564"/>
      <c r="H44" s="119"/>
      <c r="I44" s="120"/>
    </row>
    <row r="45" spans="1:10" s="99" customFormat="1" ht="50.25" thickBot="1" x14ac:dyDescent="0.3">
      <c r="A45" s="544" t="s">
        <v>244</v>
      </c>
      <c r="B45" s="110" t="s">
        <v>235</v>
      </c>
      <c r="C45" s="109" t="s">
        <v>236</v>
      </c>
      <c r="D45" s="546" t="s">
        <v>237</v>
      </c>
      <c r="E45" s="547"/>
      <c r="F45" s="546" t="s">
        <v>238</v>
      </c>
      <c r="G45" s="547"/>
      <c r="H45" s="109" t="s">
        <v>239</v>
      </c>
      <c r="I45" s="111" t="s">
        <v>240</v>
      </c>
    </row>
    <row r="46" spans="1:10" ht="17.25" thickBot="1" x14ac:dyDescent="0.3">
      <c r="A46" s="545"/>
      <c r="B46" s="103">
        <v>200</v>
      </c>
      <c r="C46" s="104"/>
      <c r="D46" s="565"/>
      <c r="E46" s="566"/>
      <c r="F46" s="565"/>
      <c r="G46" s="566"/>
      <c r="H46" s="101"/>
      <c r="I46" s="102"/>
    </row>
    <row r="47" spans="1:10" s="99" customFormat="1" ht="50.25" thickBot="1" x14ac:dyDescent="0.3">
      <c r="A47" s="544" t="s">
        <v>245</v>
      </c>
      <c r="B47" s="110" t="s">
        <v>235</v>
      </c>
      <c r="C47" s="109" t="s">
        <v>236</v>
      </c>
      <c r="D47" s="546" t="s">
        <v>237</v>
      </c>
      <c r="E47" s="547"/>
      <c r="F47" s="546" t="s">
        <v>238</v>
      </c>
      <c r="G47" s="547"/>
      <c r="H47" s="109" t="s">
        <v>239</v>
      </c>
      <c r="I47" s="111" t="s">
        <v>240</v>
      </c>
    </row>
    <row r="48" spans="1:10" ht="17.25" thickBot="1" x14ac:dyDescent="0.3">
      <c r="A48" s="545"/>
      <c r="B48" s="105">
        <v>200</v>
      </c>
      <c r="C48" s="106"/>
      <c r="D48" s="565"/>
      <c r="E48" s="566"/>
      <c r="F48" s="565"/>
      <c r="G48" s="566"/>
      <c r="H48" s="101"/>
      <c r="I48" s="102"/>
    </row>
    <row r="49" spans="1:9" ht="50.25" thickBot="1" x14ac:dyDescent="0.3">
      <c r="A49" s="544" t="s">
        <v>246</v>
      </c>
      <c r="B49" s="108" t="s">
        <v>235</v>
      </c>
      <c r="C49" s="107" t="s">
        <v>236</v>
      </c>
      <c r="D49" s="546" t="s">
        <v>237</v>
      </c>
      <c r="E49" s="547"/>
      <c r="F49" s="546" t="s">
        <v>238</v>
      </c>
      <c r="G49" s="547"/>
      <c r="H49" s="109" t="s">
        <v>239</v>
      </c>
      <c r="I49" s="111" t="s">
        <v>240</v>
      </c>
    </row>
    <row r="50" spans="1:9" ht="17.25" thickBot="1" x14ac:dyDescent="0.3">
      <c r="A50" s="545"/>
      <c r="B50" s="105">
        <v>200</v>
      </c>
      <c r="C50" s="106"/>
      <c r="D50" s="565"/>
      <c r="E50" s="567"/>
      <c r="F50" s="565"/>
      <c r="G50" s="566"/>
      <c r="H50" s="101"/>
      <c r="I50" s="102"/>
    </row>
    <row r="51" spans="1:9" ht="50.25" thickBot="1" x14ac:dyDescent="0.3">
      <c r="A51" s="544" t="s">
        <v>247</v>
      </c>
      <c r="B51" s="108" t="s">
        <v>235</v>
      </c>
      <c r="C51" s="107" t="s">
        <v>236</v>
      </c>
      <c r="D51" s="546" t="s">
        <v>237</v>
      </c>
      <c r="E51" s="547"/>
      <c r="F51" s="546" t="s">
        <v>238</v>
      </c>
      <c r="G51" s="547"/>
      <c r="H51" s="109" t="s">
        <v>239</v>
      </c>
      <c r="I51" s="111" t="s">
        <v>240</v>
      </c>
    </row>
    <row r="52" spans="1:9" ht="17.25" thickBot="1" x14ac:dyDescent="0.3">
      <c r="A52" s="545"/>
      <c r="B52" s="105">
        <v>200</v>
      </c>
      <c r="C52" s="106"/>
      <c r="D52" s="565"/>
      <c r="E52" s="567"/>
      <c r="F52" s="565"/>
      <c r="G52" s="566"/>
      <c r="H52" s="101"/>
      <c r="I52" s="101"/>
    </row>
    <row r="53" spans="1:9" ht="50.25" thickBot="1" x14ac:dyDescent="0.3">
      <c r="A53" s="544" t="s">
        <v>248</v>
      </c>
      <c r="B53" s="108" t="s">
        <v>235</v>
      </c>
      <c r="C53" s="107" t="s">
        <v>236</v>
      </c>
      <c r="D53" s="546" t="s">
        <v>237</v>
      </c>
      <c r="E53" s="547"/>
      <c r="F53" s="546" t="s">
        <v>238</v>
      </c>
      <c r="G53" s="547"/>
      <c r="H53" s="109" t="s">
        <v>239</v>
      </c>
      <c r="I53" s="111" t="s">
        <v>240</v>
      </c>
    </row>
    <row r="54" spans="1:9" ht="17.25" thickBot="1" x14ac:dyDescent="0.3">
      <c r="A54" s="545"/>
      <c r="B54" s="105">
        <v>200</v>
      </c>
      <c r="C54" s="106"/>
      <c r="D54" s="565"/>
      <c r="E54" s="566"/>
      <c r="F54" s="565"/>
      <c r="G54" s="566"/>
      <c r="H54" s="101"/>
      <c r="I54" s="101"/>
    </row>
    <row r="55" spans="1:9" ht="50.25" thickBot="1" x14ac:dyDescent="0.3">
      <c r="A55" s="544" t="s">
        <v>249</v>
      </c>
      <c r="B55" s="108" t="s">
        <v>235</v>
      </c>
      <c r="C55" s="107" t="s">
        <v>236</v>
      </c>
      <c r="D55" s="546" t="s">
        <v>237</v>
      </c>
      <c r="E55" s="547"/>
      <c r="F55" s="546" t="s">
        <v>238</v>
      </c>
      <c r="G55" s="547"/>
      <c r="H55" s="109" t="s">
        <v>239</v>
      </c>
      <c r="I55" s="111" t="s">
        <v>240</v>
      </c>
    </row>
    <row r="56" spans="1:9" ht="17.25" thickBot="1" x14ac:dyDescent="0.3">
      <c r="A56" s="545"/>
      <c r="B56" s="105">
        <v>200</v>
      </c>
      <c r="C56" s="106"/>
      <c r="D56" s="565"/>
      <c r="E56" s="566"/>
      <c r="F56" s="565"/>
      <c r="G56" s="566"/>
      <c r="H56" s="101"/>
      <c r="I56" s="102"/>
    </row>
    <row r="57" spans="1:9" ht="50.25" thickBot="1" x14ac:dyDescent="0.3">
      <c r="A57" s="544" t="s">
        <v>250</v>
      </c>
      <c r="B57" s="108" t="s">
        <v>235</v>
      </c>
      <c r="C57" s="107" t="s">
        <v>236</v>
      </c>
      <c r="D57" s="546" t="s">
        <v>237</v>
      </c>
      <c r="E57" s="547"/>
      <c r="F57" s="546" t="s">
        <v>238</v>
      </c>
      <c r="G57" s="547"/>
      <c r="H57" s="109" t="s">
        <v>239</v>
      </c>
      <c r="I57" s="111" t="s">
        <v>240</v>
      </c>
    </row>
    <row r="58" spans="1:9" ht="17.25" thickBot="1" x14ac:dyDescent="0.3">
      <c r="A58" s="545"/>
      <c r="B58" s="105">
        <v>150</v>
      </c>
      <c r="C58" s="106"/>
      <c r="D58" s="565"/>
      <c r="E58" s="566"/>
      <c r="F58" s="567"/>
      <c r="G58" s="567"/>
      <c r="H58" s="101"/>
      <c r="I58" s="101"/>
    </row>
    <row r="59" spans="1:9" ht="50.25" thickBot="1" x14ac:dyDescent="0.3">
      <c r="A59" s="544" t="s">
        <v>251</v>
      </c>
      <c r="B59" s="108" t="s">
        <v>235</v>
      </c>
      <c r="C59" s="107" t="s">
        <v>236</v>
      </c>
      <c r="D59" s="546" t="s">
        <v>237</v>
      </c>
      <c r="E59" s="547"/>
      <c r="F59" s="546" t="s">
        <v>238</v>
      </c>
      <c r="G59" s="547"/>
      <c r="H59" s="109" t="s">
        <v>239</v>
      </c>
      <c r="I59" s="111" t="s">
        <v>240</v>
      </c>
    </row>
    <row r="60" spans="1:9" ht="17.25" thickBot="1" x14ac:dyDescent="0.3">
      <c r="A60" s="545"/>
      <c r="B60" s="105">
        <v>150</v>
      </c>
      <c r="C60" s="106"/>
      <c r="D60" s="565"/>
      <c r="E60" s="566"/>
      <c r="F60" s="565"/>
      <c r="G60" s="566"/>
      <c r="H60" s="101"/>
      <c r="I60" s="101"/>
    </row>
    <row r="63" spans="1:9" s="98" customFormat="1" ht="30" customHeight="1" x14ac:dyDescent="0.25">
      <c r="A63" s="68"/>
      <c r="B63" s="68"/>
      <c r="C63" s="68"/>
      <c r="D63" s="68"/>
      <c r="E63" s="68"/>
      <c r="F63" s="68"/>
      <c r="G63" s="68"/>
      <c r="H63" s="68"/>
      <c r="I63" s="68"/>
    </row>
    <row r="64" spans="1:9" ht="34.5" customHeight="1" x14ac:dyDescent="0.25">
      <c r="A64" s="576" t="s">
        <v>252</v>
      </c>
      <c r="B64" s="576"/>
      <c r="C64" s="576"/>
      <c r="D64" s="576"/>
      <c r="E64" s="576"/>
      <c r="F64" s="576"/>
      <c r="G64" s="576"/>
      <c r="H64" s="576"/>
      <c r="I64" s="576"/>
    </row>
    <row r="65" spans="1:9" ht="118.5" customHeight="1" x14ac:dyDescent="0.25">
      <c r="A65" s="112" t="s">
        <v>253</v>
      </c>
      <c r="B65" s="740" t="s">
        <v>289</v>
      </c>
      <c r="C65" s="741"/>
      <c r="D65" s="568" t="s">
        <v>290</v>
      </c>
      <c r="E65" s="569"/>
      <c r="F65" s="570"/>
      <c r="G65" s="571"/>
      <c r="H65" s="570"/>
      <c r="I65" s="571"/>
    </row>
    <row r="66" spans="1:9" ht="40.5" customHeight="1" x14ac:dyDescent="0.25">
      <c r="A66" s="112" t="s">
        <v>257</v>
      </c>
      <c r="B66" s="572">
        <v>0.05</v>
      </c>
      <c r="C66" s="573"/>
      <c r="D66" s="572">
        <v>0.05</v>
      </c>
      <c r="E66" s="573"/>
      <c r="F66" s="574"/>
      <c r="G66" s="575"/>
      <c r="H66" s="574"/>
      <c r="I66" s="575"/>
    </row>
    <row r="67" spans="1:9" ht="30" customHeight="1" x14ac:dyDescent="0.25">
      <c r="A67" s="577" t="s">
        <v>188</v>
      </c>
      <c r="B67" s="162" t="s">
        <v>99</v>
      </c>
      <c r="C67" s="162" t="s">
        <v>236</v>
      </c>
      <c r="D67" s="162" t="s">
        <v>99</v>
      </c>
      <c r="E67" s="162" t="s">
        <v>236</v>
      </c>
      <c r="F67" s="162" t="s">
        <v>99</v>
      </c>
      <c r="G67" s="162" t="s">
        <v>236</v>
      </c>
      <c r="H67" s="162" t="s">
        <v>99</v>
      </c>
      <c r="I67" s="162" t="s">
        <v>236</v>
      </c>
    </row>
    <row r="68" spans="1:9" ht="30" customHeight="1" x14ac:dyDescent="0.25">
      <c r="A68" s="578"/>
      <c r="B68" s="114">
        <v>0.05</v>
      </c>
      <c r="C68" s="114">
        <v>0.05</v>
      </c>
      <c r="D68" s="114">
        <v>0.05</v>
      </c>
      <c r="E68" s="114">
        <v>0.05</v>
      </c>
      <c r="F68" s="121"/>
      <c r="G68" s="115"/>
      <c r="H68" s="121"/>
      <c r="I68" s="115"/>
    </row>
    <row r="69" spans="1:9" ht="186" customHeight="1" x14ac:dyDescent="0.25">
      <c r="A69" s="112" t="s">
        <v>258</v>
      </c>
      <c r="B69" s="756" t="s">
        <v>663</v>
      </c>
      <c r="C69" s="757"/>
      <c r="D69" s="756" t="s">
        <v>664</v>
      </c>
      <c r="E69" s="757"/>
      <c r="F69" s="581"/>
      <c r="G69" s="582"/>
      <c r="H69" s="581"/>
      <c r="I69" s="583"/>
    </row>
    <row r="70" spans="1:9" ht="80.25" customHeight="1" x14ac:dyDescent="0.25">
      <c r="A70" s="112" t="s">
        <v>259</v>
      </c>
      <c r="B70" s="704" t="s">
        <v>665</v>
      </c>
      <c r="C70" s="705"/>
      <c r="D70" s="704" t="s">
        <v>666</v>
      </c>
      <c r="E70" s="705"/>
      <c r="F70" s="586"/>
      <c r="G70" s="587"/>
      <c r="H70" s="586"/>
      <c r="I70" s="587"/>
    </row>
    <row r="71" spans="1:9" ht="30.75" customHeight="1" x14ac:dyDescent="0.25">
      <c r="A71" s="577" t="s">
        <v>189</v>
      </c>
      <c r="B71" s="162" t="s">
        <v>99</v>
      </c>
      <c r="C71" s="162" t="s">
        <v>236</v>
      </c>
      <c r="D71" s="162" t="s">
        <v>99</v>
      </c>
      <c r="E71" s="162" t="s">
        <v>236</v>
      </c>
      <c r="F71" s="162" t="s">
        <v>99</v>
      </c>
      <c r="G71" s="162" t="s">
        <v>236</v>
      </c>
      <c r="H71" s="162" t="s">
        <v>99</v>
      </c>
      <c r="I71" s="162" t="s">
        <v>236</v>
      </c>
    </row>
    <row r="72" spans="1:9" ht="30.75" customHeight="1" x14ac:dyDescent="0.25">
      <c r="A72" s="578"/>
      <c r="B72" s="114">
        <v>0.09</v>
      </c>
      <c r="C72" s="114">
        <v>0.09</v>
      </c>
      <c r="D72" s="114">
        <v>0.09</v>
      </c>
      <c r="E72" s="114">
        <v>0.09</v>
      </c>
      <c r="F72" s="121"/>
      <c r="G72" s="116"/>
      <c r="H72" s="121"/>
      <c r="I72" s="116"/>
    </row>
    <row r="73" spans="1:9" ht="345" customHeight="1" x14ac:dyDescent="0.25">
      <c r="A73" s="112" t="s">
        <v>258</v>
      </c>
      <c r="B73" s="756" t="s">
        <v>717</v>
      </c>
      <c r="C73" s="757"/>
      <c r="D73" s="756" t="s">
        <v>714</v>
      </c>
      <c r="E73" s="757"/>
      <c r="F73" s="581"/>
      <c r="G73" s="582"/>
      <c r="H73" s="590"/>
      <c r="I73" s="591"/>
    </row>
    <row r="74" spans="1:9" ht="80.25" customHeight="1" x14ac:dyDescent="0.25">
      <c r="A74" s="112" t="s">
        <v>259</v>
      </c>
      <c r="B74" s="704" t="s">
        <v>721</v>
      </c>
      <c r="C74" s="705"/>
      <c r="D74" s="704" t="s">
        <v>722</v>
      </c>
      <c r="E74" s="705"/>
      <c r="F74" s="586"/>
      <c r="G74" s="587"/>
      <c r="H74" s="586"/>
      <c r="I74" s="587"/>
    </row>
    <row r="75" spans="1:9" ht="16.5" x14ac:dyDescent="0.25">
      <c r="A75" s="577" t="s">
        <v>190</v>
      </c>
      <c r="B75" s="162" t="s">
        <v>99</v>
      </c>
      <c r="C75" s="162" t="s">
        <v>236</v>
      </c>
      <c r="D75" s="162" t="s">
        <v>99</v>
      </c>
      <c r="E75" s="162" t="s">
        <v>236</v>
      </c>
      <c r="F75" s="162" t="s">
        <v>99</v>
      </c>
      <c r="G75" s="162" t="s">
        <v>236</v>
      </c>
      <c r="H75" s="162" t="s">
        <v>99</v>
      </c>
      <c r="I75" s="162" t="s">
        <v>236</v>
      </c>
    </row>
    <row r="76" spans="1:9" ht="16.5" x14ac:dyDescent="0.25">
      <c r="A76" s="578"/>
      <c r="B76" s="114">
        <v>0.09</v>
      </c>
      <c r="C76" s="114">
        <v>0.09</v>
      </c>
      <c r="D76" s="114">
        <v>0.09</v>
      </c>
      <c r="E76" s="114">
        <v>0.09</v>
      </c>
      <c r="F76" s="121"/>
      <c r="G76" s="116"/>
      <c r="H76" s="121"/>
      <c r="I76" s="116"/>
    </row>
    <row r="77" spans="1:9" ht="379.5" customHeight="1" x14ac:dyDescent="0.25">
      <c r="A77" s="112" t="s">
        <v>258</v>
      </c>
      <c r="B77" s="758" t="s">
        <v>833</v>
      </c>
      <c r="C77" s="759"/>
      <c r="D77" s="758" t="s">
        <v>834</v>
      </c>
      <c r="E77" s="759"/>
      <c r="F77" s="581"/>
      <c r="G77" s="582"/>
      <c r="H77" s="586"/>
      <c r="I77" s="587"/>
    </row>
    <row r="78" spans="1:9" ht="57" customHeight="1" x14ac:dyDescent="0.25">
      <c r="A78" s="112" t="s">
        <v>259</v>
      </c>
      <c r="B78" s="704" t="s">
        <v>879</v>
      </c>
      <c r="C78" s="717"/>
      <c r="D78" s="704" t="s">
        <v>880</v>
      </c>
      <c r="E78" s="717"/>
      <c r="F78" s="586"/>
      <c r="G78" s="587"/>
      <c r="H78" s="586"/>
      <c r="I78" s="587"/>
    </row>
    <row r="79" spans="1:9" ht="16.5" x14ac:dyDescent="0.25">
      <c r="A79" s="577" t="s">
        <v>191</v>
      </c>
      <c r="B79" s="162" t="s">
        <v>99</v>
      </c>
      <c r="C79" s="162" t="s">
        <v>236</v>
      </c>
      <c r="D79" s="162" t="s">
        <v>99</v>
      </c>
      <c r="E79" s="162" t="s">
        <v>236</v>
      </c>
      <c r="F79" s="162" t="s">
        <v>99</v>
      </c>
      <c r="G79" s="162" t="s">
        <v>236</v>
      </c>
      <c r="H79" s="162" t="s">
        <v>99</v>
      </c>
      <c r="I79" s="162" t="s">
        <v>236</v>
      </c>
    </row>
    <row r="80" spans="1:9" ht="16.5" x14ac:dyDescent="0.25">
      <c r="A80" s="578"/>
      <c r="B80" s="114">
        <v>0.09</v>
      </c>
      <c r="C80" s="115"/>
      <c r="D80" s="114">
        <v>0.09</v>
      </c>
      <c r="E80" s="115"/>
      <c r="F80" s="121"/>
      <c r="G80" s="116"/>
      <c r="H80" s="121"/>
      <c r="I80" s="116"/>
    </row>
    <row r="81" spans="1:9" ht="33" x14ac:dyDescent="0.25">
      <c r="A81" s="112" t="s">
        <v>258</v>
      </c>
      <c r="B81" s="597"/>
      <c r="C81" s="598"/>
      <c r="D81" s="597"/>
      <c r="E81" s="598"/>
      <c r="F81" s="581"/>
      <c r="G81" s="582"/>
      <c r="H81" s="586"/>
      <c r="I81" s="587"/>
    </row>
    <row r="82" spans="1:9" ht="16.5" x14ac:dyDescent="0.25">
      <c r="A82" s="112" t="s">
        <v>259</v>
      </c>
      <c r="B82" s="599"/>
      <c r="C82" s="600"/>
      <c r="D82" s="599"/>
      <c r="E82" s="600"/>
      <c r="F82" s="586"/>
      <c r="G82" s="587"/>
      <c r="H82" s="586"/>
      <c r="I82" s="587"/>
    </row>
    <row r="83" spans="1:9" ht="16.5" x14ac:dyDescent="0.25">
      <c r="A83" s="577" t="s">
        <v>195</v>
      </c>
      <c r="B83" s="162" t="s">
        <v>99</v>
      </c>
      <c r="C83" s="162" t="s">
        <v>236</v>
      </c>
      <c r="D83" s="162" t="s">
        <v>99</v>
      </c>
      <c r="E83" s="162" t="s">
        <v>236</v>
      </c>
      <c r="F83" s="162" t="s">
        <v>99</v>
      </c>
      <c r="G83" s="162" t="s">
        <v>236</v>
      </c>
      <c r="H83" s="162" t="s">
        <v>99</v>
      </c>
      <c r="I83" s="162" t="s">
        <v>236</v>
      </c>
    </row>
    <row r="84" spans="1:9" ht="16.5" x14ac:dyDescent="0.25">
      <c r="A84" s="578"/>
      <c r="B84" s="114">
        <v>0.09</v>
      </c>
      <c r="C84" s="115"/>
      <c r="D84" s="114">
        <v>0.09</v>
      </c>
      <c r="E84" s="115"/>
      <c r="F84" s="121"/>
      <c r="G84" s="116"/>
      <c r="H84" s="121"/>
      <c r="I84" s="116"/>
    </row>
    <row r="85" spans="1:9" ht="33" x14ac:dyDescent="0.25">
      <c r="A85" s="112" t="s">
        <v>258</v>
      </c>
      <c r="B85" s="601"/>
      <c r="C85" s="601"/>
      <c r="D85" s="601"/>
      <c r="E85" s="601"/>
      <c r="F85" s="601"/>
      <c r="G85" s="601"/>
      <c r="H85" s="601"/>
      <c r="I85" s="601"/>
    </row>
    <row r="86" spans="1:9" ht="16.5" x14ac:dyDescent="0.25">
      <c r="A86" s="112" t="s">
        <v>259</v>
      </c>
      <c r="B86" s="602"/>
      <c r="C86" s="603"/>
      <c r="D86" s="602"/>
      <c r="E86" s="603"/>
      <c r="F86" s="602"/>
      <c r="G86" s="603"/>
      <c r="H86" s="602"/>
      <c r="I86" s="603"/>
    </row>
    <row r="87" spans="1:9" ht="16.5" x14ac:dyDescent="0.25">
      <c r="A87" s="577" t="s">
        <v>196</v>
      </c>
      <c r="B87" s="162" t="s">
        <v>99</v>
      </c>
      <c r="C87" s="162" t="s">
        <v>236</v>
      </c>
      <c r="D87" s="162" t="s">
        <v>99</v>
      </c>
      <c r="E87" s="162" t="s">
        <v>236</v>
      </c>
      <c r="F87" s="162" t="s">
        <v>99</v>
      </c>
      <c r="G87" s="162" t="s">
        <v>236</v>
      </c>
      <c r="H87" s="162" t="s">
        <v>99</v>
      </c>
      <c r="I87" s="162" t="s">
        <v>236</v>
      </c>
    </row>
    <row r="88" spans="1:9" ht="16.5" x14ac:dyDescent="0.25">
      <c r="A88" s="578"/>
      <c r="B88" s="114">
        <v>0.09</v>
      </c>
      <c r="C88" s="117"/>
      <c r="D88" s="114">
        <v>0.09</v>
      </c>
      <c r="E88" s="117"/>
      <c r="F88" s="121"/>
      <c r="G88" s="116"/>
      <c r="H88" s="121"/>
      <c r="I88" s="116"/>
    </row>
    <row r="89" spans="1:9" ht="33" x14ac:dyDescent="0.25">
      <c r="A89" s="112" t="s">
        <v>258</v>
      </c>
      <c r="B89" s="604"/>
      <c r="C89" s="604"/>
      <c r="D89" s="604"/>
      <c r="E89" s="604"/>
      <c r="F89" s="604"/>
      <c r="G89" s="604"/>
      <c r="H89" s="604"/>
      <c r="I89" s="604"/>
    </row>
    <row r="90" spans="1:9" ht="16.5" x14ac:dyDescent="0.25">
      <c r="A90" s="112" t="s">
        <v>259</v>
      </c>
      <c r="B90" s="602"/>
      <c r="C90" s="603"/>
      <c r="D90" s="602"/>
      <c r="E90" s="603"/>
      <c r="F90" s="602"/>
      <c r="G90" s="603"/>
      <c r="H90" s="602"/>
      <c r="I90" s="603"/>
    </row>
    <row r="91" spans="1:9" ht="16.5" x14ac:dyDescent="0.25">
      <c r="A91" s="577" t="s">
        <v>197</v>
      </c>
      <c r="B91" s="162" t="s">
        <v>99</v>
      </c>
      <c r="C91" s="162" t="s">
        <v>236</v>
      </c>
      <c r="D91" s="162" t="s">
        <v>99</v>
      </c>
      <c r="E91" s="162" t="s">
        <v>236</v>
      </c>
      <c r="F91" s="162" t="s">
        <v>99</v>
      </c>
      <c r="G91" s="162" t="s">
        <v>236</v>
      </c>
      <c r="H91" s="162" t="s">
        <v>99</v>
      </c>
      <c r="I91" s="162" t="s">
        <v>236</v>
      </c>
    </row>
    <row r="92" spans="1:9" ht="16.5" x14ac:dyDescent="0.25">
      <c r="A92" s="578"/>
      <c r="B92" s="114">
        <v>0.09</v>
      </c>
      <c r="C92" s="117"/>
      <c r="D92" s="114">
        <v>0.09</v>
      </c>
      <c r="E92" s="117"/>
      <c r="F92" s="121"/>
      <c r="G92" s="116"/>
      <c r="H92" s="121"/>
      <c r="I92" s="116"/>
    </row>
    <row r="93" spans="1:9" ht="33" x14ac:dyDescent="0.25">
      <c r="A93" s="112" t="s">
        <v>258</v>
      </c>
      <c r="B93" s="604"/>
      <c r="C93" s="604"/>
      <c r="D93" s="604"/>
      <c r="E93" s="604"/>
      <c r="F93" s="604"/>
      <c r="G93" s="604"/>
      <c r="H93" s="604"/>
      <c r="I93" s="604"/>
    </row>
    <row r="94" spans="1:9" ht="16.5" x14ac:dyDescent="0.25">
      <c r="A94" s="112" t="s">
        <v>259</v>
      </c>
      <c r="B94" s="602"/>
      <c r="C94" s="603"/>
      <c r="D94" s="602"/>
      <c r="E94" s="603"/>
      <c r="F94" s="602"/>
      <c r="G94" s="603"/>
      <c r="H94" s="602"/>
      <c r="I94" s="603"/>
    </row>
    <row r="95" spans="1:9" ht="16.5" x14ac:dyDescent="0.25">
      <c r="A95" s="577" t="s">
        <v>198</v>
      </c>
      <c r="B95" s="162" t="s">
        <v>99</v>
      </c>
      <c r="C95" s="162" t="s">
        <v>236</v>
      </c>
      <c r="D95" s="162" t="s">
        <v>99</v>
      </c>
      <c r="E95" s="162" t="s">
        <v>236</v>
      </c>
      <c r="F95" s="162" t="s">
        <v>99</v>
      </c>
      <c r="G95" s="162" t="s">
        <v>236</v>
      </c>
      <c r="H95" s="162" t="s">
        <v>99</v>
      </c>
      <c r="I95" s="162" t="s">
        <v>236</v>
      </c>
    </row>
    <row r="96" spans="1:9" ht="16.5" x14ac:dyDescent="0.25">
      <c r="A96" s="578"/>
      <c r="B96" s="114">
        <v>0.09</v>
      </c>
      <c r="C96" s="117"/>
      <c r="D96" s="114">
        <v>0.09</v>
      </c>
      <c r="E96" s="117"/>
      <c r="F96" s="121"/>
      <c r="G96" s="116"/>
      <c r="H96" s="121"/>
      <c r="I96" s="116"/>
    </row>
    <row r="97" spans="1:9" ht="33" x14ac:dyDescent="0.25">
      <c r="A97" s="112" t="s">
        <v>258</v>
      </c>
      <c r="B97" s="604"/>
      <c r="C97" s="604"/>
      <c r="D97" s="604"/>
      <c r="E97" s="604"/>
      <c r="F97" s="604"/>
      <c r="G97" s="604"/>
      <c r="H97" s="604"/>
      <c r="I97" s="604"/>
    </row>
    <row r="98" spans="1:9" ht="16.5" x14ac:dyDescent="0.25">
      <c r="A98" s="112" t="s">
        <v>259</v>
      </c>
      <c r="B98" s="602"/>
      <c r="C98" s="603"/>
      <c r="D98" s="602"/>
      <c r="E98" s="603"/>
      <c r="F98" s="602"/>
      <c r="G98" s="603"/>
      <c r="H98" s="602"/>
      <c r="I98" s="603"/>
    </row>
    <row r="99" spans="1:9" ht="16.5" x14ac:dyDescent="0.25">
      <c r="A99" s="577" t="s">
        <v>200</v>
      </c>
      <c r="B99" s="162" t="s">
        <v>99</v>
      </c>
      <c r="C99" s="162" t="s">
        <v>236</v>
      </c>
      <c r="D99" s="162" t="s">
        <v>99</v>
      </c>
      <c r="E99" s="162" t="s">
        <v>236</v>
      </c>
      <c r="F99" s="162" t="s">
        <v>99</v>
      </c>
      <c r="G99" s="162" t="s">
        <v>236</v>
      </c>
      <c r="H99" s="162" t="s">
        <v>99</v>
      </c>
      <c r="I99" s="162" t="s">
        <v>236</v>
      </c>
    </row>
    <row r="100" spans="1:9" ht="16.5" x14ac:dyDescent="0.25">
      <c r="A100" s="578"/>
      <c r="B100" s="114">
        <v>0.09</v>
      </c>
      <c r="C100" s="117"/>
      <c r="D100" s="114">
        <v>0.09</v>
      </c>
      <c r="E100" s="117"/>
      <c r="F100" s="121"/>
      <c r="G100" s="116"/>
      <c r="H100" s="121"/>
      <c r="I100" s="116"/>
    </row>
    <row r="101" spans="1:9" ht="33" x14ac:dyDescent="0.25">
      <c r="A101" s="112" t="s">
        <v>258</v>
      </c>
      <c r="B101" s="604"/>
      <c r="C101" s="604"/>
      <c r="D101" s="604"/>
      <c r="E101" s="604"/>
      <c r="F101" s="604"/>
      <c r="G101" s="604"/>
      <c r="H101" s="604"/>
      <c r="I101" s="604"/>
    </row>
    <row r="102" spans="1:9" ht="16.5" x14ac:dyDescent="0.25">
      <c r="A102" s="112" t="s">
        <v>259</v>
      </c>
      <c r="B102" s="602"/>
      <c r="C102" s="603"/>
      <c r="D102" s="602"/>
      <c r="E102" s="603"/>
      <c r="F102" s="602"/>
      <c r="G102" s="603"/>
      <c r="H102" s="602"/>
      <c r="I102" s="603"/>
    </row>
    <row r="103" spans="1:9" ht="16.5" x14ac:dyDescent="0.25">
      <c r="A103" s="577" t="s">
        <v>201</v>
      </c>
      <c r="B103" s="162" t="s">
        <v>99</v>
      </c>
      <c r="C103" s="162" t="s">
        <v>236</v>
      </c>
      <c r="D103" s="162" t="s">
        <v>99</v>
      </c>
      <c r="E103" s="162" t="s">
        <v>236</v>
      </c>
      <c r="F103" s="162" t="s">
        <v>99</v>
      </c>
      <c r="G103" s="162" t="s">
        <v>236</v>
      </c>
      <c r="H103" s="162" t="s">
        <v>99</v>
      </c>
      <c r="I103" s="162" t="s">
        <v>236</v>
      </c>
    </row>
    <row r="104" spans="1:9" ht="16.5" x14ac:dyDescent="0.25">
      <c r="A104" s="578"/>
      <c r="B104" s="114">
        <v>0.09</v>
      </c>
      <c r="C104" s="117"/>
      <c r="D104" s="114">
        <v>0.09</v>
      </c>
      <c r="E104" s="117"/>
      <c r="F104" s="121"/>
      <c r="G104" s="116"/>
      <c r="H104" s="121"/>
      <c r="I104" s="116"/>
    </row>
    <row r="105" spans="1:9" ht="33" x14ac:dyDescent="0.25">
      <c r="A105" s="112" t="s">
        <v>258</v>
      </c>
      <c r="B105" s="604"/>
      <c r="C105" s="604"/>
      <c r="D105" s="604"/>
      <c r="E105" s="604"/>
      <c r="F105" s="604"/>
      <c r="G105" s="604"/>
      <c r="H105" s="604"/>
      <c r="I105" s="604"/>
    </row>
    <row r="106" spans="1:9" ht="16.5" x14ac:dyDescent="0.25">
      <c r="A106" s="112" t="s">
        <v>259</v>
      </c>
      <c r="B106" s="602"/>
      <c r="C106" s="603"/>
      <c r="D106" s="602"/>
      <c r="E106" s="603"/>
      <c r="F106" s="602"/>
      <c r="G106" s="603"/>
      <c r="H106" s="602"/>
      <c r="I106" s="603"/>
    </row>
    <row r="107" spans="1:9" ht="16.5" x14ac:dyDescent="0.25">
      <c r="A107" s="577" t="s">
        <v>202</v>
      </c>
      <c r="B107" s="162" t="s">
        <v>99</v>
      </c>
      <c r="C107" s="162" t="s">
        <v>236</v>
      </c>
      <c r="D107" s="162" t="s">
        <v>99</v>
      </c>
      <c r="E107" s="162" t="s">
        <v>236</v>
      </c>
      <c r="F107" s="162" t="s">
        <v>99</v>
      </c>
      <c r="G107" s="162" t="s">
        <v>236</v>
      </c>
      <c r="H107" s="162" t="s">
        <v>99</v>
      </c>
      <c r="I107" s="162" t="s">
        <v>236</v>
      </c>
    </row>
    <row r="108" spans="1:9" ht="16.5" x14ac:dyDescent="0.25">
      <c r="A108" s="578"/>
      <c r="B108" s="114">
        <v>7.0000000000000007E-2</v>
      </c>
      <c r="C108" s="117"/>
      <c r="D108" s="114">
        <v>7.0000000000000007E-2</v>
      </c>
      <c r="E108" s="117"/>
      <c r="F108" s="121"/>
      <c r="G108" s="116"/>
      <c r="H108" s="121"/>
      <c r="I108" s="116"/>
    </row>
    <row r="109" spans="1:9" ht="33" x14ac:dyDescent="0.25">
      <c r="A109" s="112" t="s">
        <v>258</v>
      </c>
      <c r="B109" s="604"/>
      <c r="C109" s="604"/>
      <c r="D109" s="604"/>
      <c r="E109" s="604"/>
      <c r="F109" s="604"/>
      <c r="G109" s="604"/>
      <c r="H109" s="604"/>
      <c r="I109" s="604"/>
    </row>
    <row r="110" spans="1:9" ht="16.5" x14ac:dyDescent="0.25">
      <c r="A110" s="112" t="s">
        <v>259</v>
      </c>
      <c r="B110" s="602"/>
      <c r="C110" s="603"/>
      <c r="D110" s="602"/>
      <c r="E110" s="603"/>
      <c r="F110" s="602"/>
      <c r="G110" s="603"/>
      <c r="H110" s="602"/>
      <c r="I110" s="603"/>
    </row>
    <row r="111" spans="1:9" ht="16.5" x14ac:dyDescent="0.25">
      <c r="A111" s="577" t="s">
        <v>203</v>
      </c>
      <c r="B111" s="162" t="s">
        <v>99</v>
      </c>
      <c r="C111" s="162" t="s">
        <v>236</v>
      </c>
      <c r="D111" s="162" t="s">
        <v>99</v>
      </c>
      <c r="E111" s="162" t="s">
        <v>236</v>
      </c>
      <c r="F111" s="162" t="s">
        <v>99</v>
      </c>
      <c r="G111" s="162" t="s">
        <v>236</v>
      </c>
      <c r="H111" s="162" t="s">
        <v>99</v>
      </c>
      <c r="I111" s="162" t="s">
        <v>236</v>
      </c>
    </row>
    <row r="112" spans="1:9" ht="16.5" x14ac:dyDescent="0.25">
      <c r="A112" s="578"/>
      <c r="B112" s="114">
        <v>7.0000000000000007E-2</v>
      </c>
      <c r="C112" s="267"/>
      <c r="D112" s="114">
        <v>7.0000000000000007E-2</v>
      </c>
      <c r="E112" s="267"/>
      <c r="F112" s="267"/>
      <c r="G112" s="268"/>
      <c r="H112" s="267"/>
      <c r="I112" s="268"/>
    </row>
    <row r="113" spans="1:9" ht="33" x14ac:dyDescent="0.25">
      <c r="A113" s="112" t="s">
        <v>258</v>
      </c>
      <c r="B113" s="605"/>
      <c r="C113" s="605"/>
      <c r="D113" s="605"/>
      <c r="E113" s="605"/>
      <c r="F113" s="605"/>
      <c r="G113" s="605"/>
      <c r="H113" s="605"/>
      <c r="I113" s="605"/>
    </row>
    <row r="114" spans="1:9" ht="16.5" x14ac:dyDescent="0.25">
      <c r="A114" s="112" t="s">
        <v>259</v>
      </c>
      <c r="B114" s="602"/>
      <c r="C114" s="603"/>
      <c r="D114" s="602"/>
      <c r="E114" s="603"/>
      <c r="F114" s="602"/>
      <c r="G114" s="603"/>
      <c r="H114" s="602"/>
      <c r="I114" s="603"/>
    </row>
    <row r="115" spans="1:9" ht="16.5" x14ac:dyDescent="0.25">
      <c r="A115" s="113" t="s">
        <v>260</v>
      </c>
      <c r="B115" s="118">
        <f t="shared" ref="B115:I115" si="1">(B68+B72+B76+B80+B84+B88+B92+B96+B100+B104+B108+B112)</f>
        <v>1</v>
      </c>
      <c r="C115" s="118">
        <f t="shared" si="1"/>
        <v>0.23</v>
      </c>
      <c r="D115" s="118">
        <f t="shared" si="1"/>
        <v>1</v>
      </c>
      <c r="E115" s="118">
        <f t="shared" si="1"/>
        <v>0.23</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900-000000000000}"/>
    <hyperlink ref="D70" r:id="rId2" xr:uid="{00000000-0004-0000-0900-000001000000}"/>
    <hyperlink ref="B74" r:id="rId3" xr:uid="{00000000-0004-0000-0900-000002000000}"/>
    <hyperlink ref="D74" r:id="rId4" xr:uid="{00000000-0004-0000-0900-000003000000}"/>
    <hyperlink ref="B78" r:id="rId5" xr:uid="{0D6BC37C-F9B3-402A-A2A5-02BE8A141B3B}"/>
    <hyperlink ref="D78" r:id="rId6" xr:uid="{D51457B5-D442-4E4F-A1C3-06A776BAA7B9}"/>
  </hyperlinks>
  <pageMargins left="0.25" right="0.25" top="0.75" bottom="0.75" header="0.3" footer="0.3"/>
  <pageSetup scale="21" fitToHeight="0" orientation="landscape" r:id="rId7"/>
  <rowBreaks count="1" manualBreakCount="1">
    <brk id="62" max="15" man="1"/>
  </rowBreaks>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Listas!$B$2:$B$4</xm:f>
          </x14:formula1>
          <xm:sqref>H34:I35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126"/>
  <sheetViews>
    <sheetView showGridLines="0" topLeftCell="A73" zoomScale="71" zoomScaleNormal="71" zoomScaleSheetLayoutView="30" workbookViewId="0">
      <selection activeCell="D78" sqref="D78:E78"/>
    </sheetView>
  </sheetViews>
  <sheetFormatPr baseColWidth="10" defaultColWidth="10.85546875" defaultRowHeight="14.25" x14ac:dyDescent="0.25"/>
  <cols>
    <col min="1" max="1" width="49.85546875" style="68" customWidth="1"/>
    <col min="2" max="2" width="35.85546875" style="68" customWidth="1"/>
    <col min="3" max="3" width="46.7109375" style="68" customWidth="1"/>
    <col min="4" max="4" width="35.85546875" style="68" customWidth="1"/>
    <col min="5" max="5" width="50.7109375" style="68" customWidth="1"/>
    <col min="6"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616</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291</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1221723000</v>
      </c>
      <c r="C24" s="91"/>
      <c r="D24" s="91"/>
      <c r="E24" s="91"/>
      <c r="F24" s="91"/>
      <c r="G24" s="91"/>
      <c r="H24" s="88"/>
      <c r="I24" s="88"/>
      <c r="J24" s="88"/>
      <c r="K24" s="88"/>
      <c r="L24" s="88"/>
      <c r="M24" s="88"/>
      <c r="N24" s="91">
        <f>SUM(B24:M24)</f>
        <v>1221723000</v>
      </c>
      <c r="O24" s="89"/>
    </row>
    <row r="25" spans="1:15" ht="32.1" customHeight="1" x14ac:dyDescent="0.25">
      <c r="A25" s="90" t="s">
        <v>222</v>
      </c>
      <c r="B25" s="91">
        <v>1221723000</v>
      </c>
      <c r="C25" s="91"/>
      <c r="D25" s="91"/>
      <c r="E25" s="91"/>
      <c r="F25" s="91"/>
      <c r="G25" s="91"/>
      <c r="H25" s="91"/>
      <c r="I25" s="91"/>
      <c r="J25" s="91"/>
      <c r="K25" s="91"/>
      <c r="L25" s="91"/>
      <c r="M25" s="91"/>
      <c r="N25" s="91">
        <f>SUM(B25:M25)</f>
        <v>1221723000</v>
      </c>
      <c r="O25" s="122">
        <f>+(B25+C25+D25+E25+F25+G25+H25+I25+J25+K25+L25+M25)/N24</f>
        <v>1</v>
      </c>
    </row>
    <row r="26" spans="1:15" ht="32.1" customHeight="1" x14ac:dyDescent="0.25">
      <c r="A26" s="90" t="s">
        <v>223</v>
      </c>
      <c r="B26" s="91">
        <v>0</v>
      </c>
      <c r="C26" s="91">
        <v>15691228</v>
      </c>
      <c r="D26" s="91">
        <v>135568767</v>
      </c>
      <c r="E26" s="91"/>
      <c r="F26" s="91"/>
      <c r="G26" s="91"/>
      <c r="H26" s="91"/>
      <c r="I26" s="91"/>
      <c r="J26" s="91"/>
      <c r="K26" s="91"/>
      <c r="L26" s="91"/>
      <c r="M26" s="91"/>
      <c r="N26" s="91">
        <f>SUM(B26:M26)</f>
        <v>151259995</v>
      </c>
      <c r="O26" s="122"/>
    </row>
    <row r="27" spans="1:15" ht="32.1" customHeight="1" x14ac:dyDescent="0.25">
      <c r="A27" s="90" t="s">
        <v>224</v>
      </c>
      <c r="B27" s="91">
        <v>0</v>
      </c>
      <c r="C27" s="91">
        <v>0</v>
      </c>
      <c r="D27" s="91">
        <v>0</v>
      </c>
      <c r="E27" s="91">
        <v>0</v>
      </c>
      <c r="F27" s="91">
        <v>0</v>
      </c>
      <c r="G27" s="91">
        <v>0</v>
      </c>
      <c r="H27" s="91">
        <v>0</v>
      </c>
      <c r="I27" s="91">
        <v>0</v>
      </c>
      <c r="J27" s="91">
        <v>0</v>
      </c>
      <c r="K27" s="91">
        <v>0</v>
      </c>
      <c r="L27" s="91">
        <v>0</v>
      </c>
      <c r="M27" s="342">
        <v>0</v>
      </c>
      <c r="N27" s="91">
        <f>SUM(B27:M27)</f>
        <v>0</v>
      </c>
      <c r="O27" s="343"/>
    </row>
    <row r="28" spans="1:15" ht="32.1" customHeight="1" x14ac:dyDescent="0.25">
      <c r="A28" s="90" t="s">
        <v>225</v>
      </c>
      <c r="B28" s="91">
        <v>0</v>
      </c>
      <c r="C28" s="91"/>
      <c r="D28" s="91"/>
      <c r="E28" s="91"/>
      <c r="F28" s="91"/>
      <c r="G28" s="91"/>
      <c r="H28" s="91"/>
      <c r="I28" s="91"/>
      <c r="J28" s="91"/>
      <c r="K28" s="91"/>
      <c r="L28" s="91"/>
      <c r="M28" s="91"/>
      <c r="N28" s="91">
        <f>SUM(B28:M28)</f>
        <v>0</v>
      </c>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Brindar 80.000 atenciones  y seguimientos socio-jurídicos a las mujeres víctimas de violencias que ingresan a las instituciones prestadoras de salud públicas -IPS- y fortalecer las capacidades técnicas del sector salud</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21</v>
      </c>
      <c r="I35" s="560"/>
      <c r="J35" s="98"/>
    </row>
    <row r="36" spans="1:10" ht="50.25" customHeight="1" thickBot="1" x14ac:dyDescent="0.3">
      <c r="A36" s="545"/>
      <c r="B36" s="385">
        <v>10327</v>
      </c>
      <c r="C36" s="385">
        <v>25600</v>
      </c>
      <c r="D36" s="385">
        <v>23000</v>
      </c>
      <c r="E36" s="385">
        <v>21073</v>
      </c>
      <c r="F36" s="386">
        <v>80000</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218.25" customHeight="1" thickBot="1" x14ac:dyDescent="0.3">
      <c r="A39" s="545"/>
      <c r="B39" s="103">
        <v>500</v>
      </c>
      <c r="C39" s="104">
        <v>25</v>
      </c>
      <c r="D39" s="760" t="s">
        <v>670</v>
      </c>
      <c r="E39" s="693"/>
      <c r="F39" s="692" t="s">
        <v>671</v>
      </c>
      <c r="G39" s="693"/>
      <c r="H39" s="158" t="s">
        <v>672</v>
      </c>
      <c r="I39" s="237" t="s">
        <v>685</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258.75" customHeight="1" thickBot="1" x14ac:dyDescent="0.3">
      <c r="A41" s="545"/>
      <c r="B41" s="103">
        <v>2000</v>
      </c>
      <c r="C41" s="104">
        <v>1781</v>
      </c>
      <c r="D41" s="761" t="s">
        <v>806</v>
      </c>
      <c r="E41" s="762"/>
      <c r="F41" s="761" t="s">
        <v>807</v>
      </c>
      <c r="G41" s="762"/>
      <c r="H41" s="474" t="s">
        <v>808</v>
      </c>
      <c r="I41" s="237" t="s">
        <v>685</v>
      </c>
    </row>
    <row r="42" spans="1:10" s="99" customFormat="1" ht="33.75" thickBot="1" x14ac:dyDescent="0.3">
      <c r="A42" s="544" t="s">
        <v>242</v>
      </c>
      <c r="B42" s="110" t="s">
        <v>235</v>
      </c>
      <c r="C42" s="109" t="s">
        <v>236</v>
      </c>
      <c r="D42" s="546" t="s">
        <v>237</v>
      </c>
      <c r="E42" s="547"/>
      <c r="F42" s="546" t="s">
        <v>238</v>
      </c>
      <c r="G42" s="547"/>
      <c r="H42" s="109" t="s">
        <v>239</v>
      </c>
      <c r="I42" s="111" t="s">
        <v>240</v>
      </c>
    </row>
    <row r="43" spans="1:10" ht="273" customHeight="1" thickBot="1" x14ac:dyDescent="0.3">
      <c r="A43" s="545"/>
      <c r="B43" s="105">
        <v>2000</v>
      </c>
      <c r="C43" s="104">
        <v>2335</v>
      </c>
      <c r="D43" s="692" t="s">
        <v>811</v>
      </c>
      <c r="E43" s="763"/>
      <c r="F43" s="692" t="s">
        <v>881</v>
      </c>
      <c r="G43" s="763"/>
      <c r="H43" s="461" t="s">
        <v>808</v>
      </c>
      <c r="I43" s="237" t="s">
        <v>685</v>
      </c>
    </row>
    <row r="44" spans="1:10" s="99" customFormat="1" ht="33.75"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03">
        <v>2000</v>
      </c>
      <c r="C45" s="104"/>
      <c r="D45" s="563"/>
      <c r="E45" s="564"/>
      <c r="F45" s="563"/>
      <c r="G45" s="564"/>
      <c r="H45" s="119"/>
      <c r="I45" s="120"/>
    </row>
    <row r="46" spans="1:10" s="99" customFormat="1" ht="33.75"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3">
        <v>2000</v>
      </c>
      <c r="C47" s="104"/>
      <c r="D47" s="565"/>
      <c r="E47" s="566"/>
      <c r="F47" s="565"/>
      <c r="G47" s="566"/>
      <c r="H47" s="101"/>
      <c r="I47" s="102"/>
    </row>
    <row r="48" spans="1:10" s="99" customFormat="1" ht="33.75" thickBot="1" x14ac:dyDescent="0.3">
      <c r="A48" s="544" t="s">
        <v>245</v>
      </c>
      <c r="B48" s="110" t="s">
        <v>235</v>
      </c>
      <c r="C48" s="109" t="s">
        <v>236</v>
      </c>
      <c r="D48" s="546" t="s">
        <v>237</v>
      </c>
      <c r="E48" s="547"/>
      <c r="F48" s="546" t="s">
        <v>238</v>
      </c>
      <c r="G48" s="547"/>
      <c r="H48" s="109" t="s">
        <v>239</v>
      </c>
      <c r="I48" s="111" t="s">
        <v>240</v>
      </c>
    </row>
    <row r="49" spans="1:9" ht="16.5" x14ac:dyDescent="0.25">
      <c r="A49" s="545"/>
      <c r="B49" s="103">
        <v>2000</v>
      </c>
      <c r="C49" s="106"/>
      <c r="D49" s="565"/>
      <c r="E49" s="566"/>
      <c r="F49" s="565"/>
      <c r="G49" s="566"/>
      <c r="H49" s="101"/>
      <c r="I49" s="102"/>
    </row>
    <row r="50" spans="1:9" ht="33" x14ac:dyDescent="0.25">
      <c r="A50" s="544" t="s">
        <v>246</v>
      </c>
      <c r="B50" s="110" t="s">
        <v>235</v>
      </c>
      <c r="C50" s="107" t="s">
        <v>236</v>
      </c>
      <c r="D50" s="546" t="s">
        <v>237</v>
      </c>
      <c r="E50" s="547"/>
      <c r="F50" s="546" t="s">
        <v>238</v>
      </c>
      <c r="G50" s="547"/>
      <c r="H50" s="109" t="s">
        <v>239</v>
      </c>
      <c r="I50" s="111" t="s">
        <v>240</v>
      </c>
    </row>
    <row r="51" spans="1:9" ht="16.5" x14ac:dyDescent="0.25">
      <c r="A51" s="545"/>
      <c r="B51" s="101">
        <v>2000</v>
      </c>
      <c r="C51" s="106"/>
      <c r="D51" s="565"/>
      <c r="E51" s="567"/>
      <c r="F51" s="565"/>
      <c r="G51" s="566"/>
      <c r="H51" s="101"/>
      <c r="I51" s="102"/>
    </row>
    <row r="52" spans="1:9" ht="33.75"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1">
        <v>2000</v>
      </c>
      <c r="C53" s="106"/>
      <c r="D53" s="565"/>
      <c r="E53" s="567"/>
      <c r="F53" s="565"/>
      <c r="G53" s="566"/>
      <c r="H53" s="101"/>
      <c r="I53" s="101"/>
    </row>
    <row r="54" spans="1:9" ht="33.75"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01">
        <v>2000</v>
      </c>
      <c r="C55" s="106"/>
      <c r="D55" s="565"/>
      <c r="E55" s="566"/>
      <c r="F55" s="565"/>
      <c r="G55" s="566"/>
      <c r="H55" s="101"/>
      <c r="I55" s="101"/>
    </row>
    <row r="56" spans="1:9" ht="33.75"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01">
        <v>2000</v>
      </c>
      <c r="C57" s="106"/>
      <c r="D57" s="565"/>
      <c r="E57" s="566"/>
      <c r="F57" s="565"/>
      <c r="G57" s="566"/>
      <c r="H57" s="101"/>
      <c r="I57" s="102"/>
    </row>
    <row r="58" spans="1:9" ht="33.75"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01">
        <v>1250</v>
      </c>
      <c r="C59" s="106"/>
      <c r="D59" s="565"/>
      <c r="E59" s="566"/>
      <c r="F59" s="567"/>
      <c r="G59" s="567"/>
      <c r="H59" s="101"/>
      <c r="I59" s="101"/>
    </row>
    <row r="60" spans="1:9" ht="33.75"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01">
        <v>1250</v>
      </c>
      <c r="C61" s="106"/>
      <c r="D61" s="565"/>
      <c r="E61" s="566"/>
      <c r="F61" s="565"/>
      <c r="G61" s="566"/>
      <c r="H61" s="101"/>
      <c r="I61" s="101"/>
    </row>
    <row r="64" spans="1:9" s="98" customFormat="1" ht="30" customHeight="1" thickBot="1" x14ac:dyDescent="0.3">
      <c r="A64" s="68"/>
      <c r="B64" s="68"/>
      <c r="C64" s="68"/>
      <c r="D64" s="68"/>
      <c r="E64" s="68"/>
      <c r="F64" s="68"/>
      <c r="G64" s="68"/>
      <c r="H64" s="68"/>
      <c r="I64" s="68"/>
    </row>
    <row r="65" spans="1:9" ht="34.5" customHeight="1" thickBot="1" x14ac:dyDescent="0.3">
      <c r="A65" s="775" t="s">
        <v>252</v>
      </c>
      <c r="B65" s="776"/>
      <c r="C65" s="776"/>
      <c r="D65" s="776"/>
      <c r="E65" s="776"/>
      <c r="F65" s="776"/>
      <c r="G65" s="776"/>
      <c r="H65" s="776"/>
      <c r="I65" s="777"/>
    </row>
    <row r="66" spans="1:9" ht="112.5" customHeight="1" x14ac:dyDescent="0.25">
      <c r="A66" s="475" t="s">
        <v>253</v>
      </c>
      <c r="B66" s="764" t="s">
        <v>292</v>
      </c>
      <c r="C66" s="765"/>
      <c r="D66" s="766" t="s">
        <v>293</v>
      </c>
      <c r="E66" s="767"/>
      <c r="F66" s="766"/>
      <c r="G66" s="767"/>
      <c r="H66" s="766"/>
      <c r="I66" s="767"/>
    </row>
    <row r="67" spans="1:9" ht="40.5" customHeight="1" x14ac:dyDescent="0.25">
      <c r="A67" s="112" t="s">
        <v>257</v>
      </c>
      <c r="B67" s="768">
        <v>0.05</v>
      </c>
      <c r="C67" s="575"/>
      <c r="D67" s="768">
        <v>0.05</v>
      </c>
      <c r="E67" s="575"/>
      <c r="F67" s="572"/>
      <c r="G67" s="573"/>
      <c r="H67" s="572"/>
      <c r="I67" s="573"/>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114">
        <v>0.05</v>
      </c>
      <c r="C69" s="114">
        <v>0.05</v>
      </c>
      <c r="D69" s="114">
        <v>0.05</v>
      </c>
      <c r="E69" s="114">
        <v>0</v>
      </c>
      <c r="F69" s="114"/>
      <c r="G69" s="115"/>
      <c r="H69" s="114"/>
      <c r="I69" s="115"/>
    </row>
    <row r="70" spans="1:9" ht="372" customHeight="1" x14ac:dyDescent="0.25">
      <c r="A70" s="112" t="s">
        <v>258</v>
      </c>
      <c r="B70" s="772" t="s">
        <v>673</v>
      </c>
      <c r="C70" s="773"/>
      <c r="D70" s="588" t="s">
        <v>697</v>
      </c>
      <c r="E70" s="589"/>
      <c r="F70" s="774"/>
      <c r="G70" s="771"/>
      <c r="H70" s="774"/>
      <c r="I70" s="771"/>
    </row>
    <row r="71" spans="1:9" ht="80.25" customHeight="1" x14ac:dyDescent="0.25">
      <c r="A71" s="112" t="s">
        <v>259</v>
      </c>
      <c r="B71" s="704" t="s">
        <v>674</v>
      </c>
      <c r="C71" s="705"/>
      <c r="D71" s="593" t="s">
        <v>635</v>
      </c>
      <c r="E71" s="594"/>
      <c r="F71" s="726"/>
      <c r="G71" s="705"/>
      <c r="H71" s="726"/>
      <c r="I71" s="705"/>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0.09</v>
      </c>
      <c r="C73" s="114">
        <v>0.09</v>
      </c>
      <c r="D73" s="114">
        <v>0.09</v>
      </c>
      <c r="E73" s="114">
        <v>0.09</v>
      </c>
      <c r="F73" s="114"/>
      <c r="G73" s="115"/>
      <c r="H73" s="114"/>
      <c r="I73" s="115"/>
    </row>
    <row r="74" spans="1:9" ht="345" customHeight="1" x14ac:dyDescent="0.25">
      <c r="A74" s="112" t="s">
        <v>258</v>
      </c>
      <c r="B74" s="769" t="s">
        <v>798</v>
      </c>
      <c r="C74" s="770"/>
      <c r="D74" s="713" t="s">
        <v>739</v>
      </c>
      <c r="E74" s="771"/>
      <c r="F74" s="774"/>
      <c r="G74" s="771"/>
      <c r="H74" s="774"/>
      <c r="I74" s="771"/>
    </row>
    <row r="75" spans="1:9" ht="80.25" customHeight="1" x14ac:dyDescent="0.25">
      <c r="A75" s="112" t="s">
        <v>259</v>
      </c>
      <c r="B75" s="708" t="s">
        <v>740</v>
      </c>
      <c r="C75" s="705"/>
      <c r="D75" s="708" t="s">
        <v>741</v>
      </c>
      <c r="E75" s="705"/>
      <c r="F75" s="726"/>
      <c r="G75" s="705"/>
      <c r="H75" s="726"/>
      <c r="I75" s="705"/>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0.09</v>
      </c>
      <c r="C77" s="114">
        <v>0.09</v>
      </c>
      <c r="D77" s="114">
        <v>0.09</v>
      </c>
      <c r="E77" s="114">
        <v>0.09</v>
      </c>
      <c r="F77" s="114"/>
      <c r="G77" s="115"/>
      <c r="H77" s="114"/>
      <c r="I77" s="115"/>
    </row>
    <row r="78" spans="1:9" ht="396.75" customHeight="1" x14ac:dyDescent="0.25">
      <c r="A78" s="112" t="s">
        <v>258</v>
      </c>
      <c r="B78" s="713" t="s">
        <v>812</v>
      </c>
      <c r="C78" s="771"/>
      <c r="D78" s="774" t="s">
        <v>813</v>
      </c>
      <c r="E78" s="771"/>
      <c r="F78" s="774"/>
      <c r="G78" s="771"/>
      <c r="H78" s="774"/>
      <c r="I78" s="771"/>
    </row>
    <row r="79" spans="1:9" ht="65.25" customHeight="1" x14ac:dyDescent="0.25">
      <c r="A79" s="112" t="s">
        <v>259</v>
      </c>
      <c r="B79" s="704" t="s">
        <v>809</v>
      </c>
      <c r="C79" s="705"/>
      <c r="D79" s="704" t="s">
        <v>810</v>
      </c>
      <c r="E79" s="705"/>
      <c r="F79" s="726"/>
      <c r="G79" s="705"/>
      <c r="H79" s="726"/>
      <c r="I79" s="705"/>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0.09</v>
      </c>
      <c r="C81" s="115"/>
      <c r="D81" s="114">
        <v>0.09</v>
      </c>
      <c r="E81" s="115"/>
      <c r="F81" s="114"/>
      <c r="G81" s="115"/>
      <c r="H81" s="114"/>
      <c r="I81" s="115"/>
    </row>
    <row r="82" spans="1:9" ht="33" x14ac:dyDescent="0.25">
      <c r="A82" s="112" t="s">
        <v>258</v>
      </c>
      <c r="B82" s="597"/>
      <c r="C82" s="598"/>
      <c r="D82" s="597"/>
      <c r="E82" s="598"/>
      <c r="F82" s="597"/>
      <c r="G82" s="598"/>
      <c r="H82" s="597"/>
      <c r="I82" s="598"/>
    </row>
    <row r="83" spans="1:9" ht="16.5" x14ac:dyDescent="0.25">
      <c r="A83" s="112" t="s">
        <v>259</v>
      </c>
      <c r="B83" s="599"/>
      <c r="C83" s="600"/>
      <c r="D83" s="599"/>
      <c r="E83" s="600"/>
      <c r="F83" s="599"/>
      <c r="G83" s="600"/>
      <c r="H83" s="599"/>
      <c r="I83" s="600"/>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0.09</v>
      </c>
      <c r="C85" s="115"/>
      <c r="D85" s="114">
        <v>0.09</v>
      </c>
      <c r="E85" s="115"/>
      <c r="F85" s="114"/>
      <c r="G85" s="115"/>
      <c r="H85" s="114"/>
      <c r="I85" s="115"/>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0.09</v>
      </c>
      <c r="C89" s="117"/>
      <c r="D89" s="114">
        <v>0.09</v>
      </c>
      <c r="E89" s="117"/>
      <c r="F89" s="114"/>
      <c r="G89" s="117"/>
      <c r="H89" s="114"/>
      <c r="I89" s="117"/>
    </row>
    <row r="90" spans="1:9" ht="33" x14ac:dyDescent="0.25">
      <c r="A90" s="112" t="s">
        <v>258</v>
      </c>
      <c r="B90" s="604"/>
      <c r="C90" s="604"/>
      <c r="D90" s="604"/>
      <c r="E90" s="604"/>
      <c r="F90" s="604"/>
      <c r="G90" s="604"/>
      <c r="H90" s="604"/>
      <c r="I90" s="604"/>
    </row>
    <row r="91" spans="1:9" ht="16.5" x14ac:dyDescent="0.25">
      <c r="A91" s="112" t="s">
        <v>259</v>
      </c>
      <c r="B91" s="602"/>
      <c r="C91" s="603"/>
      <c r="D91" s="602"/>
      <c r="E91" s="603"/>
      <c r="F91" s="602"/>
      <c r="G91" s="603"/>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0.09</v>
      </c>
      <c r="C93" s="117"/>
      <c r="D93" s="114">
        <v>0.09</v>
      </c>
      <c r="E93" s="117"/>
      <c r="F93" s="114"/>
      <c r="G93" s="117"/>
      <c r="H93" s="114"/>
      <c r="I93" s="117"/>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0.09</v>
      </c>
      <c r="C97" s="117"/>
      <c r="D97" s="114">
        <v>0.09</v>
      </c>
      <c r="E97" s="117"/>
      <c r="F97" s="114"/>
      <c r="G97" s="117"/>
      <c r="H97" s="114"/>
      <c r="I97" s="117"/>
    </row>
    <row r="98" spans="1:9" ht="33" x14ac:dyDescent="0.25">
      <c r="A98" s="112" t="s">
        <v>258</v>
      </c>
      <c r="B98" s="604"/>
      <c r="C98" s="604"/>
      <c r="D98" s="604"/>
      <c r="E98" s="604"/>
      <c r="F98" s="604"/>
      <c r="G98" s="604"/>
      <c r="H98" s="604"/>
      <c r="I98" s="604"/>
    </row>
    <row r="99" spans="1:9" ht="16.5" x14ac:dyDescent="0.25">
      <c r="A99" s="112" t="s">
        <v>259</v>
      </c>
      <c r="B99" s="602"/>
      <c r="C99" s="603"/>
      <c r="D99" s="602"/>
      <c r="E99" s="603"/>
      <c r="F99" s="602"/>
      <c r="G99" s="603"/>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0.09</v>
      </c>
      <c r="C101" s="117"/>
      <c r="D101" s="114">
        <v>0.09</v>
      </c>
      <c r="E101" s="117"/>
      <c r="F101" s="114"/>
      <c r="G101" s="117"/>
      <c r="H101" s="114"/>
      <c r="I101" s="117"/>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0.09</v>
      </c>
      <c r="C105" s="117"/>
      <c r="D105" s="114">
        <v>0.09</v>
      </c>
      <c r="E105" s="117"/>
      <c r="F105" s="114"/>
      <c r="G105" s="117"/>
      <c r="H105" s="114"/>
      <c r="I105" s="117"/>
    </row>
    <row r="106" spans="1:9" ht="33" x14ac:dyDescent="0.25">
      <c r="A106" s="112" t="s">
        <v>258</v>
      </c>
      <c r="B106" s="604"/>
      <c r="C106" s="604"/>
      <c r="D106" s="604"/>
      <c r="E106" s="604"/>
      <c r="F106" s="604"/>
      <c r="G106" s="604"/>
      <c r="H106" s="604"/>
      <c r="I106" s="604"/>
    </row>
    <row r="107" spans="1:9" ht="16.5" x14ac:dyDescent="0.25">
      <c r="A107" s="112" t="s">
        <v>259</v>
      </c>
      <c r="B107" s="602"/>
      <c r="C107" s="603"/>
      <c r="D107" s="602"/>
      <c r="E107" s="603"/>
      <c r="F107" s="602"/>
      <c r="G107" s="603"/>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7.0000000000000007E-2</v>
      </c>
      <c r="C109" s="117"/>
      <c r="D109" s="114">
        <v>7.0000000000000007E-2</v>
      </c>
      <c r="E109" s="117"/>
      <c r="F109" s="114"/>
      <c r="G109" s="117"/>
      <c r="H109" s="114"/>
      <c r="I109" s="117"/>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7.0000000000000007E-2</v>
      </c>
      <c r="C113" s="267"/>
      <c r="D113" s="114">
        <v>7.0000000000000007E-2</v>
      </c>
      <c r="E113" s="267"/>
      <c r="F113" s="114"/>
      <c r="G113" s="267"/>
      <c r="H113" s="114"/>
      <c r="I113" s="267"/>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118">
        <f t="shared" ref="B116:I116" si="0">(B69+B73+B77+B81+B85+B89+B93+B97+B101+B105+B109+B113)</f>
        <v>1</v>
      </c>
      <c r="C116" s="118">
        <f t="shared" si="0"/>
        <v>0.23</v>
      </c>
      <c r="D116" s="118">
        <f t="shared" si="0"/>
        <v>1</v>
      </c>
      <c r="E116" s="118">
        <f t="shared" si="0"/>
        <v>0.18</v>
      </c>
      <c r="F116" s="118">
        <f t="shared" si="0"/>
        <v>0</v>
      </c>
      <c r="G116" s="118">
        <f t="shared" si="0"/>
        <v>0</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A00-000000000000}"/>
    <hyperlink ref="B75" r:id="rId2" xr:uid="{00000000-0004-0000-0A00-000001000000}"/>
    <hyperlink ref="D75" r:id="rId3" xr:uid="{00000000-0004-0000-0A00-000002000000}"/>
    <hyperlink ref="B79" r:id="rId4" xr:uid="{00000000-0004-0000-0A00-000003000000}"/>
    <hyperlink ref="D79" r:id="rId5" xr:uid="{00000000-0004-0000-0A00-000004000000}"/>
  </hyperlinks>
  <pageMargins left="0.25" right="0.25" top="0.75" bottom="0.75" header="0.3" footer="0.3"/>
  <pageSetup scale="23" fitToHeight="0" orientation="landscape" r:id="rId6"/>
  <rowBreaks count="1" manualBreakCount="1">
    <brk id="63" max="15" man="1"/>
  </rowBreaks>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pageSetUpPr fitToPage="1"/>
  </sheetPr>
  <dimension ref="A1:O126"/>
  <sheetViews>
    <sheetView showGridLines="0" topLeftCell="A84" zoomScale="70" zoomScaleNormal="70" zoomScaleSheetLayoutView="25" workbookViewId="0">
      <selection activeCell="F78" sqref="F78:G78"/>
    </sheetView>
  </sheetViews>
  <sheetFormatPr baseColWidth="10" defaultColWidth="10.85546875" defaultRowHeight="14.25" x14ac:dyDescent="0.25"/>
  <cols>
    <col min="1" max="1" width="49.85546875" style="68" customWidth="1"/>
    <col min="2" max="3" width="35.85546875" style="68" customWidth="1"/>
    <col min="4" max="4" width="83.7109375" style="68" customWidth="1"/>
    <col min="5" max="5" width="109.85546875" style="68" customWidth="1"/>
    <col min="6" max="6" width="93.42578125" style="68" customWidth="1"/>
    <col min="7" max="7" width="100.7109375" style="68" customWidth="1"/>
    <col min="8" max="8" width="35.85546875" style="68" customWidth="1"/>
    <col min="9" max="9" width="88.285156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778" t="s">
        <v>675</v>
      </c>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681" t="s">
        <v>294</v>
      </c>
      <c r="C11" s="682"/>
      <c r="D11" s="682"/>
      <c r="E11" s="682"/>
      <c r="F11" s="682"/>
      <c r="G11" s="682"/>
      <c r="H11" s="682"/>
      <c r="I11" s="682"/>
      <c r="J11" s="682"/>
      <c r="K11" s="682"/>
      <c r="L11" s="682"/>
      <c r="M11" s="682"/>
      <c r="N11" s="682"/>
      <c r="O11" s="683"/>
    </row>
    <row r="12" spans="1:15" ht="15" customHeight="1" x14ac:dyDescent="0.25">
      <c r="A12" s="528"/>
      <c r="B12" s="684"/>
      <c r="C12" s="685"/>
      <c r="D12" s="685"/>
      <c r="E12" s="685"/>
      <c r="F12" s="685"/>
      <c r="G12" s="685"/>
      <c r="H12" s="685"/>
      <c r="I12" s="685"/>
      <c r="J12" s="685"/>
      <c r="K12" s="685"/>
      <c r="L12" s="685"/>
      <c r="M12" s="685"/>
      <c r="N12" s="685"/>
      <c r="O12" s="686"/>
    </row>
    <row r="13" spans="1:15" ht="15" customHeight="1" thickBot="1" x14ac:dyDescent="0.3">
      <c r="A13" s="529"/>
      <c r="B13" s="687"/>
      <c r="C13" s="688"/>
      <c r="D13" s="688"/>
      <c r="E13" s="688"/>
      <c r="F13" s="688"/>
      <c r="G13" s="688"/>
      <c r="H13" s="688"/>
      <c r="I13" s="688"/>
      <c r="J13" s="688"/>
      <c r="K13" s="688"/>
      <c r="L13" s="688"/>
      <c r="M13" s="688"/>
      <c r="N13" s="688"/>
      <c r="O13" s="689"/>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295</v>
      </c>
      <c r="C15" s="517"/>
      <c r="D15" s="517"/>
      <c r="E15" s="517"/>
      <c r="F15" s="517"/>
      <c r="G15" s="518" t="s">
        <v>209</v>
      </c>
      <c r="H15" s="518"/>
      <c r="I15" s="519" t="s">
        <v>603</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296</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88">
        <v>1342329000</v>
      </c>
      <c r="C24" s="91">
        <v>540514000</v>
      </c>
      <c r="D24" s="91"/>
      <c r="E24" s="404"/>
      <c r="F24" s="91">
        <v>246485000</v>
      </c>
      <c r="H24" s="88"/>
      <c r="I24" s="88"/>
      <c r="J24" s="91">
        <v>6594000</v>
      </c>
      <c r="K24" s="88"/>
      <c r="L24" s="88"/>
      <c r="M24" s="433"/>
      <c r="N24" s="91">
        <f>SUM(B24:M24)</f>
        <v>2135922000</v>
      </c>
      <c r="O24" s="435"/>
    </row>
    <row r="25" spans="1:15" ht="32.1" customHeight="1" x14ac:dyDescent="0.25">
      <c r="A25" s="90" t="s">
        <v>222</v>
      </c>
      <c r="B25" s="91">
        <v>1342329000</v>
      </c>
      <c r="C25" s="91"/>
      <c r="D25" s="91"/>
      <c r="E25" s="91"/>
      <c r="F25" s="91"/>
      <c r="G25" s="91"/>
      <c r="H25" s="91"/>
      <c r="I25" s="91"/>
      <c r="J25" s="91"/>
      <c r="K25" s="91"/>
      <c r="L25" s="91"/>
      <c r="M25" s="342"/>
      <c r="N25" s="91">
        <f>SUM(B25:M25)</f>
        <v>1342329000</v>
      </c>
      <c r="O25" s="405">
        <f>+(B25+C25+D25+E25+F25+G25+H25+I25+J25+K25+L25+M25)/N24</f>
        <v>0.62845412894291086</v>
      </c>
    </row>
    <row r="26" spans="1:15" ht="32.1" customHeight="1" x14ac:dyDescent="0.25">
      <c r="A26" s="90" t="s">
        <v>223</v>
      </c>
      <c r="B26" s="91">
        <v>0</v>
      </c>
      <c r="C26" s="91">
        <v>67583789</v>
      </c>
      <c r="D26" s="91">
        <v>154077106</v>
      </c>
      <c r="E26" s="91"/>
      <c r="F26" s="91"/>
      <c r="G26" s="91"/>
      <c r="H26" s="91"/>
      <c r="I26" s="91"/>
      <c r="J26" s="91"/>
      <c r="K26" s="91"/>
      <c r="L26" s="91"/>
      <c r="M26" s="342"/>
      <c r="N26" s="91">
        <f>SUM(B26:M26)</f>
        <v>221660895</v>
      </c>
      <c r="O26" s="405"/>
    </row>
    <row r="27" spans="1:15" ht="32.1" customHeight="1" x14ac:dyDescent="0.25">
      <c r="A27" s="90" t="s">
        <v>224</v>
      </c>
      <c r="B27" s="91">
        <v>68281719.429008111</v>
      </c>
      <c r="C27" s="91">
        <v>79130946.570991889</v>
      </c>
      <c r="D27" s="91">
        <v>50932213</v>
      </c>
      <c r="E27" s="91">
        <v>50163932</v>
      </c>
      <c r="F27" s="91"/>
      <c r="G27" s="91">
        <v>38335</v>
      </c>
      <c r="H27" s="91"/>
      <c r="I27" s="91"/>
      <c r="J27" s="91"/>
      <c r="K27" s="91"/>
      <c r="L27" s="91"/>
      <c r="M27" s="342"/>
      <c r="N27" s="91">
        <f>SUM(B27:M27)</f>
        <v>248547146</v>
      </c>
      <c r="O27" s="405"/>
    </row>
    <row r="28" spans="1:15" ht="32.1" customHeight="1" x14ac:dyDescent="0.25">
      <c r="A28" s="90" t="s">
        <v>225</v>
      </c>
      <c r="B28" s="91">
        <v>0</v>
      </c>
      <c r="C28" s="91"/>
      <c r="D28" s="91"/>
      <c r="E28" s="91"/>
      <c r="F28" s="91"/>
      <c r="G28" s="91"/>
      <c r="H28" s="91"/>
      <c r="I28" s="91"/>
      <c r="J28" s="91"/>
      <c r="K28" s="91"/>
      <c r="L28" s="91"/>
      <c r="M28" s="342"/>
      <c r="N28" s="91"/>
      <c r="O28" s="343"/>
    </row>
    <row r="29" spans="1:15" ht="32.1" customHeight="1" thickBot="1" x14ac:dyDescent="0.3">
      <c r="A29" s="93" t="s">
        <v>226</v>
      </c>
      <c r="B29" s="94">
        <v>9211762</v>
      </c>
      <c r="C29" s="94">
        <v>67796494</v>
      </c>
      <c r="D29" s="94">
        <v>35753590</v>
      </c>
      <c r="E29" s="94"/>
      <c r="F29" s="94"/>
      <c r="G29" s="94"/>
      <c r="H29" s="94"/>
      <c r="I29" s="94"/>
      <c r="J29" s="94"/>
      <c r="K29" s="94"/>
      <c r="L29" s="94"/>
      <c r="M29" s="434"/>
      <c r="N29" s="94">
        <f>SUM(B29:M29)</f>
        <v>112761846</v>
      </c>
      <c r="O29" s="438">
        <f>+N29/(N27-N28)</f>
        <v>0.45368393005003566</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Fortalecer y transversalizar los 4 componentes del Sistema SOFIA con la implementación y coordinación de acciones en el ámbito distrital</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23</v>
      </c>
      <c r="I35" s="560"/>
      <c r="J35" s="98"/>
    </row>
    <row r="36" spans="1:10" ht="50.25" customHeight="1" thickBot="1" x14ac:dyDescent="0.3">
      <c r="A36" s="545"/>
      <c r="B36" s="276">
        <v>4</v>
      </c>
      <c r="C36" s="276">
        <v>4</v>
      </c>
      <c r="D36" s="276">
        <v>4</v>
      </c>
      <c r="E36" s="276">
        <v>4</v>
      </c>
      <c r="F36" s="278">
        <v>4</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276.75" customHeight="1" thickBot="1" x14ac:dyDescent="0.3">
      <c r="A39" s="545"/>
      <c r="B39" s="103">
        <v>0</v>
      </c>
      <c r="C39" s="104">
        <v>1</v>
      </c>
      <c r="D39" s="779" t="s">
        <v>708</v>
      </c>
      <c r="E39" s="780"/>
      <c r="F39" s="779" t="s">
        <v>708</v>
      </c>
      <c r="G39" s="780"/>
      <c r="H39" s="437" t="s">
        <v>703</v>
      </c>
      <c r="I39" s="437" t="s">
        <v>667</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291" customHeight="1" thickBot="1" x14ac:dyDescent="0.3">
      <c r="A41" s="545"/>
      <c r="B41" s="103">
        <v>4</v>
      </c>
      <c r="C41" s="104">
        <v>4</v>
      </c>
      <c r="D41" s="781" t="s">
        <v>732</v>
      </c>
      <c r="E41" s="782"/>
      <c r="F41" s="781" t="s">
        <v>733</v>
      </c>
      <c r="G41" s="782"/>
      <c r="H41" s="437" t="s">
        <v>703</v>
      </c>
      <c r="I41" s="437" t="s">
        <v>667</v>
      </c>
    </row>
    <row r="42" spans="1:10" s="99" customFormat="1" ht="50.25" thickBot="1" x14ac:dyDescent="0.3">
      <c r="A42" s="544" t="s">
        <v>242</v>
      </c>
      <c r="B42" s="110" t="s">
        <v>235</v>
      </c>
      <c r="C42" s="109" t="s">
        <v>236</v>
      </c>
      <c r="D42" s="546" t="s">
        <v>237</v>
      </c>
      <c r="E42" s="547"/>
      <c r="F42" s="546" t="s">
        <v>238</v>
      </c>
      <c r="G42" s="547"/>
      <c r="H42" s="109" t="s">
        <v>239</v>
      </c>
      <c r="I42" s="111" t="s">
        <v>240</v>
      </c>
    </row>
    <row r="43" spans="1:10" ht="247.5" customHeight="1" thickBot="1" x14ac:dyDescent="0.3">
      <c r="A43" s="545"/>
      <c r="B43" s="103">
        <v>4</v>
      </c>
      <c r="C43" s="480">
        <v>4</v>
      </c>
      <c r="D43" s="783" t="s">
        <v>820</v>
      </c>
      <c r="E43" s="784"/>
      <c r="F43" s="783" t="s">
        <v>821</v>
      </c>
      <c r="G43" s="784"/>
      <c r="H43" s="487" t="s">
        <v>703</v>
      </c>
      <c r="I43" s="487" t="s">
        <v>667</v>
      </c>
    </row>
    <row r="44" spans="1:10" s="99" customFormat="1" ht="50.25"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03">
        <v>4</v>
      </c>
      <c r="C45" s="104"/>
      <c r="D45" s="563"/>
      <c r="E45" s="564"/>
      <c r="F45" s="563"/>
      <c r="G45" s="564"/>
      <c r="H45" s="119"/>
      <c r="I45" s="120"/>
    </row>
    <row r="46" spans="1:10" s="99" customFormat="1" ht="50.25"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3">
        <v>4</v>
      </c>
      <c r="C47" s="104"/>
      <c r="D47" s="565"/>
      <c r="E47" s="566"/>
      <c r="F47" s="565"/>
      <c r="G47" s="566"/>
      <c r="H47" s="101"/>
      <c r="I47" s="102"/>
    </row>
    <row r="48" spans="1:10" s="99" customFormat="1" ht="50.25" thickBot="1" x14ac:dyDescent="0.3">
      <c r="A48" s="544" t="s">
        <v>245</v>
      </c>
      <c r="B48" s="110" t="s">
        <v>235</v>
      </c>
      <c r="C48" s="109" t="s">
        <v>236</v>
      </c>
      <c r="D48" s="546" t="s">
        <v>237</v>
      </c>
      <c r="E48" s="547"/>
      <c r="F48" s="546" t="s">
        <v>238</v>
      </c>
      <c r="G48" s="547"/>
      <c r="H48" s="109" t="s">
        <v>239</v>
      </c>
      <c r="I48" s="111" t="s">
        <v>240</v>
      </c>
    </row>
    <row r="49" spans="1:9" ht="17.25" thickBot="1" x14ac:dyDescent="0.3">
      <c r="A49" s="545"/>
      <c r="B49" s="105">
        <v>4</v>
      </c>
      <c r="C49" s="106"/>
      <c r="D49" s="565"/>
      <c r="E49" s="566"/>
      <c r="F49" s="565"/>
      <c r="G49" s="566"/>
      <c r="H49" s="101"/>
      <c r="I49" s="102"/>
    </row>
    <row r="50" spans="1:9" ht="50.25"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05">
        <v>4</v>
      </c>
      <c r="C51" s="106"/>
      <c r="D51" s="565"/>
      <c r="E51" s="567"/>
      <c r="F51" s="565"/>
      <c r="G51" s="566"/>
      <c r="H51" s="101"/>
      <c r="I51" s="102"/>
    </row>
    <row r="52" spans="1:9" ht="50.25"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5">
        <v>4</v>
      </c>
      <c r="C53" s="106"/>
      <c r="D53" s="565"/>
      <c r="E53" s="567"/>
      <c r="F53" s="565"/>
      <c r="G53" s="566"/>
      <c r="H53" s="101"/>
      <c r="I53" s="101"/>
    </row>
    <row r="54" spans="1:9" ht="50.25"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05">
        <v>4</v>
      </c>
      <c r="C55" s="106"/>
      <c r="D55" s="565"/>
      <c r="E55" s="566"/>
      <c r="F55" s="565"/>
      <c r="G55" s="566"/>
      <c r="H55" s="101"/>
      <c r="I55" s="101"/>
    </row>
    <row r="56" spans="1:9" ht="50.25"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05">
        <v>4</v>
      </c>
      <c r="C57" s="106"/>
      <c r="D57" s="565"/>
      <c r="E57" s="566"/>
      <c r="F57" s="565"/>
      <c r="G57" s="566"/>
      <c r="H57" s="101"/>
      <c r="I57" s="102"/>
    </row>
    <row r="58" spans="1:9" ht="50.25"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05">
        <v>4</v>
      </c>
      <c r="C59" s="106"/>
      <c r="D59" s="565"/>
      <c r="E59" s="566"/>
      <c r="F59" s="567"/>
      <c r="G59" s="567"/>
      <c r="H59" s="101"/>
      <c r="I59" s="101"/>
    </row>
    <row r="60" spans="1:9" ht="50.25"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05">
        <v>4</v>
      </c>
      <c r="C61" s="106"/>
      <c r="D61" s="565"/>
      <c r="E61" s="566"/>
      <c r="F61" s="565"/>
      <c r="G61" s="566"/>
      <c r="H61" s="101"/>
      <c r="I61" s="101"/>
    </row>
    <row r="64" spans="1:9" s="98" customFormat="1" ht="30" customHeight="1" x14ac:dyDescent="0.25">
      <c r="A64" s="68"/>
      <c r="B64" s="68"/>
      <c r="C64" s="68"/>
      <c r="D64" s="68"/>
      <c r="E64" s="68"/>
      <c r="F64" s="68"/>
      <c r="G64" s="68"/>
      <c r="H64" s="68"/>
      <c r="I64" s="68"/>
    </row>
    <row r="65" spans="1:9" ht="34.5" customHeight="1" x14ac:dyDescent="0.25">
      <c r="A65" s="576" t="s">
        <v>252</v>
      </c>
      <c r="B65" s="576"/>
      <c r="C65" s="576"/>
      <c r="D65" s="576"/>
      <c r="E65" s="576"/>
      <c r="F65" s="576"/>
      <c r="G65" s="576"/>
      <c r="H65" s="576"/>
      <c r="I65" s="576"/>
    </row>
    <row r="66" spans="1:9" ht="125.25" customHeight="1" x14ac:dyDescent="0.25">
      <c r="A66" s="112" t="s">
        <v>253</v>
      </c>
      <c r="B66" s="568" t="s">
        <v>297</v>
      </c>
      <c r="C66" s="569"/>
      <c r="D66" s="568" t="s">
        <v>298</v>
      </c>
      <c r="E66" s="569"/>
      <c r="F66" s="568" t="s">
        <v>299</v>
      </c>
      <c r="G66" s="569"/>
      <c r="H66" s="568"/>
      <c r="I66" s="569"/>
    </row>
    <row r="67" spans="1:9" ht="40.5" customHeight="1" x14ac:dyDescent="0.25">
      <c r="A67" s="112" t="s">
        <v>257</v>
      </c>
      <c r="B67" s="572">
        <v>0.03</v>
      </c>
      <c r="C67" s="573"/>
      <c r="D67" s="572">
        <v>0.03</v>
      </c>
      <c r="E67" s="573"/>
      <c r="F67" s="572">
        <v>0.03</v>
      </c>
      <c r="G67" s="573"/>
      <c r="H67" s="572"/>
      <c r="I67" s="573"/>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393">
        <v>0</v>
      </c>
      <c r="C69" s="393">
        <v>0</v>
      </c>
      <c r="D69" s="393">
        <v>0.03</v>
      </c>
      <c r="E69" s="393">
        <v>0.03</v>
      </c>
      <c r="F69" s="393">
        <v>0</v>
      </c>
      <c r="G69" s="393">
        <v>0</v>
      </c>
      <c r="H69" s="114"/>
      <c r="I69" s="115"/>
    </row>
    <row r="70" spans="1:9" ht="269.45" customHeight="1" x14ac:dyDescent="0.25">
      <c r="A70" s="112" t="s">
        <v>258</v>
      </c>
      <c r="B70" s="785" t="s">
        <v>698</v>
      </c>
      <c r="C70" s="786"/>
      <c r="D70" s="713" t="s">
        <v>716</v>
      </c>
      <c r="E70" s="714"/>
      <c r="F70" s="785" t="s">
        <v>715</v>
      </c>
      <c r="G70" s="786"/>
      <c r="H70" s="774"/>
      <c r="I70" s="771"/>
    </row>
    <row r="71" spans="1:9" ht="80.25" customHeight="1" x14ac:dyDescent="0.25">
      <c r="A71" s="112" t="s">
        <v>259</v>
      </c>
      <c r="B71" s="730" t="s">
        <v>635</v>
      </c>
      <c r="C71" s="729"/>
      <c r="D71" s="787" t="s">
        <v>675</v>
      </c>
      <c r="E71" s="788"/>
      <c r="F71" s="730" t="s">
        <v>635</v>
      </c>
      <c r="G71" s="729"/>
      <c r="H71" s="726"/>
      <c r="I71" s="705"/>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0.1</v>
      </c>
      <c r="C73" s="114">
        <v>0.1</v>
      </c>
      <c r="D73" s="114">
        <v>0.1</v>
      </c>
      <c r="E73" s="114">
        <v>0.1</v>
      </c>
      <c r="F73" s="114">
        <v>0.1</v>
      </c>
      <c r="G73" s="114">
        <v>0.1</v>
      </c>
      <c r="H73" s="114"/>
      <c r="I73" s="115"/>
    </row>
    <row r="74" spans="1:9" ht="408.75" customHeight="1" x14ac:dyDescent="0.25">
      <c r="A74" s="112" t="s">
        <v>258</v>
      </c>
      <c r="B74" s="789" t="s">
        <v>799</v>
      </c>
      <c r="C74" s="790"/>
      <c r="D74" s="713" t="s">
        <v>730</v>
      </c>
      <c r="E74" s="714"/>
      <c r="F74" s="785" t="s">
        <v>731</v>
      </c>
      <c r="G74" s="786"/>
      <c r="H74" s="774"/>
      <c r="I74" s="771"/>
    </row>
    <row r="75" spans="1:9" ht="80.25" customHeight="1" x14ac:dyDescent="0.25">
      <c r="A75" s="112" t="s">
        <v>259</v>
      </c>
      <c r="B75" s="704" t="s">
        <v>723</v>
      </c>
      <c r="C75" s="705"/>
      <c r="D75" s="704" t="s">
        <v>724</v>
      </c>
      <c r="E75" s="705"/>
      <c r="F75" s="704" t="s">
        <v>725</v>
      </c>
      <c r="G75" s="705"/>
      <c r="H75" s="726"/>
      <c r="I75" s="705"/>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0.09</v>
      </c>
      <c r="C77" s="114">
        <v>0.09</v>
      </c>
      <c r="D77" s="114">
        <v>0.1</v>
      </c>
      <c r="E77" s="114">
        <v>0.1</v>
      </c>
      <c r="F77" s="114">
        <v>0.09</v>
      </c>
      <c r="G77" s="114">
        <v>0.09</v>
      </c>
      <c r="H77" s="114"/>
      <c r="I77" s="115"/>
    </row>
    <row r="78" spans="1:9" ht="409.5" customHeight="1" x14ac:dyDescent="0.25">
      <c r="A78" s="112" t="s">
        <v>258</v>
      </c>
      <c r="B78" s="791" t="s">
        <v>822</v>
      </c>
      <c r="C78" s="792"/>
      <c r="D78" s="715" t="s">
        <v>823</v>
      </c>
      <c r="E78" s="716"/>
      <c r="F78" s="793" t="s">
        <v>824</v>
      </c>
      <c r="G78" s="794"/>
      <c r="H78" s="774"/>
      <c r="I78" s="771"/>
    </row>
    <row r="79" spans="1:9" ht="62.25" customHeight="1" x14ac:dyDescent="0.25">
      <c r="A79" s="112" t="s">
        <v>259</v>
      </c>
      <c r="B79" s="704" t="s">
        <v>882</v>
      </c>
      <c r="C79" s="717"/>
      <c r="D79" s="704" t="s">
        <v>883</v>
      </c>
      <c r="E79" s="717"/>
      <c r="F79" s="704" t="s">
        <v>884</v>
      </c>
      <c r="G79" s="717"/>
      <c r="H79" s="726"/>
      <c r="I79" s="705"/>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0.09</v>
      </c>
      <c r="C81" s="115"/>
      <c r="D81" s="114">
        <v>0.09</v>
      </c>
      <c r="E81" s="115"/>
      <c r="F81" s="114">
        <v>0.09</v>
      </c>
      <c r="G81" s="115"/>
      <c r="H81" s="114"/>
      <c r="I81" s="115"/>
    </row>
    <row r="82" spans="1:9" ht="33" x14ac:dyDescent="0.25">
      <c r="A82" s="112" t="s">
        <v>258</v>
      </c>
      <c r="B82" s="774"/>
      <c r="C82" s="771"/>
      <c r="D82" s="774"/>
      <c r="E82" s="771"/>
      <c r="F82" s="774"/>
      <c r="G82" s="771"/>
      <c r="H82" s="597"/>
      <c r="I82" s="598"/>
    </row>
    <row r="83" spans="1:9" ht="16.5" x14ac:dyDescent="0.25">
      <c r="A83" s="112" t="s">
        <v>259</v>
      </c>
      <c r="B83" s="726"/>
      <c r="C83" s="705"/>
      <c r="D83" s="726"/>
      <c r="E83" s="705"/>
      <c r="F83" s="726"/>
      <c r="G83" s="705"/>
      <c r="H83" s="599"/>
      <c r="I83" s="600"/>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0.09</v>
      </c>
      <c r="C85" s="115"/>
      <c r="D85" s="114">
        <v>0.09</v>
      </c>
      <c r="E85" s="115"/>
      <c r="F85" s="114">
        <v>0.09</v>
      </c>
      <c r="G85" s="115"/>
      <c r="H85" s="114"/>
      <c r="I85" s="115"/>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0.09</v>
      </c>
      <c r="C89" s="115"/>
      <c r="D89" s="114">
        <v>0.09</v>
      </c>
      <c r="E89" s="115"/>
      <c r="F89" s="114">
        <v>0.09</v>
      </c>
      <c r="G89" s="115"/>
      <c r="H89" s="114"/>
      <c r="I89" s="117"/>
    </row>
    <row r="90" spans="1:9" ht="33" x14ac:dyDescent="0.25">
      <c r="A90" s="112" t="s">
        <v>258</v>
      </c>
      <c r="B90" s="774"/>
      <c r="C90" s="771"/>
      <c r="D90" s="774"/>
      <c r="E90" s="771"/>
      <c r="F90" s="774"/>
      <c r="G90" s="771"/>
      <c r="H90" s="604"/>
      <c r="I90" s="604"/>
    </row>
    <row r="91" spans="1:9" ht="16.5" x14ac:dyDescent="0.25">
      <c r="A91" s="112" t="s">
        <v>259</v>
      </c>
      <c r="B91" s="726"/>
      <c r="C91" s="705"/>
      <c r="D91" s="726"/>
      <c r="E91" s="705"/>
      <c r="F91" s="726"/>
      <c r="G91" s="705"/>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0.09</v>
      </c>
      <c r="C93" s="115"/>
      <c r="D93" s="114">
        <v>0.09</v>
      </c>
      <c r="E93" s="115"/>
      <c r="F93" s="114">
        <v>0.09</v>
      </c>
      <c r="G93" s="115"/>
      <c r="H93" s="114"/>
      <c r="I93" s="117"/>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0.09</v>
      </c>
      <c r="C97" s="115"/>
      <c r="D97" s="114">
        <v>0.09</v>
      </c>
      <c r="E97" s="115"/>
      <c r="F97" s="114">
        <v>0.09</v>
      </c>
      <c r="G97" s="115"/>
      <c r="H97" s="114"/>
      <c r="I97" s="117"/>
    </row>
    <row r="98" spans="1:9" ht="33" x14ac:dyDescent="0.25">
      <c r="A98" s="112" t="s">
        <v>258</v>
      </c>
      <c r="B98" s="774"/>
      <c r="C98" s="771"/>
      <c r="D98" s="774"/>
      <c r="E98" s="771"/>
      <c r="F98" s="774"/>
      <c r="G98" s="771"/>
      <c r="H98" s="604"/>
      <c r="I98" s="604"/>
    </row>
    <row r="99" spans="1:9" ht="16.5" x14ac:dyDescent="0.25">
      <c r="A99" s="112" t="s">
        <v>259</v>
      </c>
      <c r="B99" s="726"/>
      <c r="C99" s="705"/>
      <c r="D99" s="726"/>
      <c r="E99" s="705"/>
      <c r="F99" s="726"/>
      <c r="G99" s="705"/>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0.09</v>
      </c>
      <c r="C101" s="115"/>
      <c r="D101" s="114">
        <v>0.09</v>
      </c>
      <c r="E101" s="115"/>
      <c r="F101" s="114">
        <v>0.09</v>
      </c>
      <c r="G101" s="115"/>
      <c r="H101" s="114"/>
      <c r="I101" s="117"/>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0.09</v>
      </c>
      <c r="C105" s="115"/>
      <c r="D105" s="114">
        <v>0.09</v>
      </c>
      <c r="E105" s="115"/>
      <c r="F105" s="114">
        <v>0.09</v>
      </c>
      <c r="G105" s="115"/>
      <c r="H105" s="114"/>
      <c r="I105" s="117"/>
    </row>
    <row r="106" spans="1:9" ht="33" x14ac:dyDescent="0.25">
      <c r="A106" s="112" t="s">
        <v>258</v>
      </c>
      <c r="B106" s="774"/>
      <c r="C106" s="771"/>
      <c r="D106" s="774"/>
      <c r="E106" s="771"/>
      <c r="F106" s="774"/>
      <c r="G106" s="771"/>
      <c r="H106" s="604"/>
      <c r="I106" s="604"/>
    </row>
    <row r="107" spans="1:9" ht="16.5" x14ac:dyDescent="0.25">
      <c r="A107" s="112" t="s">
        <v>259</v>
      </c>
      <c r="B107" s="726"/>
      <c r="C107" s="705"/>
      <c r="D107" s="726"/>
      <c r="E107" s="705"/>
      <c r="F107" s="726"/>
      <c r="G107" s="705"/>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0.09</v>
      </c>
      <c r="C109" s="115"/>
      <c r="D109" s="114">
        <v>7.0000000000000007E-2</v>
      </c>
      <c r="E109" s="115"/>
      <c r="F109" s="114">
        <v>0.09</v>
      </c>
      <c r="G109" s="115"/>
      <c r="H109" s="114"/>
      <c r="I109" s="117"/>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0.09</v>
      </c>
      <c r="C113" s="267"/>
      <c r="D113" s="114">
        <v>7.0000000000000007E-2</v>
      </c>
      <c r="E113" s="267"/>
      <c r="F113" s="114">
        <v>0.09</v>
      </c>
      <c r="G113" s="267"/>
      <c r="H113" s="114"/>
      <c r="I113" s="267"/>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118">
        <f t="shared" ref="B116:I116" si="0">(B69+B73+B77+B81+B85+B89+B93+B97+B101+B105+B109+B113)</f>
        <v>0.99999999999999978</v>
      </c>
      <c r="C116" s="118">
        <f t="shared" si="0"/>
        <v>0.19</v>
      </c>
      <c r="D116" s="118">
        <f t="shared" si="0"/>
        <v>1</v>
      </c>
      <c r="E116" s="118">
        <f t="shared" si="0"/>
        <v>0.23</v>
      </c>
      <c r="F116" s="118">
        <f t="shared" si="0"/>
        <v>0.99999999999999978</v>
      </c>
      <c r="G116" s="118">
        <f t="shared" si="0"/>
        <v>0.19</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B00-000000000000}"/>
    <hyperlink ref="A1" r:id="rId2" xr:uid="{00000000-0004-0000-0B00-000001000000}"/>
    <hyperlink ref="B75" r:id="rId3" xr:uid="{00000000-0004-0000-0B00-000002000000}"/>
    <hyperlink ref="D75" r:id="rId4" xr:uid="{00000000-0004-0000-0B00-000003000000}"/>
    <hyperlink ref="F75" r:id="rId5" xr:uid="{00000000-0004-0000-0B00-000004000000}"/>
    <hyperlink ref="B79" r:id="rId6" xr:uid="{F3AD5485-63F2-4778-80C0-D7603F146CD9}"/>
    <hyperlink ref="D79" r:id="rId7" xr:uid="{3EA30FAB-F3A0-4486-AB7D-A4A1F8E8139F}"/>
    <hyperlink ref="F79" r:id="rId8" xr:uid="{A2224960-1BA4-40E3-8B27-535DA0EA10C4}"/>
  </hyperlinks>
  <pageMargins left="0.25" right="0.25" top="0.75" bottom="0.75" header="0.3" footer="0.3"/>
  <pageSetup scale="16" fitToHeight="0" orientation="landscape" r:id="rId9"/>
  <rowBreaks count="1" manualBreakCount="1">
    <brk id="63" max="15" man="1"/>
  </rowBreak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pageSetUpPr fitToPage="1"/>
  </sheetPr>
  <dimension ref="A1:O125"/>
  <sheetViews>
    <sheetView showGridLines="0" topLeftCell="A88" zoomScale="70" zoomScaleNormal="70" zoomScaleSheetLayoutView="25" workbookViewId="0">
      <selection activeCell="H77" sqref="H77:I77"/>
    </sheetView>
  </sheetViews>
  <sheetFormatPr baseColWidth="10" defaultColWidth="10.85546875" defaultRowHeight="14.25" x14ac:dyDescent="0.25"/>
  <cols>
    <col min="1" max="1" width="49.85546875" style="68" customWidth="1"/>
    <col min="2" max="4" width="35.85546875" style="68" customWidth="1"/>
    <col min="5" max="5" width="44.42578125" style="68" customWidth="1"/>
    <col min="6" max="6" width="35.85546875" style="68" customWidth="1"/>
    <col min="7" max="7" width="72.42578125" style="68" customWidth="1"/>
    <col min="8" max="8" width="35.85546875" style="68" customWidth="1"/>
    <col min="9" max="9" width="47.8554687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300</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295</v>
      </c>
      <c r="C15" s="517"/>
      <c r="D15" s="517"/>
      <c r="E15" s="517"/>
      <c r="F15" s="517"/>
      <c r="G15" s="518" t="s">
        <v>209</v>
      </c>
      <c r="H15" s="518"/>
      <c r="I15" s="519" t="s">
        <v>602</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296</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1204050000</v>
      </c>
      <c r="C24" s="91"/>
      <c r="D24" s="91"/>
      <c r="E24" s="91"/>
      <c r="F24" s="91"/>
      <c r="G24" s="91"/>
      <c r="H24" s="88"/>
      <c r="I24" s="88"/>
      <c r="J24" s="88"/>
      <c r="K24" s="88"/>
      <c r="L24" s="88"/>
      <c r="M24" s="88"/>
      <c r="N24" s="91">
        <f>SUM(B24:M24)</f>
        <v>1204050000</v>
      </c>
      <c r="O24" s="89"/>
    </row>
    <row r="25" spans="1:15" ht="32.1" customHeight="1" x14ac:dyDescent="0.25">
      <c r="A25" s="90" t="s">
        <v>222</v>
      </c>
      <c r="B25" s="91">
        <v>1204050000</v>
      </c>
      <c r="C25" s="91"/>
      <c r="D25" s="91"/>
      <c r="E25" s="91"/>
      <c r="F25" s="91"/>
      <c r="G25" s="91"/>
      <c r="H25" s="91"/>
      <c r="I25" s="91"/>
      <c r="J25" s="91"/>
      <c r="K25" s="91"/>
      <c r="L25" s="91"/>
      <c r="M25" s="91"/>
      <c r="N25" s="91">
        <f>SUM(B25:M25)</f>
        <v>1204050000</v>
      </c>
      <c r="O25" s="122">
        <f>+(B25+C25+D25+E25+F25+G25+H25+I25+J25+K25+L25+M25)/N24</f>
        <v>1</v>
      </c>
    </row>
    <row r="26" spans="1:15" ht="32.1" customHeight="1" x14ac:dyDescent="0.25">
      <c r="A26" s="90" t="s">
        <v>223</v>
      </c>
      <c r="B26" s="91">
        <v>0</v>
      </c>
      <c r="C26" s="91">
        <v>29787529</v>
      </c>
      <c r="D26" s="91">
        <v>127100467</v>
      </c>
      <c r="E26" s="91"/>
      <c r="F26" s="91"/>
      <c r="G26" s="91"/>
      <c r="H26" s="91"/>
      <c r="I26" s="91"/>
      <c r="J26" s="91"/>
      <c r="K26" s="91"/>
      <c r="L26" s="91"/>
      <c r="M26" s="91"/>
      <c r="N26" s="91">
        <f>SUM(B26:M26)</f>
        <v>156887996</v>
      </c>
      <c r="O26" s="122"/>
    </row>
    <row r="27" spans="1:15" ht="32.1" customHeight="1" x14ac:dyDescent="0.25">
      <c r="A27" s="90" t="s">
        <v>224</v>
      </c>
      <c r="B27" s="91">
        <v>0</v>
      </c>
      <c r="C27" s="91">
        <v>0</v>
      </c>
      <c r="D27" s="91">
        <v>0</v>
      </c>
      <c r="E27" s="91">
        <v>0</v>
      </c>
      <c r="F27" s="91">
        <v>0</v>
      </c>
      <c r="G27" s="91">
        <v>0</v>
      </c>
      <c r="H27" s="91">
        <v>0</v>
      </c>
      <c r="I27" s="91">
        <v>0</v>
      </c>
      <c r="J27" s="91">
        <v>0</v>
      </c>
      <c r="K27" s="91">
        <v>0</v>
      </c>
      <c r="L27" s="91">
        <v>0</v>
      </c>
      <c r="M27" s="342">
        <v>0</v>
      </c>
      <c r="N27" s="91">
        <f>SUM(B27:M27)</f>
        <v>0</v>
      </c>
      <c r="O27" s="343"/>
    </row>
    <row r="28" spans="1:15" ht="32.1" customHeight="1" x14ac:dyDescent="0.25">
      <c r="A28" s="90" t="s">
        <v>225</v>
      </c>
      <c r="B28" s="91">
        <v>0</v>
      </c>
      <c r="C28" s="91"/>
      <c r="D28" s="91"/>
      <c r="E28" s="91"/>
      <c r="F28" s="91"/>
      <c r="G28" s="91"/>
      <c r="H28" s="91"/>
      <c r="I28" s="91"/>
      <c r="J28" s="91"/>
      <c r="K28" s="91"/>
      <c r="L28" s="91"/>
      <c r="M28" s="91"/>
      <c r="N28" s="91"/>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7.25" customHeight="1" x14ac:dyDescent="0.2"/>
    <row r="31" spans="1:15" ht="5.25" customHeight="1" thickBot="1" x14ac:dyDescent="0.3"/>
    <row r="32" spans="1:15" ht="48" customHeight="1" thickBot="1" x14ac:dyDescent="0.3">
      <c r="A32" s="554" t="s">
        <v>227</v>
      </c>
      <c r="B32" s="555"/>
      <c r="C32" s="555"/>
      <c r="D32" s="555"/>
      <c r="E32" s="555"/>
      <c r="F32" s="555"/>
      <c r="G32" s="555"/>
      <c r="H32" s="555"/>
      <c r="I32" s="556"/>
      <c r="J32" s="100"/>
    </row>
    <row r="33" spans="1:10" ht="50.25" customHeight="1" thickBot="1" x14ac:dyDescent="0.3">
      <c r="A33" s="107" t="s">
        <v>228</v>
      </c>
      <c r="B33" s="557" t="str">
        <f>+B11</f>
        <v>Dinamizar 20 Consejos y Planes Locales de seguridad para las Mujeres en las 20 localidades de Bogotá.</v>
      </c>
      <c r="C33" s="558"/>
      <c r="D33" s="558"/>
      <c r="E33" s="558"/>
      <c r="F33" s="558"/>
      <c r="G33" s="558"/>
      <c r="H33" s="558"/>
      <c r="I33" s="559"/>
      <c r="J33" s="98"/>
    </row>
    <row r="34" spans="1:10" ht="18.75" customHeight="1" thickBot="1" x14ac:dyDescent="0.3">
      <c r="A34" s="544" t="s">
        <v>229</v>
      </c>
      <c r="B34" s="155">
        <v>2024</v>
      </c>
      <c r="C34" s="155">
        <v>2025</v>
      </c>
      <c r="D34" s="155">
        <v>2026</v>
      </c>
      <c r="E34" s="155">
        <v>2027</v>
      </c>
      <c r="F34" s="155" t="s">
        <v>230</v>
      </c>
      <c r="G34" s="560" t="s">
        <v>231</v>
      </c>
      <c r="H34" s="560" t="s">
        <v>23</v>
      </c>
      <c r="I34" s="560"/>
      <c r="J34" s="98"/>
    </row>
    <row r="35" spans="1:10" ht="50.25" customHeight="1" thickBot="1" x14ac:dyDescent="0.3">
      <c r="A35" s="545"/>
      <c r="B35" s="277">
        <v>20</v>
      </c>
      <c r="C35" s="277">
        <v>20</v>
      </c>
      <c r="D35" s="277">
        <v>20</v>
      </c>
      <c r="E35" s="277">
        <v>20</v>
      </c>
      <c r="F35" s="289">
        <v>20</v>
      </c>
      <c r="G35" s="560"/>
      <c r="H35" s="560"/>
      <c r="I35" s="560"/>
      <c r="J35" s="98"/>
    </row>
    <row r="36" spans="1:10" ht="52.5" customHeight="1" thickBot="1" x14ac:dyDescent="0.3">
      <c r="A36" s="108" t="s">
        <v>232</v>
      </c>
      <c r="B36" s="539">
        <v>0.1</v>
      </c>
      <c r="C36" s="540"/>
      <c r="D36" s="541" t="s">
        <v>233</v>
      </c>
      <c r="E36" s="542"/>
      <c r="F36" s="542"/>
      <c r="G36" s="542"/>
      <c r="H36" s="542"/>
      <c r="I36" s="543"/>
    </row>
    <row r="37" spans="1:10" s="99" customFormat="1" ht="48" customHeight="1" thickBot="1" x14ac:dyDescent="0.3">
      <c r="A37" s="544" t="s">
        <v>234</v>
      </c>
      <c r="B37" s="108" t="s">
        <v>235</v>
      </c>
      <c r="C37" s="107" t="s">
        <v>236</v>
      </c>
      <c r="D37" s="546" t="s">
        <v>237</v>
      </c>
      <c r="E37" s="547"/>
      <c r="F37" s="546" t="s">
        <v>238</v>
      </c>
      <c r="G37" s="547"/>
      <c r="H37" s="109" t="s">
        <v>239</v>
      </c>
      <c r="I37" s="111" t="s">
        <v>240</v>
      </c>
    </row>
    <row r="38" spans="1:10" ht="141" customHeight="1" thickBot="1" x14ac:dyDescent="0.3">
      <c r="A38" s="545"/>
      <c r="B38" s="103">
        <v>0</v>
      </c>
      <c r="C38" s="158">
        <v>6</v>
      </c>
      <c r="D38" s="750" t="s">
        <v>676</v>
      </c>
      <c r="E38" s="751"/>
      <c r="F38" s="750" t="s">
        <v>676</v>
      </c>
      <c r="G38" s="751"/>
      <c r="H38" s="158" t="s">
        <v>677</v>
      </c>
      <c r="I38" s="415" t="s">
        <v>678</v>
      </c>
    </row>
    <row r="39" spans="1:10" s="99" customFormat="1" ht="54" customHeight="1" thickBot="1" x14ac:dyDescent="0.3">
      <c r="A39" s="544" t="s">
        <v>241</v>
      </c>
      <c r="B39" s="110" t="s">
        <v>235</v>
      </c>
      <c r="C39" s="107" t="s">
        <v>236</v>
      </c>
      <c r="D39" s="546" t="s">
        <v>237</v>
      </c>
      <c r="E39" s="547"/>
      <c r="F39" s="546" t="s">
        <v>238</v>
      </c>
      <c r="G39" s="547"/>
      <c r="H39" s="109" t="s">
        <v>239</v>
      </c>
      <c r="I39" s="111" t="s">
        <v>240</v>
      </c>
    </row>
    <row r="40" spans="1:10" ht="120.75" customHeight="1" thickBot="1" x14ac:dyDescent="0.3">
      <c r="A40" s="545"/>
      <c r="B40" s="103">
        <v>20</v>
      </c>
      <c r="C40" s="104">
        <v>20</v>
      </c>
      <c r="D40" s="750" t="s">
        <v>777</v>
      </c>
      <c r="E40" s="751"/>
      <c r="F40" s="750" t="s">
        <v>778</v>
      </c>
      <c r="G40" s="751"/>
      <c r="H40" s="415" t="s">
        <v>639</v>
      </c>
      <c r="I40" s="415" t="s">
        <v>779</v>
      </c>
    </row>
    <row r="41" spans="1:10" s="99" customFormat="1" ht="50.25" thickBot="1" x14ac:dyDescent="0.3">
      <c r="A41" s="544" t="s">
        <v>242</v>
      </c>
      <c r="B41" s="110" t="s">
        <v>235</v>
      </c>
      <c r="C41" s="109" t="s">
        <v>236</v>
      </c>
      <c r="D41" s="546" t="s">
        <v>237</v>
      </c>
      <c r="E41" s="547"/>
      <c r="F41" s="546" t="s">
        <v>238</v>
      </c>
      <c r="G41" s="547"/>
      <c r="H41" s="109" t="s">
        <v>239</v>
      </c>
      <c r="I41" s="111" t="s">
        <v>240</v>
      </c>
    </row>
    <row r="42" spans="1:10" ht="146.25" customHeight="1" thickBot="1" x14ac:dyDescent="0.3">
      <c r="A42" s="545"/>
      <c r="B42" s="103">
        <v>20</v>
      </c>
      <c r="C42" s="104">
        <v>20</v>
      </c>
      <c r="D42" s="795" t="s">
        <v>846</v>
      </c>
      <c r="E42" s="796"/>
      <c r="F42" s="795" t="s">
        <v>847</v>
      </c>
      <c r="G42" s="796"/>
      <c r="H42" s="495" t="s">
        <v>639</v>
      </c>
      <c r="I42" s="495" t="s">
        <v>779</v>
      </c>
    </row>
    <row r="43" spans="1:10" s="99" customFormat="1" ht="50.25" thickBot="1" x14ac:dyDescent="0.3">
      <c r="A43" s="544" t="s">
        <v>243</v>
      </c>
      <c r="B43" s="110" t="s">
        <v>235</v>
      </c>
      <c r="C43" s="110" t="s">
        <v>236</v>
      </c>
      <c r="D43" s="546" t="s">
        <v>237</v>
      </c>
      <c r="E43" s="547"/>
      <c r="F43" s="546" t="s">
        <v>238</v>
      </c>
      <c r="G43" s="547"/>
      <c r="H43" s="109" t="s">
        <v>239</v>
      </c>
      <c r="I43" s="109" t="s">
        <v>240</v>
      </c>
    </row>
    <row r="44" spans="1:10" ht="17.25" thickBot="1" x14ac:dyDescent="0.3">
      <c r="A44" s="545"/>
      <c r="B44" s="103">
        <v>20</v>
      </c>
      <c r="C44" s="104"/>
      <c r="D44" s="563"/>
      <c r="E44" s="564"/>
      <c r="F44" s="563"/>
      <c r="G44" s="564"/>
      <c r="H44" s="119"/>
      <c r="I44" s="120"/>
    </row>
    <row r="45" spans="1:10" s="99" customFormat="1" ht="50.25" thickBot="1" x14ac:dyDescent="0.3">
      <c r="A45" s="544" t="s">
        <v>244</v>
      </c>
      <c r="B45" s="110" t="s">
        <v>235</v>
      </c>
      <c r="C45" s="109" t="s">
        <v>236</v>
      </c>
      <c r="D45" s="546" t="s">
        <v>237</v>
      </c>
      <c r="E45" s="547"/>
      <c r="F45" s="546" t="s">
        <v>238</v>
      </c>
      <c r="G45" s="547"/>
      <c r="H45" s="109" t="s">
        <v>239</v>
      </c>
      <c r="I45" s="111" t="s">
        <v>240</v>
      </c>
    </row>
    <row r="46" spans="1:10" ht="17.25" thickBot="1" x14ac:dyDescent="0.3">
      <c r="A46" s="545"/>
      <c r="B46" s="103">
        <v>20</v>
      </c>
      <c r="C46" s="104"/>
      <c r="D46" s="565"/>
      <c r="E46" s="566"/>
      <c r="F46" s="565"/>
      <c r="G46" s="566"/>
      <c r="H46" s="101"/>
      <c r="I46" s="102"/>
    </row>
    <row r="47" spans="1:10" s="99" customFormat="1" ht="50.25" thickBot="1" x14ac:dyDescent="0.3">
      <c r="A47" s="544" t="s">
        <v>245</v>
      </c>
      <c r="B47" s="110" t="s">
        <v>235</v>
      </c>
      <c r="C47" s="109" t="s">
        <v>236</v>
      </c>
      <c r="D47" s="546" t="s">
        <v>237</v>
      </c>
      <c r="E47" s="547"/>
      <c r="F47" s="546" t="s">
        <v>238</v>
      </c>
      <c r="G47" s="547"/>
      <c r="H47" s="109" t="s">
        <v>239</v>
      </c>
      <c r="I47" s="111" t="s">
        <v>240</v>
      </c>
    </row>
    <row r="48" spans="1:10" ht="17.25" thickBot="1" x14ac:dyDescent="0.3">
      <c r="A48" s="545"/>
      <c r="B48" s="105">
        <v>20</v>
      </c>
      <c r="C48" s="106"/>
      <c r="D48" s="565"/>
      <c r="E48" s="566"/>
      <c r="F48" s="565"/>
      <c r="G48" s="566"/>
      <c r="H48" s="101"/>
      <c r="I48" s="102"/>
    </row>
    <row r="49" spans="1:9" ht="50.25" thickBot="1" x14ac:dyDescent="0.3">
      <c r="A49" s="544" t="s">
        <v>246</v>
      </c>
      <c r="B49" s="108" t="s">
        <v>235</v>
      </c>
      <c r="C49" s="107" t="s">
        <v>236</v>
      </c>
      <c r="D49" s="546" t="s">
        <v>237</v>
      </c>
      <c r="E49" s="547"/>
      <c r="F49" s="546" t="s">
        <v>238</v>
      </c>
      <c r="G49" s="547"/>
      <c r="H49" s="109" t="s">
        <v>239</v>
      </c>
      <c r="I49" s="111" t="s">
        <v>240</v>
      </c>
    </row>
    <row r="50" spans="1:9" ht="17.25" thickBot="1" x14ac:dyDescent="0.3">
      <c r="A50" s="545"/>
      <c r="B50" s="105">
        <v>20</v>
      </c>
      <c r="C50" s="106"/>
      <c r="D50" s="565"/>
      <c r="E50" s="567"/>
      <c r="F50" s="565"/>
      <c r="G50" s="566"/>
      <c r="H50" s="101"/>
      <c r="I50" s="102"/>
    </row>
    <row r="51" spans="1:9" ht="50.25" thickBot="1" x14ac:dyDescent="0.3">
      <c r="A51" s="544" t="s">
        <v>247</v>
      </c>
      <c r="B51" s="108" t="s">
        <v>235</v>
      </c>
      <c r="C51" s="107" t="s">
        <v>236</v>
      </c>
      <c r="D51" s="546" t="s">
        <v>237</v>
      </c>
      <c r="E51" s="547"/>
      <c r="F51" s="546" t="s">
        <v>238</v>
      </c>
      <c r="G51" s="547"/>
      <c r="H51" s="109" t="s">
        <v>239</v>
      </c>
      <c r="I51" s="111" t="s">
        <v>240</v>
      </c>
    </row>
    <row r="52" spans="1:9" ht="17.25" thickBot="1" x14ac:dyDescent="0.3">
      <c r="A52" s="545"/>
      <c r="B52" s="105">
        <v>20</v>
      </c>
      <c r="C52" s="106"/>
      <c r="D52" s="565"/>
      <c r="E52" s="567"/>
      <c r="F52" s="565"/>
      <c r="G52" s="566"/>
      <c r="H52" s="101"/>
      <c r="I52" s="102"/>
    </row>
    <row r="53" spans="1:9" ht="50.25" thickBot="1" x14ac:dyDescent="0.3">
      <c r="A53" s="544" t="s">
        <v>248</v>
      </c>
      <c r="B53" s="108" t="s">
        <v>235</v>
      </c>
      <c r="C53" s="107" t="s">
        <v>236</v>
      </c>
      <c r="D53" s="546" t="s">
        <v>237</v>
      </c>
      <c r="E53" s="547"/>
      <c r="F53" s="546" t="s">
        <v>238</v>
      </c>
      <c r="G53" s="547"/>
      <c r="H53" s="107" t="s">
        <v>239</v>
      </c>
      <c r="I53" s="111" t="s">
        <v>240</v>
      </c>
    </row>
    <row r="54" spans="1:9" ht="17.25" thickBot="1" x14ac:dyDescent="0.3">
      <c r="A54" s="545"/>
      <c r="B54" s="105">
        <v>20</v>
      </c>
      <c r="C54" s="106"/>
      <c r="D54" s="565"/>
      <c r="E54" s="566"/>
      <c r="F54" s="565"/>
      <c r="G54" s="566"/>
      <c r="H54" s="101"/>
      <c r="I54" s="101"/>
    </row>
    <row r="55" spans="1:9" ht="50.25" thickBot="1" x14ac:dyDescent="0.3">
      <c r="A55" s="544" t="s">
        <v>249</v>
      </c>
      <c r="B55" s="108" t="s">
        <v>235</v>
      </c>
      <c r="C55" s="107" t="s">
        <v>236</v>
      </c>
      <c r="D55" s="546" t="s">
        <v>237</v>
      </c>
      <c r="E55" s="547"/>
      <c r="F55" s="546" t="s">
        <v>238</v>
      </c>
      <c r="G55" s="547"/>
      <c r="H55" s="109" t="s">
        <v>239</v>
      </c>
      <c r="I55" s="111" t="s">
        <v>240</v>
      </c>
    </row>
    <row r="56" spans="1:9" ht="17.25" thickBot="1" x14ac:dyDescent="0.3">
      <c r="A56" s="545"/>
      <c r="B56" s="105">
        <v>20</v>
      </c>
      <c r="C56" s="106"/>
      <c r="D56" s="565"/>
      <c r="E56" s="566"/>
      <c r="F56" s="565"/>
      <c r="G56" s="566"/>
      <c r="H56" s="101"/>
      <c r="I56" s="102"/>
    </row>
    <row r="57" spans="1:9" ht="50.25" thickBot="1" x14ac:dyDescent="0.3">
      <c r="A57" s="544" t="s">
        <v>250</v>
      </c>
      <c r="B57" s="108" t="s">
        <v>235</v>
      </c>
      <c r="C57" s="107" t="s">
        <v>236</v>
      </c>
      <c r="D57" s="546" t="s">
        <v>237</v>
      </c>
      <c r="E57" s="547"/>
      <c r="F57" s="546" t="s">
        <v>238</v>
      </c>
      <c r="G57" s="547"/>
      <c r="H57" s="109" t="s">
        <v>239</v>
      </c>
      <c r="I57" s="111" t="s">
        <v>240</v>
      </c>
    </row>
    <row r="58" spans="1:9" ht="17.25" thickBot="1" x14ac:dyDescent="0.3">
      <c r="A58" s="545"/>
      <c r="B58" s="105">
        <v>20</v>
      </c>
      <c r="C58" s="106"/>
      <c r="D58" s="565"/>
      <c r="E58" s="566"/>
      <c r="F58" s="567"/>
      <c r="G58" s="567"/>
      <c r="H58" s="101"/>
      <c r="I58" s="101"/>
    </row>
    <row r="59" spans="1:9" ht="50.25" thickBot="1" x14ac:dyDescent="0.3">
      <c r="A59" s="544" t="s">
        <v>251</v>
      </c>
      <c r="B59" s="108" t="s">
        <v>235</v>
      </c>
      <c r="C59" s="107" t="s">
        <v>236</v>
      </c>
      <c r="D59" s="546" t="s">
        <v>237</v>
      </c>
      <c r="E59" s="547"/>
      <c r="F59" s="546" t="s">
        <v>238</v>
      </c>
      <c r="G59" s="547"/>
      <c r="H59" s="109" t="s">
        <v>239</v>
      </c>
      <c r="I59" s="111" t="s">
        <v>240</v>
      </c>
    </row>
    <row r="60" spans="1:9" ht="17.25" thickBot="1" x14ac:dyDescent="0.3">
      <c r="A60" s="545"/>
      <c r="B60" s="105">
        <v>20</v>
      </c>
      <c r="C60" s="106"/>
      <c r="D60" s="565"/>
      <c r="E60" s="566"/>
      <c r="F60" s="565"/>
      <c r="G60" s="566"/>
      <c r="H60" s="101"/>
      <c r="I60" s="101"/>
    </row>
    <row r="63" spans="1:9" s="98" customFormat="1" ht="30" customHeight="1" x14ac:dyDescent="0.25">
      <c r="A63" s="68"/>
      <c r="B63" s="68"/>
      <c r="C63" s="68"/>
      <c r="D63" s="68"/>
      <c r="E63" s="68"/>
      <c r="F63" s="68"/>
      <c r="G63" s="68"/>
      <c r="H63" s="68"/>
      <c r="I63" s="68"/>
    </row>
    <row r="64" spans="1:9" ht="34.5" customHeight="1" x14ac:dyDescent="0.25">
      <c r="A64" s="576" t="s">
        <v>252</v>
      </c>
      <c r="B64" s="576"/>
      <c r="C64" s="576"/>
      <c r="D64" s="576"/>
      <c r="E64" s="576"/>
      <c r="F64" s="576"/>
      <c r="G64" s="576"/>
      <c r="H64" s="576"/>
      <c r="I64" s="576"/>
    </row>
    <row r="65" spans="1:9" ht="131.25" customHeight="1" x14ac:dyDescent="0.25">
      <c r="A65" s="112" t="s">
        <v>253</v>
      </c>
      <c r="B65" s="568" t="s">
        <v>301</v>
      </c>
      <c r="C65" s="569"/>
      <c r="D65" s="568" t="s">
        <v>302</v>
      </c>
      <c r="E65" s="569"/>
      <c r="F65" s="568" t="s">
        <v>848</v>
      </c>
      <c r="G65" s="569"/>
      <c r="H65" s="568" t="s">
        <v>849</v>
      </c>
      <c r="I65" s="569"/>
    </row>
    <row r="66" spans="1:9" ht="40.5" customHeight="1" x14ac:dyDescent="0.25">
      <c r="A66" s="112" t="s">
        <v>257</v>
      </c>
      <c r="B66" s="572">
        <v>0.03</v>
      </c>
      <c r="C66" s="573"/>
      <c r="D66" s="572">
        <v>0.03</v>
      </c>
      <c r="E66" s="573"/>
      <c r="F66" s="572">
        <v>0.02</v>
      </c>
      <c r="G66" s="573"/>
      <c r="H66" s="572">
        <v>0.02</v>
      </c>
      <c r="I66" s="573"/>
    </row>
    <row r="67" spans="1:9" ht="30" customHeight="1" x14ac:dyDescent="0.25">
      <c r="A67" s="577" t="s">
        <v>188</v>
      </c>
      <c r="B67" s="162" t="s">
        <v>99</v>
      </c>
      <c r="C67" s="162" t="s">
        <v>236</v>
      </c>
      <c r="D67" s="162" t="s">
        <v>99</v>
      </c>
      <c r="E67" s="162" t="s">
        <v>236</v>
      </c>
      <c r="F67" s="162" t="s">
        <v>99</v>
      </c>
      <c r="G67" s="162" t="s">
        <v>236</v>
      </c>
      <c r="H67" s="162" t="s">
        <v>99</v>
      </c>
      <c r="I67" s="162" t="s">
        <v>236</v>
      </c>
    </row>
    <row r="68" spans="1:9" ht="30" customHeight="1" x14ac:dyDescent="0.25">
      <c r="A68" s="578"/>
      <c r="B68" s="114">
        <v>0.02</v>
      </c>
      <c r="C68" s="114">
        <v>0.02</v>
      </c>
      <c r="D68" s="114">
        <v>0.02</v>
      </c>
      <c r="E68" s="114">
        <v>0.02</v>
      </c>
      <c r="F68" s="114">
        <v>0.02</v>
      </c>
      <c r="G68" s="114">
        <v>0.02</v>
      </c>
      <c r="H68" s="114">
        <v>0.02</v>
      </c>
      <c r="I68" s="114">
        <v>0.02</v>
      </c>
    </row>
    <row r="69" spans="1:9" ht="242.45" customHeight="1" x14ac:dyDescent="0.25">
      <c r="A69" s="112" t="s">
        <v>258</v>
      </c>
      <c r="B69" s="797" t="s">
        <v>699</v>
      </c>
      <c r="C69" s="798"/>
      <c r="D69" s="797" t="s">
        <v>700</v>
      </c>
      <c r="E69" s="798"/>
      <c r="F69" s="797" t="s">
        <v>701</v>
      </c>
      <c r="G69" s="798"/>
      <c r="H69" s="797" t="s">
        <v>702</v>
      </c>
      <c r="I69" s="798"/>
    </row>
    <row r="70" spans="1:9" ht="80.25" customHeight="1" x14ac:dyDescent="0.25">
      <c r="A70" s="112" t="s">
        <v>259</v>
      </c>
      <c r="B70" s="704" t="s">
        <v>679</v>
      </c>
      <c r="C70" s="705"/>
      <c r="D70" s="704" t="s">
        <v>680</v>
      </c>
      <c r="E70" s="705"/>
      <c r="F70" s="704" t="s">
        <v>681</v>
      </c>
      <c r="G70" s="705"/>
      <c r="H70" s="704" t="s">
        <v>682</v>
      </c>
      <c r="I70" s="705"/>
    </row>
    <row r="71" spans="1:9" ht="30.75" customHeight="1" x14ac:dyDescent="0.25">
      <c r="A71" s="577" t="s">
        <v>189</v>
      </c>
      <c r="B71" s="162" t="s">
        <v>99</v>
      </c>
      <c r="C71" s="162" t="s">
        <v>236</v>
      </c>
      <c r="D71" s="162" t="s">
        <v>99</v>
      </c>
      <c r="E71" s="162" t="s">
        <v>236</v>
      </c>
      <c r="F71" s="162" t="s">
        <v>99</v>
      </c>
      <c r="G71" s="162" t="s">
        <v>236</v>
      </c>
      <c r="H71" s="162" t="s">
        <v>99</v>
      </c>
      <c r="I71" s="162" t="s">
        <v>236</v>
      </c>
    </row>
    <row r="72" spans="1:9" ht="30.75" customHeight="1" x14ac:dyDescent="0.25">
      <c r="A72" s="578"/>
      <c r="B72" s="114">
        <v>0.09</v>
      </c>
      <c r="C72" s="114">
        <v>0.09</v>
      </c>
      <c r="D72" s="114">
        <v>0.09</v>
      </c>
      <c r="E72" s="114">
        <v>0.09</v>
      </c>
      <c r="F72" s="114">
        <v>0.09</v>
      </c>
      <c r="G72" s="114">
        <v>0.09</v>
      </c>
      <c r="H72" s="114">
        <v>0.09</v>
      </c>
      <c r="I72" s="114">
        <v>0.09</v>
      </c>
    </row>
    <row r="73" spans="1:9" ht="240" customHeight="1" x14ac:dyDescent="0.25">
      <c r="A73" s="112" t="s">
        <v>258</v>
      </c>
      <c r="B73" s="797" t="s">
        <v>780</v>
      </c>
      <c r="C73" s="798"/>
      <c r="D73" s="799" t="s">
        <v>800</v>
      </c>
      <c r="E73" s="800"/>
      <c r="F73" s="799" t="s">
        <v>801</v>
      </c>
      <c r="G73" s="800"/>
      <c r="H73" s="799" t="s">
        <v>802</v>
      </c>
      <c r="I73" s="800"/>
    </row>
    <row r="74" spans="1:9" ht="80.25" customHeight="1" x14ac:dyDescent="0.25">
      <c r="A74" s="112" t="s">
        <v>259</v>
      </c>
      <c r="B74" s="704" t="s">
        <v>781</v>
      </c>
      <c r="C74" s="705"/>
      <c r="D74" s="704" t="s">
        <v>782</v>
      </c>
      <c r="E74" s="705"/>
      <c r="F74" s="704" t="s">
        <v>783</v>
      </c>
      <c r="G74" s="705"/>
      <c r="H74" s="704" t="s">
        <v>784</v>
      </c>
      <c r="I74" s="705"/>
    </row>
    <row r="75" spans="1:9" ht="16.5" x14ac:dyDescent="0.25">
      <c r="A75" s="577" t="s">
        <v>190</v>
      </c>
      <c r="B75" s="162" t="s">
        <v>99</v>
      </c>
      <c r="C75" s="162" t="s">
        <v>236</v>
      </c>
      <c r="D75" s="162" t="s">
        <v>99</v>
      </c>
      <c r="E75" s="162" t="s">
        <v>236</v>
      </c>
      <c r="F75" s="162" t="s">
        <v>99</v>
      </c>
      <c r="G75" s="162" t="s">
        <v>236</v>
      </c>
      <c r="H75" s="162" t="s">
        <v>99</v>
      </c>
      <c r="I75" s="162" t="s">
        <v>236</v>
      </c>
    </row>
    <row r="76" spans="1:9" ht="16.5" x14ac:dyDescent="0.25">
      <c r="A76" s="578"/>
      <c r="B76" s="114">
        <v>0.09</v>
      </c>
      <c r="C76" s="114">
        <v>0.09</v>
      </c>
      <c r="D76" s="114">
        <v>0.09</v>
      </c>
      <c r="E76" s="114">
        <v>0.09</v>
      </c>
      <c r="F76" s="114">
        <v>0.09</v>
      </c>
      <c r="G76" s="114">
        <v>0.09</v>
      </c>
      <c r="H76" s="114">
        <v>0.09</v>
      </c>
      <c r="I76" s="114">
        <v>0.09</v>
      </c>
    </row>
    <row r="77" spans="1:9" ht="258" customHeight="1" x14ac:dyDescent="0.25">
      <c r="A77" s="112" t="s">
        <v>258</v>
      </c>
      <c r="B77" s="801" t="s">
        <v>850</v>
      </c>
      <c r="C77" s="802"/>
      <c r="D77" s="803" t="s">
        <v>851</v>
      </c>
      <c r="E77" s="804"/>
      <c r="F77" s="803" t="s">
        <v>885</v>
      </c>
      <c r="G77" s="804"/>
      <c r="H77" s="801" t="s">
        <v>886</v>
      </c>
      <c r="I77" s="802"/>
    </row>
    <row r="78" spans="1:9" ht="69" customHeight="1" x14ac:dyDescent="0.25">
      <c r="A78" s="112" t="s">
        <v>259</v>
      </c>
      <c r="B78" s="704" t="s">
        <v>887</v>
      </c>
      <c r="C78" s="705"/>
      <c r="D78" s="704" t="s">
        <v>888</v>
      </c>
      <c r="E78" s="705"/>
      <c r="F78" s="704" t="s">
        <v>889</v>
      </c>
      <c r="G78" s="705"/>
      <c r="H78" s="704" t="s">
        <v>890</v>
      </c>
      <c r="I78" s="705"/>
    </row>
    <row r="79" spans="1:9" ht="16.5" x14ac:dyDescent="0.25">
      <c r="A79" s="577" t="s">
        <v>191</v>
      </c>
      <c r="B79" s="162" t="s">
        <v>99</v>
      </c>
      <c r="C79" s="162" t="s">
        <v>236</v>
      </c>
      <c r="D79" s="162" t="s">
        <v>99</v>
      </c>
      <c r="E79" s="162" t="s">
        <v>236</v>
      </c>
      <c r="F79" s="162" t="s">
        <v>99</v>
      </c>
      <c r="G79" s="162" t="s">
        <v>236</v>
      </c>
      <c r="H79" s="162" t="s">
        <v>99</v>
      </c>
      <c r="I79" s="162" t="s">
        <v>236</v>
      </c>
    </row>
    <row r="80" spans="1:9" ht="16.5" x14ac:dyDescent="0.25">
      <c r="A80" s="578"/>
      <c r="B80" s="114">
        <v>0.09</v>
      </c>
      <c r="C80" s="115"/>
      <c r="D80" s="114">
        <v>0.09</v>
      </c>
      <c r="E80" s="115"/>
      <c r="F80" s="114">
        <v>0.09</v>
      </c>
      <c r="G80" s="115"/>
      <c r="H80" s="114">
        <v>0.09</v>
      </c>
      <c r="I80" s="115"/>
    </row>
    <row r="81" spans="1:9" ht="33" x14ac:dyDescent="0.25">
      <c r="A81" s="112" t="s">
        <v>258</v>
      </c>
      <c r="B81" s="774"/>
      <c r="C81" s="771"/>
      <c r="D81" s="774"/>
      <c r="E81" s="771"/>
      <c r="F81" s="774"/>
      <c r="G81" s="771"/>
      <c r="H81" s="774"/>
      <c r="I81" s="771"/>
    </row>
    <row r="82" spans="1:9" ht="16.5" x14ac:dyDescent="0.25">
      <c r="A82" s="112" t="s">
        <v>259</v>
      </c>
      <c r="B82" s="726"/>
      <c r="C82" s="705"/>
      <c r="D82" s="726"/>
      <c r="E82" s="705"/>
      <c r="F82" s="726"/>
      <c r="G82" s="705"/>
      <c r="H82" s="726"/>
      <c r="I82" s="705"/>
    </row>
    <row r="83" spans="1:9" ht="16.5" x14ac:dyDescent="0.25">
      <c r="A83" s="577" t="s">
        <v>195</v>
      </c>
      <c r="B83" s="162" t="s">
        <v>99</v>
      </c>
      <c r="C83" s="162" t="s">
        <v>236</v>
      </c>
      <c r="D83" s="162" t="s">
        <v>99</v>
      </c>
      <c r="E83" s="162" t="s">
        <v>236</v>
      </c>
      <c r="F83" s="162" t="s">
        <v>99</v>
      </c>
      <c r="G83" s="162" t="s">
        <v>236</v>
      </c>
      <c r="H83" s="162" t="s">
        <v>99</v>
      </c>
      <c r="I83" s="162" t="s">
        <v>236</v>
      </c>
    </row>
    <row r="84" spans="1:9" ht="16.5" x14ac:dyDescent="0.25">
      <c r="A84" s="578"/>
      <c r="B84" s="114">
        <v>0.09</v>
      </c>
      <c r="C84" s="115"/>
      <c r="D84" s="114">
        <v>0.09</v>
      </c>
      <c r="E84" s="115"/>
      <c r="F84" s="114">
        <v>0.09</v>
      </c>
      <c r="G84" s="115"/>
      <c r="H84" s="114">
        <v>0.09</v>
      </c>
      <c r="I84" s="115"/>
    </row>
    <row r="85" spans="1:9" ht="33" x14ac:dyDescent="0.25">
      <c r="A85" s="112" t="s">
        <v>258</v>
      </c>
      <c r="B85" s="601"/>
      <c r="C85" s="601"/>
      <c r="D85" s="601"/>
      <c r="E85" s="601"/>
      <c r="F85" s="601"/>
      <c r="G85" s="601"/>
      <c r="H85" s="601"/>
      <c r="I85" s="601"/>
    </row>
    <row r="86" spans="1:9" ht="16.5" x14ac:dyDescent="0.25">
      <c r="A86" s="112" t="s">
        <v>259</v>
      </c>
      <c r="B86" s="602"/>
      <c r="C86" s="603"/>
      <c r="D86" s="602"/>
      <c r="E86" s="603"/>
      <c r="F86" s="602"/>
      <c r="G86" s="603"/>
      <c r="H86" s="602"/>
      <c r="I86" s="603"/>
    </row>
    <row r="87" spans="1:9" ht="16.5" x14ac:dyDescent="0.25">
      <c r="A87" s="577" t="s">
        <v>196</v>
      </c>
      <c r="B87" s="162" t="s">
        <v>99</v>
      </c>
      <c r="C87" s="162" t="s">
        <v>236</v>
      </c>
      <c r="D87" s="162" t="s">
        <v>99</v>
      </c>
      <c r="E87" s="162" t="s">
        <v>236</v>
      </c>
      <c r="F87" s="162" t="s">
        <v>99</v>
      </c>
      <c r="G87" s="162" t="s">
        <v>236</v>
      </c>
      <c r="H87" s="162" t="s">
        <v>99</v>
      </c>
      <c r="I87" s="162" t="s">
        <v>236</v>
      </c>
    </row>
    <row r="88" spans="1:9" ht="16.5" x14ac:dyDescent="0.25">
      <c r="A88" s="578"/>
      <c r="B88" s="114">
        <v>0.09</v>
      </c>
      <c r="C88" s="115"/>
      <c r="D88" s="114">
        <v>0.09</v>
      </c>
      <c r="E88" s="115"/>
      <c r="F88" s="114">
        <v>0.09</v>
      </c>
      <c r="G88" s="115"/>
      <c r="H88" s="114">
        <v>0.09</v>
      </c>
      <c r="I88" s="115"/>
    </row>
    <row r="89" spans="1:9" ht="33" x14ac:dyDescent="0.25">
      <c r="A89" s="112" t="s">
        <v>258</v>
      </c>
      <c r="B89" s="774"/>
      <c r="C89" s="771"/>
      <c r="D89" s="774"/>
      <c r="E89" s="771"/>
      <c r="F89" s="774"/>
      <c r="G89" s="771"/>
      <c r="H89" s="774"/>
      <c r="I89" s="771"/>
    </row>
    <row r="90" spans="1:9" ht="16.5" x14ac:dyDescent="0.25">
      <c r="A90" s="112" t="s">
        <v>259</v>
      </c>
      <c r="B90" s="726"/>
      <c r="C90" s="705"/>
      <c r="D90" s="726"/>
      <c r="E90" s="705"/>
      <c r="F90" s="726"/>
      <c r="G90" s="705"/>
      <c r="H90" s="726"/>
      <c r="I90" s="705"/>
    </row>
    <row r="91" spans="1:9" ht="16.5" x14ac:dyDescent="0.25">
      <c r="A91" s="577" t="s">
        <v>197</v>
      </c>
      <c r="B91" s="162" t="s">
        <v>99</v>
      </c>
      <c r="C91" s="162" t="s">
        <v>236</v>
      </c>
      <c r="D91" s="162" t="s">
        <v>99</v>
      </c>
      <c r="E91" s="162" t="s">
        <v>236</v>
      </c>
      <c r="F91" s="162" t="s">
        <v>99</v>
      </c>
      <c r="G91" s="162" t="s">
        <v>236</v>
      </c>
      <c r="H91" s="162" t="s">
        <v>99</v>
      </c>
      <c r="I91" s="162" t="s">
        <v>236</v>
      </c>
    </row>
    <row r="92" spans="1:9" ht="16.5" x14ac:dyDescent="0.25">
      <c r="A92" s="578"/>
      <c r="B92" s="114">
        <v>0.09</v>
      </c>
      <c r="C92" s="115"/>
      <c r="D92" s="114">
        <v>0.09</v>
      </c>
      <c r="E92" s="115"/>
      <c r="F92" s="114">
        <v>0.09</v>
      </c>
      <c r="G92" s="115"/>
      <c r="H92" s="114">
        <v>0.09</v>
      </c>
      <c r="I92" s="115"/>
    </row>
    <row r="93" spans="1:9" ht="33" x14ac:dyDescent="0.25">
      <c r="A93" s="112" t="s">
        <v>258</v>
      </c>
      <c r="B93" s="604"/>
      <c r="C93" s="604"/>
      <c r="D93" s="604"/>
      <c r="E93" s="604"/>
      <c r="F93" s="604"/>
      <c r="G93" s="604"/>
      <c r="H93" s="604"/>
      <c r="I93" s="604"/>
    </row>
    <row r="94" spans="1:9" ht="16.5" x14ac:dyDescent="0.25">
      <c r="A94" s="112" t="s">
        <v>259</v>
      </c>
      <c r="B94" s="602"/>
      <c r="C94" s="603"/>
      <c r="D94" s="602"/>
      <c r="E94" s="603"/>
      <c r="F94" s="602"/>
      <c r="G94" s="603"/>
      <c r="H94" s="602"/>
      <c r="I94" s="603"/>
    </row>
    <row r="95" spans="1:9" ht="16.5" x14ac:dyDescent="0.25">
      <c r="A95" s="577" t="s">
        <v>198</v>
      </c>
      <c r="B95" s="162" t="s">
        <v>99</v>
      </c>
      <c r="C95" s="162" t="s">
        <v>236</v>
      </c>
      <c r="D95" s="162" t="s">
        <v>99</v>
      </c>
      <c r="E95" s="162" t="s">
        <v>236</v>
      </c>
      <c r="F95" s="162" t="s">
        <v>99</v>
      </c>
      <c r="G95" s="162" t="s">
        <v>236</v>
      </c>
      <c r="H95" s="162" t="s">
        <v>99</v>
      </c>
      <c r="I95" s="162" t="s">
        <v>236</v>
      </c>
    </row>
    <row r="96" spans="1:9" ht="16.5" x14ac:dyDescent="0.25">
      <c r="A96" s="578"/>
      <c r="B96" s="114">
        <v>0.09</v>
      </c>
      <c r="C96" s="115"/>
      <c r="D96" s="114">
        <v>0.09</v>
      </c>
      <c r="E96" s="115"/>
      <c r="F96" s="114">
        <v>0.09</v>
      </c>
      <c r="G96" s="115"/>
      <c r="H96" s="114">
        <v>0.09</v>
      </c>
      <c r="I96" s="115"/>
    </row>
    <row r="97" spans="1:9" ht="33" x14ac:dyDescent="0.25">
      <c r="A97" s="112" t="s">
        <v>258</v>
      </c>
      <c r="B97" s="774"/>
      <c r="C97" s="771"/>
      <c r="D97" s="774"/>
      <c r="E97" s="771"/>
      <c r="F97" s="774"/>
      <c r="G97" s="771"/>
      <c r="H97" s="774"/>
      <c r="I97" s="771"/>
    </row>
    <row r="98" spans="1:9" ht="16.5" x14ac:dyDescent="0.25">
      <c r="A98" s="112" t="s">
        <v>259</v>
      </c>
      <c r="B98" s="726"/>
      <c r="C98" s="705"/>
      <c r="D98" s="726"/>
      <c r="E98" s="705"/>
      <c r="F98" s="726"/>
      <c r="G98" s="705"/>
      <c r="H98" s="726"/>
      <c r="I98" s="705"/>
    </row>
    <row r="99" spans="1:9" ht="16.5" x14ac:dyDescent="0.25">
      <c r="A99" s="577" t="s">
        <v>200</v>
      </c>
      <c r="B99" s="162" t="s">
        <v>99</v>
      </c>
      <c r="C99" s="162" t="s">
        <v>236</v>
      </c>
      <c r="D99" s="162" t="s">
        <v>99</v>
      </c>
      <c r="E99" s="162" t="s">
        <v>236</v>
      </c>
      <c r="F99" s="162" t="s">
        <v>99</v>
      </c>
      <c r="G99" s="162" t="s">
        <v>236</v>
      </c>
      <c r="H99" s="162" t="s">
        <v>99</v>
      </c>
      <c r="I99" s="162" t="s">
        <v>236</v>
      </c>
    </row>
    <row r="100" spans="1:9" ht="16.5" x14ac:dyDescent="0.25">
      <c r="A100" s="578"/>
      <c r="B100" s="114">
        <v>0.09</v>
      </c>
      <c r="C100" s="115"/>
      <c r="D100" s="114">
        <v>0.09</v>
      </c>
      <c r="E100" s="115"/>
      <c r="F100" s="114">
        <v>0.09</v>
      </c>
      <c r="G100" s="115"/>
      <c r="H100" s="114">
        <v>0.09</v>
      </c>
      <c r="I100" s="115"/>
    </row>
    <row r="101" spans="1:9" ht="33" x14ac:dyDescent="0.25">
      <c r="A101" s="112" t="s">
        <v>258</v>
      </c>
      <c r="B101" s="604"/>
      <c r="C101" s="604"/>
      <c r="D101" s="604"/>
      <c r="E101" s="604"/>
      <c r="F101" s="604"/>
      <c r="G101" s="604"/>
      <c r="H101" s="604"/>
      <c r="I101" s="604"/>
    </row>
    <row r="102" spans="1:9" ht="16.5" x14ac:dyDescent="0.25">
      <c r="A102" s="112" t="s">
        <v>259</v>
      </c>
      <c r="B102" s="602"/>
      <c r="C102" s="603"/>
      <c r="D102" s="602"/>
      <c r="E102" s="603"/>
      <c r="F102" s="602"/>
      <c r="G102" s="603"/>
      <c r="H102" s="602"/>
      <c r="I102" s="603"/>
    </row>
    <row r="103" spans="1:9" ht="16.5" x14ac:dyDescent="0.25">
      <c r="A103" s="577" t="s">
        <v>201</v>
      </c>
      <c r="B103" s="162" t="s">
        <v>99</v>
      </c>
      <c r="C103" s="162" t="s">
        <v>236</v>
      </c>
      <c r="D103" s="162" t="s">
        <v>99</v>
      </c>
      <c r="E103" s="162" t="s">
        <v>236</v>
      </c>
      <c r="F103" s="162" t="s">
        <v>99</v>
      </c>
      <c r="G103" s="162" t="s">
        <v>236</v>
      </c>
      <c r="H103" s="162" t="s">
        <v>99</v>
      </c>
      <c r="I103" s="162" t="s">
        <v>236</v>
      </c>
    </row>
    <row r="104" spans="1:9" ht="16.5" x14ac:dyDescent="0.25">
      <c r="A104" s="578"/>
      <c r="B104" s="114">
        <v>0.09</v>
      </c>
      <c r="C104" s="115"/>
      <c r="D104" s="114">
        <v>0.09</v>
      </c>
      <c r="E104" s="115"/>
      <c r="F104" s="114">
        <v>0.09</v>
      </c>
      <c r="G104" s="115"/>
      <c r="H104" s="114">
        <v>0.09</v>
      </c>
      <c r="I104" s="115"/>
    </row>
    <row r="105" spans="1:9" ht="33" x14ac:dyDescent="0.25">
      <c r="A105" s="112" t="s">
        <v>258</v>
      </c>
      <c r="B105" s="774"/>
      <c r="C105" s="771"/>
      <c r="D105" s="774"/>
      <c r="E105" s="771"/>
      <c r="F105" s="774"/>
      <c r="G105" s="771"/>
      <c r="H105" s="774"/>
      <c r="I105" s="771"/>
    </row>
    <row r="106" spans="1:9" ht="16.5" x14ac:dyDescent="0.25">
      <c r="A106" s="112" t="s">
        <v>259</v>
      </c>
      <c r="B106" s="726"/>
      <c r="C106" s="705"/>
      <c r="D106" s="726"/>
      <c r="E106" s="705"/>
      <c r="F106" s="726"/>
      <c r="G106" s="705"/>
      <c r="H106" s="726"/>
      <c r="I106" s="705"/>
    </row>
    <row r="107" spans="1:9" ht="16.5" x14ac:dyDescent="0.25">
      <c r="A107" s="577" t="s">
        <v>202</v>
      </c>
      <c r="B107" s="162" t="s">
        <v>99</v>
      </c>
      <c r="C107" s="162" t="s">
        <v>236</v>
      </c>
      <c r="D107" s="162" t="s">
        <v>99</v>
      </c>
      <c r="E107" s="162" t="s">
        <v>236</v>
      </c>
      <c r="F107" s="162" t="s">
        <v>99</v>
      </c>
      <c r="G107" s="162" t="s">
        <v>236</v>
      </c>
      <c r="H107" s="162" t="s">
        <v>99</v>
      </c>
      <c r="I107" s="162" t="s">
        <v>236</v>
      </c>
    </row>
    <row r="108" spans="1:9" ht="16.5" x14ac:dyDescent="0.25">
      <c r="A108" s="578"/>
      <c r="B108" s="114">
        <v>0.09</v>
      </c>
      <c r="C108" s="115"/>
      <c r="D108" s="114">
        <v>0.09</v>
      </c>
      <c r="E108" s="115"/>
      <c r="F108" s="114">
        <v>0.09</v>
      </c>
      <c r="G108" s="115"/>
      <c r="H108" s="114">
        <v>0.09</v>
      </c>
      <c r="I108" s="115"/>
    </row>
    <row r="109" spans="1:9" ht="33" x14ac:dyDescent="0.25">
      <c r="A109" s="112" t="s">
        <v>258</v>
      </c>
      <c r="B109" s="604"/>
      <c r="C109" s="604"/>
      <c r="D109" s="604"/>
      <c r="E109" s="604"/>
      <c r="F109" s="604"/>
      <c r="G109" s="604"/>
      <c r="H109" s="604"/>
      <c r="I109" s="604"/>
    </row>
    <row r="110" spans="1:9" ht="16.5" x14ac:dyDescent="0.25">
      <c r="A110" s="112" t="s">
        <v>259</v>
      </c>
      <c r="B110" s="602"/>
      <c r="C110" s="603"/>
      <c r="D110" s="602"/>
      <c r="E110" s="603"/>
      <c r="F110" s="602"/>
      <c r="G110" s="603"/>
      <c r="H110" s="602"/>
      <c r="I110" s="603"/>
    </row>
    <row r="111" spans="1:9" ht="16.5" x14ac:dyDescent="0.25">
      <c r="A111" s="577" t="s">
        <v>203</v>
      </c>
      <c r="B111" s="162" t="s">
        <v>99</v>
      </c>
      <c r="C111" s="162" t="s">
        <v>236</v>
      </c>
      <c r="D111" s="162" t="s">
        <v>99</v>
      </c>
      <c r="E111" s="162" t="s">
        <v>236</v>
      </c>
      <c r="F111" s="162" t="s">
        <v>99</v>
      </c>
      <c r="G111" s="162" t="s">
        <v>236</v>
      </c>
      <c r="H111" s="162" t="s">
        <v>99</v>
      </c>
      <c r="I111" s="162" t="s">
        <v>236</v>
      </c>
    </row>
    <row r="112" spans="1:9" ht="16.5" x14ac:dyDescent="0.25">
      <c r="A112" s="578"/>
      <c r="B112" s="114">
        <v>0.08</v>
      </c>
      <c r="C112" s="267"/>
      <c r="D112" s="114">
        <v>0.08</v>
      </c>
      <c r="E112" s="267"/>
      <c r="F112" s="114">
        <v>0.08</v>
      </c>
      <c r="G112" s="267"/>
      <c r="H112" s="114">
        <v>0.08</v>
      </c>
      <c r="I112" s="267"/>
    </row>
    <row r="113" spans="1:9" ht="33" x14ac:dyDescent="0.25">
      <c r="A113" s="112" t="s">
        <v>258</v>
      </c>
      <c r="B113" s="805"/>
      <c r="C113" s="806"/>
      <c r="D113" s="605"/>
      <c r="E113" s="605"/>
      <c r="F113" s="605"/>
      <c r="G113" s="605"/>
      <c r="H113" s="605"/>
      <c r="I113" s="605"/>
    </row>
    <row r="114" spans="1:9" ht="16.5" x14ac:dyDescent="0.25">
      <c r="A114" s="112" t="s">
        <v>259</v>
      </c>
      <c r="B114" s="602"/>
      <c r="C114" s="603"/>
      <c r="D114" s="602"/>
      <c r="E114" s="603"/>
      <c r="F114" s="602"/>
      <c r="G114" s="603"/>
      <c r="H114" s="602"/>
      <c r="I114" s="603"/>
    </row>
    <row r="115" spans="1:9" ht="16.5" x14ac:dyDescent="0.25">
      <c r="A115" s="113" t="s">
        <v>260</v>
      </c>
      <c r="B115" s="290">
        <f t="shared" ref="B115:I115" si="0">(B68+B72+B76+B80+B84+B88+B92+B96+B100+B104+B108+B112)</f>
        <v>0.99999999999999978</v>
      </c>
      <c r="C115" s="118">
        <f t="shared" si="0"/>
        <v>0.2</v>
      </c>
      <c r="D115" s="118">
        <f t="shared" si="0"/>
        <v>0.99999999999999978</v>
      </c>
      <c r="E115" s="118">
        <f t="shared" si="0"/>
        <v>0.2</v>
      </c>
      <c r="F115" s="118">
        <f t="shared" si="0"/>
        <v>0.99999999999999978</v>
      </c>
      <c r="G115" s="118">
        <f t="shared" si="0"/>
        <v>0.2</v>
      </c>
      <c r="H115" s="118">
        <f t="shared" si="0"/>
        <v>0.99999999999999978</v>
      </c>
      <c r="I115" s="118">
        <f t="shared" si="0"/>
        <v>0.2</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C00-000000000000}"/>
    <hyperlink ref="D70" r:id="rId2" xr:uid="{00000000-0004-0000-0C00-000001000000}"/>
    <hyperlink ref="F70" r:id="rId3" xr:uid="{00000000-0004-0000-0C00-000002000000}"/>
    <hyperlink ref="H70" r:id="rId4" xr:uid="{00000000-0004-0000-0C00-000003000000}"/>
    <hyperlink ref="B74" r:id="rId5" xr:uid="{00000000-0004-0000-0C00-000004000000}"/>
    <hyperlink ref="D74" r:id="rId6" xr:uid="{00000000-0004-0000-0C00-000005000000}"/>
    <hyperlink ref="F74" r:id="rId7" xr:uid="{00000000-0004-0000-0C00-000006000000}"/>
    <hyperlink ref="H74" r:id="rId8" xr:uid="{00000000-0004-0000-0C00-000007000000}"/>
    <hyperlink ref="B78" r:id="rId9" xr:uid="{DF5567E5-8C23-45F6-9891-67727045C561}"/>
    <hyperlink ref="D78" r:id="rId10" xr:uid="{7F22B6F8-6539-4202-8957-773E38F1A2B7}"/>
    <hyperlink ref="F78" r:id="rId11" xr:uid="{47BC04B4-7F15-43D0-B807-4FF89BAC6D8B}"/>
    <hyperlink ref="H78" r:id="rId12" xr:uid="{5D8983E6-5785-4723-B2F5-1A98A5EAD67F}"/>
  </hyperlinks>
  <pageMargins left="0.25" right="0.25" top="0.75" bottom="0.75" header="0.3" footer="0.3"/>
  <pageSetup scale="22" fitToHeight="0" orientation="landscape" r:id="rId13"/>
  <rowBreaks count="1" manualBreakCount="1">
    <brk id="62" max="15"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Listas!$B$2:$B$4</xm:f>
          </x14:formula1>
          <xm:sqref>H34:I35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Y58"/>
  <sheetViews>
    <sheetView showGridLines="0" topLeftCell="A43" zoomScale="70" zoomScaleNormal="70" zoomScaleSheetLayoutView="40" workbookViewId="0">
      <selection activeCell="F31" sqref="F31:G31"/>
    </sheetView>
  </sheetViews>
  <sheetFormatPr baseColWidth="10" defaultColWidth="10.85546875" defaultRowHeight="14.25" x14ac:dyDescent="0.25"/>
  <cols>
    <col min="1" max="1" width="42.42578125" style="68" customWidth="1"/>
    <col min="2" max="8" width="35.85546875" style="68" customWidth="1"/>
    <col min="9" max="9" width="61.42578125" style="68" customWidth="1"/>
    <col min="10" max="10" width="35.85546875" style="68" customWidth="1"/>
    <col min="11" max="11" width="10.855468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16"/>
      <c r="B1" s="505" t="s">
        <v>182</v>
      </c>
      <c r="C1" s="506"/>
      <c r="D1" s="506"/>
      <c r="E1" s="506"/>
      <c r="F1" s="506"/>
      <c r="G1" s="506"/>
      <c r="H1" s="507"/>
      <c r="I1" s="123" t="s">
        <v>121</v>
      </c>
      <c r="J1" s="387" t="s">
        <v>608</v>
      </c>
      <c r="M1" s="154"/>
    </row>
    <row r="2" spans="1:25" ht="24" customHeight="1" thickBot="1" x14ac:dyDescent="0.3">
      <c r="A2" s="817"/>
      <c r="B2" s="511" t="s">
        <v>183</v>
      </c>
      <c r="C2" s="512"/>
      <c r="D2" s="512"/>
      <c r="E2" s="512"/>
      <c r="F2" s="512"/>
      <c r="G2" s="512"/>
      <c r="H2" s="513"/>
      <c r="I2" s="123" t="s">
        <v>122</v>
      </c>
      <c r="J2" s="387">
        <v>14</v>
      </c>
      <c r="M2" s="154"/>
    </row>
    <row r="3" spans="1:25" ht="24" customHeight="1" thickBot="1" x14ac:dyDescent="0.3">
      <c r="A3" s="817"/>
      <c r="B3" s="511" t="s">
        <v>184</v>
      </c>
      <c r="C3" s="512"/>
      <c r="D3" s="512"/>
      <c r="E3" s="512"/>
      <c r="F3" s="512"/>
      <c r="G3" s="512"/>
      <c r="H3" s="513"/>
      <c r="I3" s="123" t="s">
        <v>303</v>
      </c>
      <c r="J3" s="389">
        <v>45775</v>
      </c>
      <c r="M3" s="154"/>
    </row>
    <row r="4" spans="1:25" ht="24" customHeight="1" thickBot="1" x14ac:dyDescent="0.3">
      <c r="A4" s="818"/>
      <c r="B4" s="514" t="s">
        <v>304</v>
      </c>
      <c r="C4" s="515"/>
      <c r="D4" s="515"/>
      <c r="E4" s="515"/>
      <c r="F4" s="515"/>
      <c r="G4" s="515"/>
      <c r="H4" s="516"/>
      <c r="I4" s="123" t="s">
        <v>186</v>
      </c>
      <c r="J4" s="387" t="s">
        <v>609</v>
      </c>
      <c r="M4" s="154"/>
    </row>
    <row r="5" spans="1:25" ht="15" customHeight="1" thickBot="1" x14ac:dyDescent="0.3">
      <c r="A5" s="73"/>
      <c r="B5" s="74"/>
      <c r="C5" s="74"/>
      <c r="D5" s="76"/>
      <c r="E5" s="75"/>
      <c r="F5" s="75"/>
      <c r="G5" s="334"/>
      <c r="H5" s="334"/>
      <c r="I5" s="77"/>
      <c r="J5" s="77"/>
      <c r="K5" s="74"/>
      <c r="L5" s="74"/>
      <c r="M5" s="74"/>
      <c r="N5" s="74"/>
      <c r="O5" s="74"/>
      <c r="P5" s="74"/>
      <c r="Q5" s="74"/>
      <c r="R5" s="74"/>
      <c r="S5" s="74"/>
      <c r="T5" s="78"/>
      <c r="U5" s="74"/>
      <c r="V5" s="74"/>
      <c r="X5" s="79"/>
      <c r="Y5" s="80"/>
    </row>
    <row r="6" spans="1:25" ht="15" customHeight="1" x14ac:dyDescent="0.25">
      <c r="A6" s="820" t="s">
        <v>305</v>
      </c>
      <c r="B6" s="824" t="s">
        <v>306</v>
      </c>
      <c r="C6" s="825"/>
      <c r="D6" s="825"/>
      <c r="E6" s="825"/>
      <c r="F6" s="825"/>
      <c r="G6" s="825"/>
      <c r="H6" s="825"/>
      <c r="I6" s="825"/>
      <c r="J6" s="826"/>
      <c r="K6" s="74"/>
      <c r="L6" s="74"/>
      <c r="M6" s="74"/>
      <c r="N6" s="74"/>
      <c r="O6" s="74"/>
      <c r="P6" s="74"/>
      <c r="Q6" s="74"/>
      <c r="R6" s="74"/>
      <c r="S6" s="74"/>
      <c r="T6" s="74"/>
      <c r="U6" s="74"/>
      <c r="V6" s="74"/>
      <c r="W6" s="74"/>
      <c r="X6" s="74"/>
      <c r="Y6" s="74"/>
    </row>
    <row r="7" spans="1:25" ht="15" customHeight="1" x14ac:dyDescent="0.25">
      <c r="A7" s="821"/>
      <c r="B7" s="827"/>
      <c r="C7" s="534"/>
      <c r="D7" s="534"/>
      <c r="E7" s="534"/>
      <c r="F7" s="534"/>
      <c r="G7" s="534"/>
      <c r="H7" s="534"/>
      <c r="I7" s="534"/>
      <c r="J7" s="828"/>
      <c r="K7" s="74"/>
      <c r="L7" s="74"/>
      <c r="M7" s="74"/>
      <c r="N7" s="74"/>
      <c r="O7" s="74"/>
      <c r="P7" s="74"/>
      <c r="Q7" s="74"/>
      <c r="R7" s="74"/>
      <c r="S7" s="74"/>
      <c r="T7" s="74"/>
      <c r="U7" s="74"/>
      <c r="V7" s="74"/>
      <c r="W7" s="74"/>
      <c r="X7" s="74"/>
      <c r="Y7" s="74"/>
    </row>
    <row r="8" spans="1:25" ht="15" customHeight="1" x14ac:dyDescent="0.25">
      <c r="A8" s="821"/>
      <c r="B8" s="827"/>
      <c r="C8" s="534"/>
      <c r="D8" s="534"/>
      <c r="E8" s="534"/>
      <c r="F8" s="534"/>
      <c r="G8" s="534"/>
      <c r="H8" s="534"/>
      <c r="I8" s="534"/>
      <c r="J8" s="828"/>
      <c r="K8" s="74"/>
      <c r="L8" s="74"/>
      <c r="M8" s="74"/>
      <c r="N8" s="74"/>
      <c r="O8" s="74"/>
      <c r="P8" s="74"/>
      <c r="Q8" s="74"/>
      <c r="R8" s="74"/>
      <c r="S8" s="74"/>
      <c r="T8" s="74"/>
      <c r="U8" s="74"/>
      <c r="V8" s="74"/>
      <c r="W8" s="74"/>
      <c r="X8" s="74"/>
      <c r="Y8" s="74"/>
    </row>
    <row r="9" spans="1:25" ht="15" customHeight="1" x14ac:dyDescent="0.25">
      <c r="A9" s="822"/>
      <c r="B9" s="829"/>
      <c r="C9" s="830"/>
      <c r="D9" s="830"/>
      <c r="E9" s="830"/>
      <c r="F9" s="830"/>
      <c r="G9" s="830"/>
      <c r="H9" s="830"/>
      <c r="I9" s="830"/>
      <c r="J9" s="831"/>
      <c r="K9" s="74"/>
      <c r="L9" s="74"/>
      <c r="M9" s="74"/>
      <c r="N9" s="74"/>
      <c r="O9" s="74"/>
      <c r="P9" s="74"/>
      <c r="Q9" s="74"/>
      <c r="R9" s="74"/>
      <c r="S9" s="74"/>
      <c r="T9" s="74"/>
      <c r="U9" s="74"/>
      <c r="V9" s="74"/>
      <c r="W9" s="74"/>
      <c r="X9" s="74"/>
      <c r="Y9" s="74"/>
    </row>
    <row r="10" spans="1:25" ht="9" customHeight="1" thickBot="1" x14ac:dyDescent="0.3">
      <c r="A10" s="81"/>
      <c r="B10" s="148"/>
      <c r="C10" s="74"/>
      <c r="D10" s="74"/>
      <c r="E10" s="74"/>
      <c r="F10" s="74"/>
      <c r="G10" s="74"/>
      <c r="H10" s="74"/>
      <c r="I10" s="74"/>
      <c r="J10" s="74"/>
      <c r="K10" s="74"/>
      <c r="L10" s="74"/>
      <c r="M10" s="74"/>
      <c r="N10" s="74"/>
      <c r="O10" s="74"/>
      <c r="P10" s="74"/>
      <c r="Q10" s="74"/>
      <c r="R10" s="74"/>
      <c r="S10" s="74"/>
      <c r="T10" s="74"/>
      <c r="U10" s="74"/>
      <c r="V10" s="74"/>
      <c r="W10" s="74"/>
      <c r="X10" s="74"/>
      <c r="Y10" s="74"/>
    </row>
    <row r="11" spans="1:25" s="149" customFormat="1" ht="21.75" customHeight="1" thickBot="1" x14ac:dyDescent="0.3">
      <c r="A11" s="518" t="s">
        <v>187</v>
      </c>
      <c r="B11" s="223" t="s">
        <v>188</v>
      </c>
      <c r="C11" s="245"/>
      <c r="D11" s="223" t="s">
        <v>189</v>
      </c>
      <c r="E11" s="245"/>
      <c r="F11" s="223" t="s">
        <v>190</v>
      </c>
      <c r="G11" s="245" t="s">
        <v>194</v>
      </c>
      <c r="H11" s="223" t="s">
        <v>191</v>
      </c>
      <c r="I11" s="246"/>
    </row>
    <row r="12" spans="1:25" s="149" customFormat="1" ht="21.75" customHeight="1" thickBot="1" x14ac:dyDescent="0.3">
      <c r="A12" s="518"/>
      <c r="B12" s="225" t="s">
        <v>195</v>
      </c>
      <c r="C12" s="157"/>
      <c r="D12" s="223" t="s">
        <v>196</v>
      </c>
      <c r="E12" s="124"/>
      <c r="F12" s="223" t="s">
        <v>197</v>
      </c>
      <c r="G12" s="124"/>
      <c r="H12" s="223" t="s">
        <v>198</v>
      </c>
      <c r="I12" s="246"/>
    </row>
    <row r="13" spans="1:25" s="149" customFormat="1" ht="21.75" customHeight="1" thickBot="1" x14ac:dyDescent="0.3">
      <c r="A13" s="518"/>
      <c r="B13" s="223" t="s">
        <v>200</v>
      </c>
      <c r="C13" s="245"/>
      <c r="D13" s="223" t="s">
        <v>201</v>
      </c>
      <c r="E13" s="124"/>
      <c r="F13" s="223" t="s">
        <v>202</v>
      </c>
      <c r="G13" s="124"/>
      <c r="H13" s="223" t="s">
        <v>203</v>
      </c>
      <c r="I13" s="246"/>
    </row>
    <row r="14" spans="1:25" s="149" customFormat="1" ht="21.75" customHeight="1" thickBot="1" x14ac:dyDescent="0.3">
      <c r="A14" s="68"/>
      <c r="B14" s="68"/>
      <c r="C14" s="68"/>
      <c r="D14" s="68"/>
      <c r="E14" s="68"/>
      <c r="F14" s="68"/>
      <c r="G14" s="68"/>
      <c r="H14" s="68"/>
      <c r="I14" s="68"/>
      <c r="J14" s="68"/>
      <c r="K14" s="68"/>
      <c r="L14" s="163"/>
      <c r="M14" s="164"/>
      <c r="N14" s="164"/>
      <c r="O14" s="164"/>
    </row>
    <row r="15" spans="1:25" s="149" customFormat="1" ht="21.75" customHeight="1" thickBot="1" x14ac:dyDescent="0.3">
      <c r="A15" s="525" t="s">
        <v>192</v>
      </c>
      <c r="B15" s="525"/>
      <c r="C15" s="242" t="s">
        <v>193</v>
      </c>
      <c r="D15" s="526"/>
      <c r="E15" s="526"/>
      <c r="F15" s="526"/>
      <c r="G15" s="68"/>
      <c r="H15" s="68"/>
      <c r="I15" s="68"/>
      <c r="J15" s="68"/>
      <c r="K15" s="68"/>
      <c r="L15" s="163"/>
      <c r="M15" s="164"/>
      <c r="N15" s="164"/>
      <c r="O15" s="164"/>
    </row>
    <row r="16" spans="1:25" s="149" customFormat="1" ht="21.75" customHeight="1" thickBot="1" x14ac:dyDescent="0.3">
      <c r="A16" s="525"/>
      <c r="B16" s="525"/>
      <c r="C16" s="242" t="s">
        <v>199</v>
      </c>
      <c r="D16" s="526"/>
      <c r="E16" s="526"/>
      <c r="F16" s="526"/>
      <c r="G16" s="68"/>
      <c r="H16" s="68"/>
      <c r="I16" s="68"/>
      <c r="J16" s="68"/>
      <c r="K16" s="68"/>
      <c r="L16" s="163"/>
      <c r="M16" s="164"/>
      <c r="N16" s="164"/>
      <c r="O16" s="164"/>
    </row>
    <row r="17" spans="1:15" s="149" customFormat="1" ht="21.75" customHeight="1" thickBot="1" x14ac:dyDescent="0.3">
      <c r="A17" s="525"/>
      <c r="B17" s="525"/>
      <c r="C17" s="242" t="s">
        <v>204</v>
      </c>
      <c r="D17" s="526" t="s">
        <v>194</v>
      </c>
      <c r="E17" s="526"/>
      <c r="F17" s="526"/>
      <c r="G17" s="68"/>
      <c r="H17" s="68"/>
      <c r="I17" s="68"/>
      <c r="J17" s="68"/>
      <c r="K17" s="68"/>
      <c r="L17" s="163"/>
      <c r="M17" s="164"/>
      <c r="N17" s="164"/>
      <c r="O17" s="164"/>
    </row>
    <row r="18" spans="1:15" s="95" customFormat="1" ht="16.5" customHeight="1" x14ac:dyDescent="0.2"/>
    <row r="19" spans="1:15" ht="5.25" customHeight="1" thickBot="1" x14ac:dyDescent="0.3"/>
    <row r="20" spans="1:15" ht="48" customHeight="1" thickBot="1" x14ac:dyDescent="0.3">
      <c r="A20" s="823" t="s">
        <v>307</v>
      </c>
      <c r="B20" s="823"/>
      <c r="C20" s="823"/>
      <c r="D20" s="823"/>
      <c r="E20" s="823"/>
      <c r="F20" s="823"/>
      <c r="G20" s="823"/>
      <c r="H20" s="823"/>
      <c r="I20" s="823"/>
      <c r="J20" s="823"/>
    </row>
    <row r="21" spans="1:15" ht="69.95" customHeight="1" thickBot="1" x14ac:dyDescent="0.3">
      <c r="A21" s="229" t="s">
        <v>215</v>
      </c>
      <c r="B21" s="692" t="s">
        <v>216</v>
      </c>
      <c r="C21" s="819"/>
      <c r="D21" s="693"/>
      <c r="E21" s="230" t="s">
        <v>308</v>
      </c>
      <c r="F21" s="231" t="s">
        <v>309</v>
      </c>
      <c r="G21" s="230" t="s">
        <v>310</v>
      </c>
      <c r="H21" s="692" t="s">
        <v>311</v>
      </c>
      <c r="I21" s="819"/>
      <c r="J21" s="693"/>
    </row>
    <row r="22" spans="1:15" ht="50.25" customHeight="1" thickBot="1" x14ac:dyDescent="0.3">
      <c r="A22" s="200" t="s">
        <v>312</v>
      </c>
      <c r="B22" s="692" t="s">
        <v>313</v>
      </c>
      <c r="C22" s="819"/>
      <c r="D22" s="819"/>
      <c r="E22" s="819"/>
      <c r="F22" s="819"/>
      <c r="G22" s="819"/>
      <c r="H22" s="819"/>
      <c r="I22" s="819"/>
      <c r="J22" s="693"/>
    </row>
    <row r="23" spans="1:15" ht="50.25" customHeight="1" thickBot="1" x14ac:dyDescent="0.3">
      <c r="A23" s="807" t="s">
        <v>314</v>
      </c>
      <c r="B23" s="232">
        <v>2024</v>
      </c>
      <c r="C23" s="233">
        <v>2025</v>
      </c>
      <c r="D23" s="233">
        <v>2026</v>
      </c>
      <c r="E23" s="233">
        <v>2027</v>
      </c>
      <c r="F23" s="234" t="s">
        <v>93</v>
      </c>
      <c r="G23" s="235" t="s">
        <v>315</v>
      </c>
      <c r="H23" s="834" t="s">
        <v>316</v>
      </c>
      <c r="I23" s="835"/>
      <c r="J23" s="836"/>
    </row>
    <row r="24" spans="1:15" ht="50.25" customHeight="1" thickBot="1" x14ac:dyDescent="0.3">
      <c r="A24" s="808"/>
      <c r="B24" s="279">
        <v>6</v>
      </c>
      <c r="C24" s="280">
        <v>6</v>
      </c>
      <c r="D24" s="280">
        <v>6</v>
      </c>
      <c r="E24" s="280">
        <v>6</v>
      </c>
      <c r="F24" s="281">
        <v>6</v>
      </c>
      <c r="G24" s="236">
        <v>6</v>
      </c>
      <c r="H24" s="692" t="s">
        <v>23</v>
      </c>
      <c r="I24" s="819"/>
      <c r="J24" s="693"/>
    </row>
    <row r="25" spans="1:15" ht="52.5" customHeight="1" thickBot="1" x14ac:dyDescent="0.3">
      <c r="A25" s="200"/>
      <c r="B25" s="837" t="s">
        <v>317</v>
      </c>
      <c r="C25" s="838"/>
      <c r="D25" s="838"/>
      <c r="E25" s="838"/>
      <c r="F25" s="838"/>
      <c r="G25" s="838"/>
      <c r="H25" s="838"/>
      <c r="I25" s="838"/>
      <c r="J25" s="839"/>
    </row>
    <row r="26" spans="1:15" s="99" customFormat="1" ht="56.25" customHeight="1" thickBot="1" x14ac:dyDescent="0.3">
      <c r="A26" s="807" t="s">
        <v>234</v>
      </c>
      <c r="B26" s="201" t="s">
        <v>235</v>
      </c>
      <c r="C26" s="229" t="s">
        <v>236</v>
      </c>
      <c r="D26" s="809" t="s">
        <v>237</v>
      </c>
      <c r="E26" s="810"/>
      <c r="F26" s="809" t="s">
        <v>238</v>
      </c>
      <c r="G26" s="810"/>
      <c r="H26" s="201" t="s">
        <v>239</v>
      </c>
      <c r="I26" s="199" t="s">
        <v>240</v>
      </c>
      <c r="J26" s="199" t="s">
        <v>318</v>
      </c>
    </row>
    <row r="27" spans="1:15" ht="141.75" customHeight="1" thickBot="1" x14ac:dyDescent="0.3">
      <c r="A27" s="808"/>
      <c r="B27" s="158">
        <v>6</v>
      </c>
      <c r="C27" s="416">
        <v>6</v>
      </c>
      <c r="D27" s="832" t="s">
        <v>686</v>
      </c>
      <c r="E27" s="833"/>
      <c r="F27" s="832" t="s">
        <v>687</v>
      </c>
      <c r="G27" s="833"/>
      <c r="H27" s="417" t="s">
        <v>639</v>
      </c>
      <c r="I27" s="418" t="s">
        <v>631</v>
      </c>
      <c r="J27" s="419" t="s">
        <v>688</v>
      </c>
    </row>
    <row r="28" spans="1:15" s="99" customFormat="1" ht="45" customHeight="1" thickBot="1" x14ac:dyDescent="0.3">
      <c r="A28" s="807" t="s">
        <v>241</v>
      </c>
      <c r="B28" s="201" t="s">
        <v>235</v>
      </c>
      <c r="C28" s="201" t="s">
        <v>236</v>
      </c>
      <c r="D28" s="809" t="s">
        <v>237</v>
      </c>
      <c r="E28" s="810"/>
      <c r="F28" s="809" t="s">
        <v>238</v>
      </c>
      <c r="G28" s="810"/>
      <c r="H28" s="201" t="s">
        <v>239</v>
      </c>
      <c r="I28" s="199" t="s">
        <v>240</v>
      </c>
      <c r="J28" s="199" t="s">
        <v>318</v>
      </c>
    </row>
    <row r="29" spans="1:15" ht="126.75" customHeight="1" thickBot="1" x14ac:dyDescent="0.3">
      <c r="A29" s="808"/>
      <c r="B29" s="158">
        <v>6</v>
      </c>
      <c r="C29" s="159">
        <v>6</v>
      </c>
      <c r="D29" s="678" t="s">
        <v>758</v>
      </c>
      <c r="E29" s="679"/>
      <c r="F29" s="678" t="s">
        <v>794</v>
      </c>
      <c r="G29" s="679"/>
      <c r="H29" s="462" t="s">
        <v>639</v>
      </c>
      <c r="I29" s="403" t="s">
        <v>631</v>
      </c>
      <c r="J29" s="419" t="s">
        <v>785</v>
      </c>
    </row>
    <row r="30" spans="1:15" s="99" customFormat="1" ht="30.75" thickBot="1" x14ac:dyDescent="0.3">
      <c r="A30" s="807" t="s">
        <v>242</v>
      </c>
      <c r="B30" s="201" t="s">
        <v>235</v>
      </c>
      <c r="C30" s="201" t="s">
        <v>236</v>
      </c>
      <c r="D30" s="809" t="s">
        <v>237</v>
      </c>
      <c r="E30" s="810"/>
      <c r="F30" s="809" t="s">
        <v>238</v>
      </c>
      <c r="G30" s="810"/>
      <c r="H30" s="201" t="s">
        <v>239</v>
      </c>
      <c r="I30" s="199" t="s">
        <v>240</v>
      </c>
      <c r="J30" s="199" t="s">
        <v>318</v>
      </c>
    </row>
    <row r="31" spans="1:15" ht="129" thickBot="1" x14ac:dyDescent="0.3">
      <c r="A31" s="808"/>
      <c r="B31" s="489">
        <v>6</v>
      </c>
      <c r="C31" s="484">
        <v>6</v>
      </c>
      <c r="D31" s="561" t="s">
        <v>895</v>
      </c>
      <c r="E31" s="562"/>
      <c r="F31" s="561" t="s">
        <v>896</v>
      </c>
      <c r="G31" s="562"/>
      <c r="H31" s="485" t="s">
        <v>639</v>
      </c>
      <c r="I31" s="486" t="s">
        <v>631</v>
      </c>
      <c r="J31" s="419" t="s">
        <v>891</v>
      </c>
    </row>
    <row r="32" spans="1:15" s="99" customFormat="1" ht="30.75" thickBot="1" x14ac:dyDescent="0.3">
      <c r="A32" s="807" t="s">
        <v>243</v>
      </c>
      <c r="B32" s="201" t="s">
        <v>235</v>
      </c>
      <c r="C32" s="198" t="s">
        <v>236</v>
      </c>
      <c r="D32" s="809" t="s">
        <v>237</v>
      </c>
      <c r="E32" s="810"/>
      <c r="F32" s="809" t="s">
        <v>238</v>
      </c>
      <c r="G32" s="810"/>
      <c r="H32" s="201" t="s">
        <v>239</v>
      </c>
      <c r="I32" s="201" t="s">
        <v>240</v>
      </c>
      <c r="J32" s="199" t="s">
        <v>318</v>
      </c>
    </row>
    <row r="33" spans="1:10" ht="15" thickBot="1" x14ac:dyDescent="0.3">
      <c r="A33" s="808"/>
      <c r="B33" s="158">
        <v>6</v>
      </c>
      <c r="C33" s="159"/>
      <c r="D33" s="814"/>
      <c r="E33" s="815"/>
      <c r="F33" s="814"/>
      <c r="G33" s="815"/>
      <c r="H33" s="238"/>
      <c r="I33" s="239"/>
      <c r="J33" s="239"/>
    </row>
    <row r="34" spans="1:10" s="99" customFormat="1" ht="30.75" thickBot="1" x14ac:dyDescent="0.3">
      <c r="A34" s="807" t="s">
        <v>244</v>
      </c>
      <c r="B34" s="201" t="s">
        <v>235</v>
      </c>
      <c r="C34" s="201" t="s">
        <v>236</v>
      </c>
      <c r="D34" s="809" t="s">
        <v>237</v>
      </c>
      <c r="E34" s="810"/>
      <c r="F34" s="809" t="s">
        <v>238</v>
      </c>
      <c r="G34" s="810"/>
      <c r="H34" s="201" t="s">
        <v>239</v>
      </c>
      <c r="I34" s="199" t="s">
        <v>240</v>
      </c>
      <c r="J34" s="199" t="s">
        <v>318</v>
      </c>
    </row>
    <row r="35" spans="1:10" ht="15" thickBot="1" x14ac:dyDescent="0.3">
      <c r="A35" s="808"/>
      <c r="B35" s="158">
        <v>6</v>
      </c>
      <c r="C35" s="159"/>
      <c r="D35" s="811"/>
      <c r="E35" s="812"/>
      <c r="F35" s="811"/>
      <c r="G35" s="812"/>
      <c r="H35" s="158"/>
      <c r="I35" s="240"/>
      <c r="J35" s="240"/>
    </row>
    <row r="36" spans="1:10" s="99" customFormat="1" ht="30.75" thickBot="1" x14ac:dyDescent="0.3">
      <c r="A36" s="807" t="s">
        <v>245</v>
      </c>
      <c r="B36" s="201" t="s">
        <v>235</v>
      </c>
      <c r="C36" s="201" t="s">
        <v>236</v>
      </c>
      <c r="D36" s="809" t="s">
        <v>237</v>
      </c>
      <c r="E36" s="810"/>
      <c r="F36" s="809" t="s">
        <v>238</v>
      </c>
      <c r="G36" s="810"/>
      <c r="H36" s="201" t="s">
        <v>239</v>
      </c>
      <c r="I36" s="199" t="s">
        <v>240</v>
      </c>
      <c r="J36" s="199" t="s">
        <v>318</v>
      </c>
    </row>
    <row r="37" spans="1:10" ht="15" thickBot="1" x14ac:dyDescent="0.3">
      <c r="A37" s="808"/>
      <c r="B37" s="158">
        <v>6</v>
      </c>
      <c r="C37" s="160" t="e">
        <f>+#REF!</f>
        <v>#REF!</v>
      </c>
      <c r="D37" s="811"/>
      <c r="E37" s="812"/>
      <c r="F37" s="811"/>
      <c r="G37" s="812"/>
      <c r="H37" s="158"/>
      <c r="I37" s="240"/>
      <c r="J37" s="240"/>
    </row>
    <row r="38" spans="1:10" ht="30.75" thickBot="1" x14ac:dyDescent="0.3">
      <c r="A38" s="807" t="s">
        <v>246</v>
      </c>
      <c r="B38" s="201" t="s">
        <v>235</v>
      </c>
      <c r="C38" s="229" t="s">
        <v>236</v>
      </c>
      <c r="D38" s="809" t="s">
        <v>237</v>
      </c>
      <c r="E38" s="810"/>
      <c r="F38" s="809" t="s">
        <v>238</v>
      </c>
      <c r="G38" s="810"/>
      <c r="H38" s="201" t="s">
        <v>239</v>
      </c>
      <c r="I38" s="199" t="s">
        <v>240</v>
      </c>
      <c r="J38" s="199" t="s">
        <v>318</v>
      </c>
    </row>
    <row r="39" spans="1:10" ht="15" thickBot="1" x14ac:dyDescent="0.3">
      <c r="A39" s="808"/>
      <c r="B39" s="158">
        <v>6</v>
      </c>
      <c r="C39" s="160"/>
      <c r="D39" s="811"/>
      <c r="E39" s="813"/>
      <c r="F39" s="811"/>
      <c r="G39" s="812"/>
      <c r="H39" s="158"/>
      <c r="I39" s="240"/>
      <c r="J39" s="240"/>
    </row>
    <row r="40" spans="1:10" ht="30.75" thickBot="1" x14ac:dyDescent="0.3">
      <c r="A40" s="807" t="s">
        <v>247</v>
      </c>
      <c r="B40" s="201" t="s">
        <v>235</v>
      </c>
      <c r="C40" s="229" t="s">
        <v>236</v>
      </c>
      <c r="D40" s="809" t="s">
        <v>237</v>
      </c>
      <c r="E40" s="810"/>
      <c r="F40" s="809" t="s">
        <v>238</v>
      </c>
      <c r="G40" s="810"/>
      <c r="H40" s="201" t="s">
        <v>239</v>
      </c>
      <c r="I40" s="199" t="s">
        <v>240</v>
      </c>
      <c r="J40" s="199" t="s">
        <v>318</v>
      </c>
    </row>
    <row r="41" spans="1:10" ht="15" thickBot="1" x14ac:dyDescent="0.3">
      <c r="A41" s="808"/>
      <c r="B41" s="158">
        <v>6</v>
      </c>
      <c r="C41" s="160"/>
      <c r="D41" s="811"/>
      <c r="E41" s="813"/>
      <c r="F41" s="811"/>
      <c r="G41" s="812"/>
      <c r="H41" s="241"/>
      <c r="I41" s="158"/>
      <c r="J41" s="240"/>
    </row>
    <row r="42" spans="1:10" ht="30.75" thickBot="1" x14ac:dyDescent="0.3">
      <c r="A42" s="807" t="s">
        <v>248</v>
      </c>
      <c r="B42" s="201" t="s">
        <v>235</v>
      </c>
      <c r="C42" s="229" t="s">
        <v>236</v>
      </c>
      <c r="D42" s="809" t="s">
        <v>237</v>
      </c>
      <c r="E42" s="810"/>
      <c r="F42" s="809" t="s">
        <v>238</v>
      </c>
      <c r="G42" s="810"/>
      <c r="H42" s="201" t="s">
        <v>239</v>
      </c>
      <c r="I42" s="199" t="s">
        <v>240</v>
      </c>
      <c r="J42" s="199" t="s">
        <v>318</v>
      </c>
    </row>
    <row r="43" spans="1:10" ht="15" thickBot="1" x14ac:dyDescent="0.3">
      <c r="A43" s="808"/>
      <c r="B43" s="158">
        <v>6</v>
      </c>
      <c r="C43" s="160" t="e">
        <f>+#REF!</f>
        <v>#REF!</v>
      </c>
      <c r="D43" s="811"/>
      <c r="E43" s="812"/>
      <c r="F43" s="811"/>
      <c r="G43" s="812"/>
      <c r="H43" s="158"/>
      <c r="I43" s="158"/>
      <c r="J43" s="158"/>
    </row>
    <row r="44" spans="1:10" ht="30.75" thickBot="1" x14ac:dyDescent="0.3">
      <c r="A44" s="807" t="s">
        <v>249</v>
      </c>
      <c r="B44" s="201" t="s">
        <v>235</v>
      </c>
      <c r="C44" s="229" t="s">
        <v>236</v>
      </c>
      <c r="D44" s="809" t="s">
        <v>237</v>
      </c>
      <c r="E44" s="810"/>
      <c r="F44" s="809" t="s">
        <v>238</v>
      </c>
      <c r="G44" s="810"/>
      <c r="H44" s="201" t="s">
        <v>239</v>
      </c>
      <c r="I44" s="199" t="s">
        <v>240</v>
      </c>
      <c r="J44" s="199" t="s">
        <v>318</v>
      </c>
    </row>
    <row r="45" spans="1:10" ht="15" thickBot="1" x14ac:dyDescent="0.3">
      <c r="A45" s="808"/>
      <c r="B45" s="158">
        <v>6</v>
      </c>
      <c r="C45" s="160"/>
      <c r="D45" s="811"/>
      <c r="E45" s="812"/>
      <c r="F45" s="811"/>
      <c r="G45" s="812"/>
      <c r="H45" s="158"/>
      <c r="I45" s="240"/>
      <c r="J45" s="240"/>
    </row>
    <row r="46" spans="1:10" ht="30.75" thickBot="1" x14ac:dyDescent="0.3">
      <c r="A46" s="807" t="s">
        <v>250</v>
      </c>
      <c r="B46" s="201" t="s">
        <v>235</v>
      </c>
      <c r="C46" s="229" t="s">
        <v>236</v>
      </c>
      <c r="D46" s="809" t="s">
        <v>237</v>
      </c>
      <c r="E46" s="810"/>
      <c r="F46" s="809" t="s">
        <v>238</v>
      </c>
      <c r="G46" s="810"/>
      <c r="H46" s="201" t="s">
        <v>239</v>
      </c>
      <c r="I46" s="199" t="s">
        <v>240</v>
      </c>
      <c r="J46" s="199" t="s">
        <v>318</v>
      </c>
    </row>
    <row r="47" spans="1:10" ht="15" thickBot="1" x14ac:dyDescent="0.3">
      <c r="A47" s="808"/>
      <c r="B47" s="158">
        <v>6</v>
      </c>
      <c r="C47" s="160"/>
      <c r="D47" s="811"/>
      <c r="E47" s="812"/>
      <c r="F47" s="813"/>
      <c r="G47" s="813"/>
      <c r="H47" s="158"/>
      <c r="I47" s="158"/>
      <c r="J47" s="158"/>
    </row>
    <row r="48" spans="1:10" ht="30.75" thickBot="1" x14ac:dyDescent="0.3">
      <c r="A48" s="807" t="s">
        <v>251</v>
      </c>
      <c r="B48" s="201" t="s">
        <v>235</v>
      </c>
      <c r="C48" s="229" t="s">
        <v>236</v>
      </c>
      <c r="D48" s="809" t="s">
        <v>237</v>
      </c>
      <c r="E48" s="810"/>
      <c r="F48" s="809" t="s">
        <v>238</v>
      </c>
      <c r="G48" s="810"/>
      <c r="H48" s="201" t="s">
        <v>239</v>
      </c>
      <c r="I48" s="199" t="s">
        <v>240</v>
      </c>
      <c r="J48" s="199" t="s">
        <v>318</v>
      </c>
    </row>
    <row r="49" spans="1:10" ht="15" thickBot="1" x14ac:dyDescent="0.3">
      <c r="A49" s="808"/>
      <c r="B49" s="158">
        <v>6</v>
      </c>
      <c r="C49" s="160"/>
      <c r="D49" s="811"/>
      <c r="E49" s="812"/>
      <c r="F49" s="811"/>
      <c r="G49" s="812"/>
      <c r="H49" s="158"/>
      <c r="I49" s="158"/>
      <c r="J49" s="158"/>
    </row>
    <row r="52" spans="1:10" ht="15" thickBot="1" x14ac:dyDescent="0.3"/>
    <row r="53" spans="1:10" ht="48" customHeight="1" thickBot="1" x14ac:dyDescent="0.3">
      <c r="A53" s="841" t="s">
        <v>319</v>
      </c>
      <c r="B53" s="247" t="s">
        <v>320</v>
      </c>
      <c r="C53" s="247"/>
      <c r="D53" s="840" t="s">
        <v>321</v>
      </c>
      <c r="E53" s="247" t="s">
        <v>320</v>
      </c>
      <c r="F53" s="247"/>
      <c r="G53" s="840" t="s">
        <v>322</v>
      </c>
      <c r="H53" s="247" t="s">
        <v>323</v>
      </c>
      <c r="I53" s="842"/>
      <c r="J53" s="842"/>
    </row>
    <row r="54" spans="1:10" ht="48" customHeight="1" thickBot="1" x14ac:dyDescent="0.3">
      <c r="A54" s="841"/>
      <c r="B54" s="247" t="s">
        <v>324</v>
      </c>
      <c r="C54" s="247" t="s">
        <v>325</v>
      </c>
      <c r="D54" s="840"/>
      <c r="E54" s="247" t="s">
        <v>324</v>
      </c>
      <c r="F54" s="247" t="s">
        <v>326</v>
      </c>
      <c r="G54" s="840"/>
      <c r="H54" s="247" t="s">
        <v>327</v>
      </c>
      <c r="I54" s="523" t="s">
        <v>709</v>
      </c>
      <c r="J54" s="523"/>
    </row>
    <row r="55" spans="1:10" ht="48" customHeight="1" thickBot="1" x14ac:dyDescent="0.3">
      <c r="A55" s="841"/>
      <c r="B55" s="247" t="s">
        <v>328</v>
      </c>
      <c r="C55" s="344" t="s">
        <v>329</v>
      </c>
      <c r="D55" s="840"/>
      <c r="E55" s="247" t="s">
        <v>328</v>
      </c>
      <c r="F55" s="247" t="s">
        <v>330</v>
      </c>
      <c r="G55" s="840"/>
      <c r="H55" s="247" t="s">
        <v>331</v>
      </c>
      <c r="I55" s="523" t="s">
        <v>710</v>
      </c>
      <c r="J55" s="523"/>
    </row>
    <row r="56" spans="1:10" ht="48" customHeight="1" thickBot="1" x14ac:dyDescent="0.3">
      <c r="A56" s="841"/>
      <c r="B56" s="247" t="s">
        <v>320</v>
      </c>
      <c r="C56" s="247"/>
      <c r="D56" s="840"/>
      <c r="E56" s="247" t="s">
        <v>320</v>
      </c>
      <c r="F56" s="247"/>
      <c r="G56" s="840"/>
      <c r="H56" s="247" t="s">
        <v>323</v>
      </c>
      <c r="I56" s="523"/>
      <c r="J56" s="523"/>
    </row>
    <row r="57" spans="1:10" ht="48" customHeight="1" thickBot="1" x14ac:dyDescent="0.3">
      <c r="A57" s="841"/>
      <c r="B57" s="247" t="s">
        <v>324</v>
      </c>
      <c r="C57" s="247"/>
      <c r="D57" s="840"/>
      <c r="E57" s="247" t="s">
        <v>324</v>
      </c>
      <c r="F57" s="247" t="s">
        <v>332</v>
      </c>
      <c r="G57" s="840"/>
      <c r="H57" s="247" t="s">
        <v>327</v>
      </c>
      <c r="I57" s="523" t="s">
        <v>711</v>
      </c>
      <c r="J57" s="523"/>
    </row>
    <row r="58" spans="1:10" ht="48" customHeight="1" thickBot="1" x14ac:dyDescent="0.3">
      <c r="A58" s="841"/>
      <c r="B58" s="247" t="s">
        <v>328</v>
      </c>
      <c r="C58" s="247"/>
      <c r="D58" s="840"/>
      <c r="E58" s="247" t="s">
        <v>328</v>
      </c>
      <c r="F58" s="247" t="s">
        <v>333</v>
      </c>
      <c r="G58" s="840"/>
      <c r="H58" s="247" t="s">
        <v>331</v>
      </c>
      <c r="I58" s="523" t="s">
        <v>712</v>
      </c>
      <c r="J58" s="523"/>
    </row>
  </sheetData>
  <mergeCells count="89">
    <mergeCell ref="D53:D58"/>
    <mergeCell ref="A53:A58"/>
    <mergeCell ref="G53:G58"/>
    <mergeCell ref="I53:J53"/>
    <mergeCell ref="I54:J54"/>
    <mergeCell ref="I55:J55"/>
    <mergeCell ref="I56:J56"/>
    <mergeCell ref="I57:J57"/>
    <mergeCell ref="I58:J58"/>
    <mergeCell ref="D27:E27"/>
    <mergeCell ref="F27:G27"/>
    <mergeCell ref="A23:A24"/>
    <mergeCell ref="H23:J23"/>
    <mergeCell ref="H24:J24"/>
    <mergeCell ref="B25:J25"/>
    <mergeCell ref="A26:A27"/>
    <mergeCell ref="D26:E26"/>
    <mergeCell ref="F26:G26"/>
    <mergeCell ref="A1:A4"/>
    <mergeCell ref="B22:J22"/>
    <mergeCell ref="A6:A9"/>
    <mergeCell ref="H21:J21"/>
    <mergeCell ref="A11:A13"/>
    <mergeCell ref="A15:B17"/>
    <mergeCell ref="B1:H1"/>
    <mergeCell ref="B2:H2"/>
    <mergeCell ref="B3:H3"/>
    <mergeCell ref="D15:F15"/>
    <mergeCell ref="D16:F16"/>
    <mergeCell ref="D17:F17"/>
    <mergeCell ref="B21:D21"/>
    <mergeCell ref="A20:J20"/>
    <mergeCell ref="B6:J9"/>
    <mergeCell ref="B4:H4"/>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s>
  <hyperlinks>
    <hyperlink ref="J27" r:id="rId1" xr:uid="{00000000-0004-0000-0D00-000000000000}"/>
    <hyperlink ref="J29" r:id="rId2" xr:uid="{00000000-0004-0000-0D00-000001000000}"/>
    <hyperlink ref="J31" r:id="rId3" xr:uid="{B18D63B4-9DB6-45A7-B9D6-9387FEE4A4A3}"/>
  </hyperlinks>
  <pageMargins left="0.25" right="0.25" top="0.75" bottom="0.75" header="0.3" footer="0.3"/>
  <pageSetup scale="26"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Listas!$B$2:$B$4</xm:f>
          </x14:formula1>
          <xm:sqref>H24:J24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Y60"/>
  <sheetViews>
    <sheetView showGridLines="0" topLeftCell="A49" zoomScaleNormal="100" zoomScaleSheetLayoutView="25" workbookViewId="0">
      <selection activeCell="F33" sqref="F33:G33"/>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2.5703125" style="68" customWidth="1"/>
    <col min="8" max="10" width="35.85546875" style="68" customWidth="1"/>
    <col min="11" max="11" width="14.71093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16"/>
      <c r="B1" s="505" t="s">
        <v>182</v>
      </c>
      <c r="C1" s="506"/>
      <c r="D1" s="506"/>
      <c r="E1" s="506"/>
      <c r="F1" s="506"/>
      <c r="G1" s="506"/>
      <c r="H1" s="507"/>
      <c r="I1" s="123" t="s">
        <v>121</v>
      </c>
      <c r="J1" s="387" t="s">
        <v>608</v>
      </c>
      <c r="M1" s="154"/>
    </row>
    <row r="2" spans="1:25" ht="24" customHeight="1" thickBot="1" x14ac:dyDescent="0.3">
      <c r="A2" s="817"/>
      <c r="B2" s="511" t="s">
        <v>183</v>
      </c>
      <c r="C2" s="512"/>
      <c r="D2" s="512"/>
      <c r="E2" s="512"/>
      <c r="F2" s="512"/>
      <c r="G2" s="512"/>
      <c r="H2" s="513"/>
      <c r="I2" s="123" t="s">
        <v>122</v>
      </c>
      <c r="J2" s="387">
        <v>14</v>
      </c>
      <c r="M2" s="154"/>
    </row>
    <row r="3" spans="1:25" ht="24" customHeight="1" thickBot="1" x14ac:dyDescent="0.3">
      <c r="A3" s="817"/>
      <c r="B3" s="511" t="s">
        <v>184</v>
      </c>
      <c r="C3" s="512"/>
      <c r="D3" s="512"/>
      <c r="E3" s="512"/>
      <c r="F3" s="512"/>
      <c r="G3" s="512"/>
      <c r="H3" s="513"/>
      <c r="I3" s="123" t="s">
        <v>303</v>
      </c>
      <c r="J3" s="389">
        <v>45775</v>
      </c>
      <c r="M3" s="154"/>
    </row>
    <row r="4" spans="1:25" ht="24" customHeight="1" thickBot="1" x14ac:dyDescent="0.3">
      <c r="A4" s="818"/>
      <c r="B4" s="514" t="s">
        <v>304</v>
      </c>
      <c r="C4" s="515"/>
      <c r="D4" s="515"/>
      <c r="E4" s="515"/>
      <c r="F4" s="515"/>
      <c r="G4" s="515"/>
      <c r="H4" s="516"/>
      <c r="I4" s="123" t="s">
        <v>186</v>
      </c>
      <c r="J4" s="387" t="s">
        <v>609</v>
      </c>
      <c r="M4" s="154"/>
    </row>
    <row r="6" spans="1:25" ht="15" customHeight="1" x14ac:dyDescent="0.25">
      <c r="A6" s="73"/>
      <c r="B6" s="74"/>
      <c r="C6" s="74"/>
      <c r="D6" s="76"/>
      <c r="E6" s="75"/>
      <c r="F6" s="75"/>
      <c r="G6" s="334"/>
      <c r="H6" s="334"/>
      <c r="I6" s="77"/>
      <c r="J6" s="77"/>
      <c r="K6" s="74"/>
      <c r="L6" s="74"/>
      <c r="M6" s="74"/>
      <c r="N6" s="74"/>
      <c r="O6" s="74"/>
      <c r="P6" s="74"/>
      <c r="Q6" s="74"/>
      <c r="R6" s="74"/>
      <c r="S6" s="74"/>
      <c r="T6" s="78"/>
      <c r="U6" s="74"/>
      <c r="V6" s="74"/>
      <c r="X6" s="79"/>
      <c r="Y6" s="80"/>
    </row>
    <row r="7" spans="1:25" ht="15" customHeight="1" x14ac:dyDescent="0.25">
      <c r="A7" s="820" t="s">
        <v>305</v>
      </c>
      <c r="B7" s="843" t="s">
        <v>306</v>
      </c>
      <c r="C7" s="844"/>
      <c r="D7" s="844"/>
      <c r="E7" s="844"/>
      <c r="F7" s="844"/>
      <c r="G7" s="844"/>
      <c r="H7" s="844"/>
      <c r="I7" s="844"/>
      <c r="J7" s="845"/>
      <c r="K7" s="74"/>
      <c r="L7" s="74"/>
      <c r="M7" s="74"/>
      <c r="N7" s="74"/>
      <c r="O7" s="74"/>
      <c r="P7" s="74"/>
      <c r="Q7" s="74"/>
      <c r="R7" s="74"/>
      <c r="S7" s="74"/>
      <c r="T7" s="74"/>
      <c r="U7" s="74"/>
      <c r="V7" s="74"/>
      <c r="W7" s="74"/>
      <c r="X7" s="74"/>
      <c r="Y7" s="74"/>
    </row>
    <row r="8" spans="1:25" ht="15" customHeight="1" x14ac:dyDescent="0.25">
      <c r="A8" s="821"/>
      <c r="B8" s="846"/>
      <c r="C8" s="685"/>
      <c r="D8" s="685"/>
      <c r="E8" s="685"/>
      <c r="F8" s="685"/>
      <c r="G8" s="685"/>
      <c r="H8" s="685"/>
      <c r="I8" s="685"/>
      <c r="J8" s="847"/>
      <c r="K8" s="74"/>
      <c r="L8" s="74"/>
      <c r="M8" s="74"/>
      <c r="N8" s="74"/>
      <c r="O8" s="74"/>
      <c r="P8" s="74"/>
      <c r="Q8" s="74"/>
      <c r="R8" s="74"/>
      <c r="S8" s="74"/>
      <c r="T8" s="74"/>
      <c r="U8" s="74"/>
      <c r="V8" s="74"/>
      <c r="W8" s="74"/>
      <c r="X8" s="74"/>
      <c r="Y8" s="74"/>
    </row>
    <row r="9" spans="1:25" ht="15" customHeight="1" x14ac:dyDescent="0.25">
      <c r="A9" s="821"/>
      <c r="B9" s="846"/>
      <c r="C9" s="685"/>
      <c r="D9" s="685"/>
      <c r="E9" s="685"/>
      <c r="F9" s="685"/>
      <c r="G9" s="685"/>
      <c r="H9" s="685"/>
      <c r="I9" s="685"/>
      <c r="J9" s="847"/>
      <c r="K9" s="74"/>
      <c r="L9" s="74"/>
      <c r="M9" s="74"/>
      <c r="N9" s="74"/>
      <c r="O9" s="74"/>
      <c r="P9" s="74"/>
      <c r="Q9" s="74"/>
      <c r="R9" s="74"/>
      <c r="S9" s="74"/>
      <c r="T9" s="74"/>
      <c r="U9" s="74"/>
      <c r="V9" s="74"/>
      <c r="W9" s="74"/>
      <c r="X9" s="74"/>
      <c r="Y9" s="74"/>
    </row>
    <row r="10" spans="1:25" ht="15" customHeight="1" x14ac:dyDescent="0.25">
      <c r="A10" s="822"/>
      <c r="B10" s="848"/>
      <c r="C10" s="849"/>
      <c r="D10" s="849"/>
      <c r="E10" s="849"/>
      <c r="F10" s="849"/>
      <c r="G10" s="849"/>
      <c r="H10" s="849"/>
      <c r="I10" s="849"/>
      <c r="J10" s="850"/>
      <c r="K10" s="74"/>
      <c r="L10" s="74"/>
      <c r="M10" s="74"/>
      <c r="N10" s="74"/>
      <c r="O10" s="74"/>
      <c r="P10" s="74"/>
      <c r="Q10" s="74"/>
      <c r="R10" s="74"/>
      <c r="S10" s="74"/>
      <c r="T10" s="74"/>
      <c r="U10" s="74"/>
      <c r="V10" s="74"/>
      <c r="W10" s="74"/>
      <c r="X10" s="74"/>
      <c r="Y10" s="74"/>
    </row>
    <row r="11" spans="1:25" ht="9" customHeight="1" thickBot="1" x14ac:dyDescent="0.3">
      <c r="A11" s="81"/>
      <c r="B11" s="148"/>
      <c r="C11" s="74"/>
      <c r="D11" s="74"/>
      <c r="E11" s="74"/>
      <c r="F11" s="74"/>
      <c r="G11" s="74"/>
      <c r="H11" s="74"/>
      <c r="I11" s="74"/>
      <c r="J11" s="74"/>
      <c r="K11" s="74"/>
      <c r="L11" s="74"/>
      <c r="M11" s="74"/>
      <c r="N11" s="74"/>
      <c r="O11" s="74"/>
      <c r="P11" s="74"/>
      <c r="Q11" s="74"/>
      <c r="R11" s="74"/>
      <c r="S11" s="74"/>
      <c r="T11" s="74"/>
      <c r="U11" s="74"/>
      <c r="V11" s="74"/>
      <c r="W11" s="74"/>
      <c r="X11" s="74"/>
      <c r="Y11" s="74"/>
    </row>
    <row r="12" spans="1:25" s="149" customFormat="1" ht="21.75" customHeight="1" thickBot="1" x14ac:dyDescent="0.3">
      <c r="A12" s="518" t="s">
        <v>187</v>
      </c>
      <c r="B12" s="223" t="s">
        <v>188</v>
      </c>
      <c r="C12" s="245"/>
      <c r="D12" s="223" t="s">
        <v>189</v>
      </c>
      <c r="E12" s="245"/>
      <c r="F12" s="223" t="s">
        <v>190</v>
      </c>
      <c r="G12" s="245" t="s">
        <v>194</v>
      </c>
      <c r="H12" s="223" t="s">
        <v>191</v>
      </c>
      <c r="I12" s="246"/>
    </row>
    <row r="13" spans="1:25" s="149" customFormat="1" ht="21.75" customHeight="1" thickBot="1" x14ac:dyDescent="0.3">
      <c r="A13" s="518"/>
      <c r="B13" s="225" t="s">
        <v>195</v>
      </c>
      <c r="C13" s="157"/>
      <c r="D13" s="223" t="s">
        <v>196</v>
      </c>
      <c r="E13" s="124"/>
      <c r="F13" s="223" t="s">
        <v>197</v>
      </c>
      <c r="G13" s="124"/>
      <c r="H13" s="223" t="s">
        <v>198</v>
      </c>
      <c r="I13" s="246"/>
    </row>
    <row r="14" spans="1:25" s="149" customFormat="1" ht="21.75" customHeight="1" thickBot="1" x14ac:dyDescent="0.3">
      <c r="A14" s="518"/>
      <c r="B14" s="223" t="s">
        <v>200</v>
      </c>
      <c r="C14" s="245"/>
      <c r="D14" s="223" t="s">
        <v>201</v>
      </c>
      <c r="E14" s="124"/>
      <c r="F14" s="223" t="s">
        <v>202</v>
      </c>
      <c r="G14" s="124"/>
      <c r="H14" s="223" t="s">
        <v>203</v>
      </c>
      <c r="I14" s="246"/>
    </row>
    <row r="15" spans="1:25" s="149" customFormat="1" ht="21.75" customHeight="1" thickBot="1" x14ac:dyDescent="0.3">
      <c r="A15" s="68"/>
      <c r="B15" s="68"/>
      <c r="C15" s="68"/>
      <c r="D15" s="68"/>
      <c r="E15" s="68"/>
      <c r="F15" s="68"/>
      <c r="G15" s="68"/>
      <c r="H15" s="68"/>
      <c r="I15" s="68"/>
      <c r="J15" s="68"/>
      <c r="K15" s="68"/>
      <c r="L15" s="163"/>
      <c r="M15" s="164"/>
      <c r="N15" s="164"/>
      <c r="O15" s="164"/>
    </row>
    <row r="16" spans="1:25" s="149" customFormat="1" ht="21.75" customHeight="1" thickBot="1" x14ac:dyDescent="0.3">
      <c r="A16" s="525" t="s">
        <v>192</v>
      </c>
      <c r="B16" s="525"/>
      <c r="C16" s="242" t="s">
        <v>193</v>
      </c>
      <c r="D16" s="526"/>
      <c r="E16" s="526"/>
      <c r="F16" s="526"/>
      <c r="G16" s="68"/>
      <c r="H16" s="68"/>
      <c r="I16" s="68"/>
      <c r="J16" s="68"/>
      <c r="K16" s="68"/>
      <c r="L16" s="163"/>
      <c r="M16" s="164"/>
      <c r="N16" s="164"/>
      <c r="O16" s="164"/>
    </row>
    <row r="17" spans="1:15" s="149" customFormat="1" ht="21.75" customHeight="1" thickBot="1" x14ac:dyDescent="0.3">
      <c r="A17" s="525"/>
      <c r="B17" s="525"/>
      <c r="C17" s="242" t="s">
        <v>199</v>
      </c>
      <c r="D17" s="526"/>
      <c r="E17" s="526"/>
      <c r="F17" s="526"/>
      <c r="G17" s="68"/>
      <c r="H17" s="68"/>
      <c r="I17" s="68"/>
      <c r="J17" s="68"/>
      <c r="K17" s="68"/>
      <c r="L17" s="163"/>
      <c r="M17" s="164"/>
      <c r="N17" s="164"/>
      <c r="O17" s="164"/>
    </row>
    <row r="18" spans="1:15" s="149" customFormat="1" ht="21.75" customHeight="1" thickBot="1" x14ac:dyDescent="0.3">
      <c r="A18" s="525"/>
      <c r="B18" s="525"/>
      <c r="C18" s="242" t="s">
        <v>204</v>
      </c>
      <c r="D18" s="526" t="s">
        <v>194</v>
      </c>
      <c r="E18" s="526"/>
      <c r="F18" s="526"/>
      <c r="G18" s="68"/>
      <c r="H18" s="68"/>
      <c r="I18" s="68"/>
      <c r="J18" s="68"/>
      <c r="K18" s="68"/>
      <c r="L18" s="163"/>
      <c r="M18" s="164"/>
      <c r="N18" s="164"/>
      <c r="O18" s="164"/>
    </row>
    <row r="19" spans="1:15" s="149" customFormat="1" ht="21.75" customHeight="1" x14ac:dyDescent="0.25">
      <c r="A19" s="68"/>
      <c r="B19" s="68"/>
      <c r="C19" s="68"/>
      <c r="D19" s="68"/>
      <c r="E19" s="68"/>
      <c r="F19" s="68"/>
      <c r="G19" s="68"/>
      <c r="H19" s="68"/>
      <c r="I19" s="68"/>
      <c r="J19" s="68"/>
      <c r="K19" s="68"/>
      <c r="L19" s="163"/>
      <c r="M19" s="164"/>
      <c r="N19" s="164"/>
      <c r="O19" s="164"/>
    </row>
    <row r="20" spans="1:15" s="95" customFormat="1" ht="16.5" customHeight="1" x14ac:dyDescent="0.2"/>
    <row r="21" spans="1:15" ht="5.25" customHeight="1" thickBot="1" x14ac:dyDescent="0.3"/>
    <row r="22" spans="1:15" ht="48" customHeight="1" thickBot="1" x14ac:dyDescent="0.3">
      <c r="A22" s="823" t="s">
        <v>307</v>
      </c>
      <c r="B22" s="823"/>
      <c r="C22" s="823"/>
      <c r="D22" s="823"/>
      <c r="E22" s="823"/>
      <c r="F22" s="823"/>
      <c r="G22" s="823"/>
      <c r="H22" s="823"/>
      <c r="I22" s="823"/>
      <c r="J22" s="823"/>
    </row>
    <row r="23" spans="1:15" ht="69.95" customHeight="1" thickBot="1" x14ac:dyDescent="0.3">
      <c r="A23" s="229" t="s">
        <v>215</v>
      </c>
      <c r="B23" s="692" t="s">
        <v>269</v>
      </c>
      <c r="C23" s="819"/>
      <c r="D23" s="693"/>
      <c r="E23" s="230" t="s">
        <v>308</v>
      </c>
      <c r="F23" s="231" t="s">
        <v>309</v>
      </c>
      <c r="G23" s="230" t="s">
        <v>310</v>
      </c>
      <c r="H23" s="692" t="s">
        <v>311</v>
      </c>
      <c r="I23" s="819"/>
      <c r="J23" s="693"/>
    </row>
    <row r="24" spans="1:15" ht="50.25" customHeight="1" thickBot="1" x14ac:dyDescent="0.3">
      <c r="A24" s="200" t="s">
        <v>312</v>
      </c>
      <c r="B24" s="692" t="s">
        <v>334</v>
      </c>
      <c r="C24" s="819"/>
      <c r="D24" s="819"/>
      <c r="E24" s="819"/>
      <c r="F24" s="819"/>
      <c r="G24" s="819"/>
      <c r="H24" s="819"/>
      <c r="I24" s="819"/>
      <c r="J24" s="693"/>
    </row>
    <row r="25" spans="1:15" ht="50.25" customHeight="1" thickBot="1" x14ac:dyDescent="0.3">
      <c r="A25" s="807" t="s">
        <v>314</v>
      </c>
      <c r="B25" s="232">
        <v>2024</v>
      </c>
      <c r="C25" s="233">
        <v>2025</v>
      </c>
      <c r="D25" s="233">
        <v>2026</v>
      </c>
      <c r="E25" s="233">
        <v>2027</v>
      </c>
      <c r="F25" s="234" t="s">
        <v>93</v>
      </c>
      <c r="G25" s="235" t="s">
        <v>315</v>
      </c>
      <c r="H25" s="834" t="s">
        <v>316</v>
      </c>
      <c r="I25" s="835"/>
      <c r="J25" s="836"/>
    </row>
    <row r="26" spans="1:15" ht="50.25" customHeight="1" thickBot="1" x14ac:dyDescent="0.3">
      <c r="A26" s="808"/>
      <c r="B26" s="282">
        <v>1</v>
      </c>
      <c r="C26" s="283">
        <v>1</v>
      </c>
      <c r="D26" s="283">
        <v>1</v>
      </c>
      <c r="E26" s="283">
        <v>1</v>
      </c>
      <c r="F26" s="284">
        <v>1</v>
      </c>
      <c r="G26" s="285">
        <v>1</v>
      </c>
      <c r="H26" s="692" t="s">
        <v>23</v>
      </c>
      <c r="I26" s="819"/>
      <c r="J26" s="693"/>
    </row>
    <row r="27" spans="1:15" ht="52.5" customHeight="1" thickBot="1" x14ac:dyDescent="0.3">
      <c r="A27" s="200"/>
      <c r="B27" s="837" t="s">
        <v>335</v>
      </c>
      <c r="C27" s="838"/>
      <c r="D27" s="838"/>
      <c r="E27" s="838"/>
      <c r="F27" s="838"/>
      <c r="G27" s="838"/>
      <c r="H27" s="838"/>
      <c r="I27" s="838"/>
      <c r="J27" s="839"/>
    </row>
    <row r="28" spans="1:15" s="99" customFormat="1" ht="56.25" customHeight="1" thickBot="1" x14ac:dyDescent="0.3">
      <c r="A28" s="807" t="s">
        <v>234</v>
      </c>
      <c r="B28" s="201" t="s">
        <v>235</v>
      </c>
      <c r="C28" s="229" t="s">
        <v>236</v>
      </c>
      <c r="D28" s="809" t="s">
        <v>237</v>
      </c>
      <c r="E28" s="810"/>
      <c r="F28" s="809" t="s">
        <v>238</v>
      </c>
      <c r="G28" s="810"/>
      <c r="H28" s="201" t="s">
        <v>239</v>
      </c>
      <c r="I28" s="199" t="s">
        <v>240</v>
      </c>
      <c r="J28" s="199" t="s">
        <v>318</v>
      </c>
    </row>
    <row r="29" spans="1:15" ht="409.5" customHeight="1" thickBot="1" x14ac:dyDescent="0.3">
      <c r="A29" s="808"/>
      <c r="B29" s="286">
        <v>1</v>
      </c>
      <c r="C29" s="286">
        <v>1</v>
      </c>
      <c r="D29" s="851" t="s">
        <v>689</v>
      </c>
      <c r="E29" s="852"/>
      <c r="F29" s="851" t="s">
        <v>692</v>
      </c>
      <c r="G29" s="852"/>
      <c r="H29" s="421" t="s">
        <v>690</v>
      </c>
      <c r="I29" s="420" t="s">
        <v>684</v>
      </c>
      <c r="J29" s="422" t="s">
        <v>691</v>
      </c>
    </row>
    <row r="30" spans="1:15" s="99" customFormat="1" ht="45" customHeight="1" thickBot="1" x14ac:dyDescent="0.3">
      <c r="A30" s="807" t="s">
        <v>241</v>
      </c>
      <c r="B30" s="201" t="s">
        <v>235</v>
      </c>
      <c r="C30" s="201" t="s">
        <v>236</v>
      </c>
      <c r="D30" s="809" t="s">
        <v>237</v>
      </c>
      <c r="E30" s="810"/>
      <c r="F30" s="809" t="s">
        <v>238</v>
      </c>
      <c r="G30" s="810"/>
      <c r="H30" s="201" t="s">
        <v>239</v>
      </c>
      <c r="I30" s="199" t="s">
        <v>240</v>
      </c>
      <c r="J30" s="199" t="s">
        <v>318</v>
      </c>
    </row>
    <row r="31" spans="1:15" ht="409.5" customHeight="1" thickBot="1" x14ac:dyDescent="0.3">
      <c r="A31" s="808"/>
      <c r="B31" s="286">
        <v>1</v>
      </c>
      <c r="C31" s="286">
        <v>1</v>
      </c>
      <c r="D31" s="851" t="s">
        <v>786</v>
      </c>
      <c r="E31" s="852"/>
      <c r="F31" s="851" t="s">
        <v>788</v>
      </c>
      <c r="G31" s="852"/>
      <c r="H31" s="421" t="s">
        <v>787</v>
      </c>
      <c r="I31" s="420" t="s">
        <v>684</v>
      </c>
      <c r="J31" s="413" t="s">
        <v>789</v>
      </c>
    </row>
    <row r="32" spans="1:15" s="99" customFormat="1" ht="45" customHeight="1" thickBot="1" x14ac:dyDescent="0.3">
      <c r="A32" s="807" t="s">
        <v>242</v>
      </c>
      <c r="B32" s="201" t="s">
        <v>235</v>
      </c>
      <c r="C32" s="201" t="s">
        <v>236</v>
      </c>
      <c r="D32" s="809" t="s">
        <v>237</v>
      </c>
      <c r="E32" s="810"/>
      <c r="F32" s="809" t="s">
        <v>238</v>
      </c>
      <c r="G32" s="810"/>
      <c r="H32" s="201" t="s">
        <v>239</v>
      </c>
      <c r="I32" s="199" t="s">
        <v>240</v>
      </c>
      <c r="J32" s="199" t="s">
        <v>318</v>
      </c>
    </row>
    <row r="33" spans="1:10" ht="382.5" customHeight="1" thickBot="1" x14ac:dyDescent="0.3">
      <c r="A33" s="808"/>
      <c r="B33" s="286">
        <v>1</v>
      </c>
      <c r="C33" s="286">
        <v>1</v>
      </c>
      <c r="D33" s="851" t="s">
        <v>852</v>
      </c>
      <c r="E33" s="852"/>
      <c r="F33" s="851" t="s">
        <v>892</v>
      </c>
      <c r="G33" s="852"/>
      <c r="H33" s="421" t="s">
        <v>787</v>
      </c>
      <c r="I33" s="420" t="s">
        <v>684</v>
      </c>
      <c r="J33" s="413" t="s">
        <v>893</v>
      </c>
    </row>
    <row r="34" spans="1:10" s="99" customFormat="1" ht="30.75" thickBot="1" x14ac:dyDescent="0.3">
      <c r="A34" s="807" t="s">
        <v>243</v>
      </c>
      <c r="B34" s="201" t="s">
        <v>235</v>
      </c>
      <c r="C34" s="198" t="s">
        <v>236</v>
      </c>
      <c r="D34" s="809" t="s">
        <v>237</v>
      </c>
      <c r="E34" s="810"/>
      <c r="F34" s="809" t="s">
        <v>238</v>
      </c>
      <c r="G34" s="810"/>
      <c r="H34" s="201" t="s">
        <v>239</v>
      </c>
      <c r="I34" s="201" t="s">
        <v>240</v>
      </c>
      <c r="J34" s="199" t="s">
        <v>318</v>
      </c>
    </row>
    <row r="35" spans="1:10" ht="15" thickBot="1" x14ac:dyDescent="0.3">
      <c r="A35" s="808"/>
      <c r="B35" s="286">
        <v>1</v>
      </c>
      <c r="C35" s="159"/>
      <c r="D35" s="814"/>
      <c r="E35" s="815"/>
      <c r="F35" s="814"/>
      <c r="G35" s="815"/>
      <c r="H35" s="238"/>
      <c r="I35" s="239"/>
      <c r="J35" s="239"/>
    </row>
    <row r="36" spans="1:10" s="99" customFormat="1" ht="30.75" thickBot="1" x14ac:dyDescent="0.3">
      <c r="A36" s="807" t="s">
        <v>244</v>
      </c>
      <c r="B36" s="201" t="s">
        <v>235</v>
      </c>
      <c r="C36" s="201" t="s">
        <v>236</v>
      </c>
      <c r="D36" s="809" t="s">
        <v>237</v>
      </c>
      <c r="E36" s="810"/>
      <c r="F36" s="809" t="s">
        <v>238</v>
      </c>
      <c r="G36" s="810"/>
      <c r="H36" s="201" t="s">
        <v>239</v>
      </c>
      <c r="I36" s="199" t="s">
        <v>240</v>
      </c>
      <c r="J36" s="199" t="s">
        <v>318</v>
      </c>
    </row>
    <row r="37" spans="1:10" ht="15" thickBot="1" x14ac:dyDescent="0.3">
      <c r="A37" s="808"/>
      <c r="B37" s="286">
        <v>1</v>
      </c>
      <c r="C37" s="159"/>
      <c r="D37" s="811"/>
      <c r="E37" s="812"/>
      <c r="F37" s="811"/>
      <c r="G37" s="812"/>
      <c r="H37" s="158"/>
      <c r="I37" s="240"/>
      <c r="J37" s="240"/>
    </row>
    <row r="38" spans="1:10" s="99" customFormat="1" ht="30.75" thickBot="1" x14ac:dyDescent="0.3">
      <c r="A38" s="807" t="s">
        <v>245</v>
      </c>
      <c r="B38" s="201" t="s">
        <v>235</v>
      </c>
      <c r="C38" s="201" t="s">
        <v>236</v>
      </c>
      <c r="D38" s="809" t="s">
        <v>237</v>
      </c>
      <c r="E38" s="810"/>
      <c r="F38" s="809" t="s">
        <v>238</v>
      </c>
      <c r="G38" s="810"/>
      <c r="H38" s="201" t="s">
        <v>239</v>
      </c>
      <c r="I38" s="199" t="s">
        <v>240</v>
      </c>
      <c r="J38" s="199" t="s">
        <v>318</v>
      </c>
    </row>
    <row r="39" spans="1:10" ht="15" thickBot="1" x14ac:dyDescent="0.3">
      <c r="A39" s="808"/>
      <c r="B39" s="286">
        <v>1</v>
      </c>
      <c r="C39" s="160"/>
      <c r="D39" s="811"/>
      <c r="E39" s="812"/>
      <c r="F39" s="811"/>
      <c r="G39" s="812"/>
      <c r="H39" s="158"/>
      <c r="I39" s="240"/>
      <c r="J39" s="240"/>
    </row>
    <row r="40" spans="1:10" ht="30.75" thickBot="1" x14ac:dyDescent="0.3">
      <c r="A40" s="807" t="s">
        <v>246</v>
      </c>
      <c r="B40" s="201" t="s">
        <v>235</v>
      </c>
      <c r="C40" s="229" t="s">
        <v>236</v>
      </c>
      <c r="D40" s="809" t="s">
        <v>237</v>
      </c>
      <c r="E40" s="810"/>
      <c r="F40" s="809" t="s">
        <v>238</v>
      </c>
      <c r="G40" s="810"/>
      <c r="H40" s="201" t="s">
        <v>239</v>
      </c>
      <c r="I40" s="199" t="s">
        <v>240</v>
      </c>
      <c r="J40" s="199" t="s">
        <v>318</v>
      </c>
    </row>
    <row r="41" spans="1:10" ht="15" thickBot="1" x14ac:dyDescent="0.3">
      <c r="A41" s="808"/>
      <c r="B41" s="286">
        <v>1</v>
      </c>
      <c r="C41" s="160"/>
      <c r="D41" s="811"/>
      <c r="E41" s="813"/>
      <c r="F41" s="811"/>
      <c r="G41" s="812"/>
      <c r="H41" s="158"/>
      <c r="I41" s="240"/>
      <c r="J41" s="240"/>
    </row>
    <row r="42" spans="1:10" ht="30.75" thickBot="1" x14ac:dyDescent="0.3">
      <c r="A42" s="807" t="s">
        <v>247</v>
      </c>
      <c r="B42" s="201" t="s">
        <v>235</v>
      </c>
      <c r="C42" s="229" t="s">
        <v>236</v>
      </c>
      <c r="D42" s="809" t="s">
        <v>237</v>
      </c>
      <c r="E42" s="810"/>
      <c r="F42" s="809" t="s">
        <v>238</v>
      </c>
      <c r="G42" s="810"/>
      <c r="H42" s="201" t="s">
        <v>239</v>
      </c>
      <c r="I42" s="199" t="s">
        <v>240</v>
      </c>
      <c r="J42" s="199" t="s">
        <v>318</v>
      </c>
    </row>
    <row r="43" spans="1:10" ht="15" thickBot="1" x14ac:dyDescent="0.3">
      <c r="A43" s="808"/>
      <c r="B43" s="286">
        <v>1</v>
      </c>
      <c r="C43" s="160"/>
      <c r="D43" s="811"/>
      <c r="E43" s="813"/>
      <c r="F43" s="811"/>
      <c r="G43" s="812"/>
      <c r="H43" s="241"/>
      <c r="I43" s="158"/>
      <c r="J43" s="240"/>
    </row>
    <row r="44" spans="1:10" ht="30.75" thickBot="1" x14ac:dyDescent="0.3">
      <c r="A44" s="807" t="s">
        <v>248</v>
      </c>
      <c r="B44" s="201" t="s">
        <v>235</v>
      </c>
      <c r="C44" s="229" t="s">
        <v>236</v>
      </c>
      <c r="D44" s="809" t="s">
        <v>237</v>
      </c>
      <c r="E44" s="810"/>
      <c r="F44" s="809" t="s">
        <v>238</v>
      </c>
      <c r="G44" s="810"/>
      <c r="H44" s="201" t="s">
        <v>239</v>
      </c>
      <c r="I44" s="199" t="s">
        <v>240</v>
      </c>
      <c r="J44" s="199" t="s">
        <v>318</v>
      </c>
    </row>
    <row r="45" spans="1:10" ht="15" thickBot="1" x14ac:dyDescent="0.3">
      <c r="A45" s="808"/>
      <c r="B45" s="286">
        <v>1</v>
      </c>
      <c r="C45" s="160"/>
      <c r="D45" s="811"/>
      <c r="E45" s="812"/>
      <c r="F45" s="811"/>
      <c r="G45" s="812"/>
      <c r="H45" s="158"/>
      <c r="I45" s="158"/>
      <c r="J45" s="158"/>
    </row>
    <row r="46" spans="1:10" ht="30.75" thickBot="1" x14ac:dyDescent="0.3">
      <c r="A46" s="807" t="s">
        <v>249</v>
      </c>
      <c r="B46" s="201" t="s">
        <v>235</v>
      </c>
      <c r="C46" s="229" t="s">
        <v>236</v>
      </c>
      <c r="D46" s="809" t="s">
        <v>237</v>
      </c>
      <c r="E46" s="810"/>
      <c r="F46" s="809" t="s">
        <v>238</v>
      </c>
      <c r="G46" s="810"/>
      <c r="H46" s="201" t="s">
        <v>239</v>
      </c>
      <c r="I46" s="199" t="s">
        <v>240</v>
      </c>
      <c r="J46" s="199" t="s">
        <v>318</v>
      </c>
    </row>
    <row r="47" spans="1:10" ht="15" thickBot="1" x14ac:dyDescent="0.3">
      <c r="A47" s="808"/>
      <c r="B47" s="286">
        <v>1</v>
      </c>
      <c r="C47" s="160"/>
      <c r="D47" s="811"/>
      <c r="E47" s="812"/>
      <c r="F47" s="811"/>
      <c r="G47" s="812"/>
      <c r="H47" s="158"/>
      <c r="I47" s="240"/>
      <c r="J47" s="240"/>
    </row>
    <row r="48" spans="1:10" ht="30.75" thickBot="1" x14ac:dyDescent="0.3">
      <c r="A48" s="807" t="s">
        <v>250</v>
      </c>
      <c r="B48" s="201" t="s">
        <v>235</v>
      </c>
      <c r="C48" s="229" t="s">
        <v>236</v>
      </c>
      <c r="D48" s="809" t="s">
        <v>237</v>
      </c>
      <c r="E48" s="810"/>
      <c r="F48" s="809" t="s">
        <v>238</v>
      </c>
      <c r="G48" s="810"/>
      <c r="H48" s="201" t="s">
        <v>239</v>
      </c>
      <c r="I48" s="199" t="s">
        <v>240</v>
      </c>
      <c r="J48" s="199" t="s">
        <v>318</v>
      </c>
    </row>
    <row r="49" spans="1:10" ht="15" thickBot="1" x14ac:dyDescent="0.3">
      <c r="A49" s="808"/>
      <c r="B49" s="286">
        <v>1</v>
      </c>
      <c r="C49" s="160"/>
      <c r="D49" s="811"/>
      <c r="E49" s="812"/>
      <c r="F49" s="813"/>
      <c r="G49" s="813"/>
      <c r="H49" s="158"/>
      <c r="I49" s="158"/>
      <c r="J49" s="158"/>
    </row>
    <row r="50" spans="1:10" ht="30.75" thickBot="1" x14ac:dyDescent="0.3">
      <c r="A50" s="807" t="s">
        <v>251</v>
      </c>
      <c r="B50" s="201" t="s">
        <v>235</v>
      </c>
      <c r="C50" s="229" t="s">
        <v>236</v>
      </c>
      <c r="D50" s="809" t="s">
        <v>237</v>
      </c>
      <c r="E50" s="810"/>
      <c r="F50" s="809" t="s">
        <v>238</v>
      </c>
      <c r="G50" s="810"/>
      <c r="H50" s="201" t="s">
        <v>239</v>
      </c>
      <c r="I50" s="199" t="s">
        <v>240</v>
      </c>
      <c r="J50" s="199" t="s">
        <v>318</v>
      </c>
    </row>
    <row r="51" spans="1:10" ht="15" thickBot="1" x14ac:dyDescent="0.3">
      <c r="A51" s="808"/>
      <c r="B51" s="286">
        <v>1</v>
      </c>
      <c r="C51" s="160"/>
      <c r="D51" s="811"/>
      <c r="E51" s="812"/>
      <c r="F51" s="811"/>
      <c r="G51" s="812"/>
      <c r="H51" s="158"/>
      <c r="I51" s="158"/>
      <c r="J51" s="158"/>
    </row>
    <row r="54" spans="1:10" ht="15" thickBot="1" x14ac:dyDescent="0.3"/>
    <row r="55" spans="1:10" ht="45" customHeight="1" thickBot="1" x14ac:dyDescent="0.3">
      <c r="A55" s="841" t="s">
        <v>319</v>
      </c>
      <c r="B55" s="247" t="s">
        <v>320</v>
      </c>
      <c r="C55" s="247"/>
      <c r="D55" s="840" t="s">
        <v>321</v>
      </c>
      <c r="E55" s="247" t="s">
        <v>320</v>
      </c>
      <c r="F55" s="247"/>
      <c r="G55" s="840" t="s">
        <v>322</v>
      </c>
      <c r="H55" s="247" t="s">
        <v>323</v>
      </c>
      <c r="I55" s="842"/>
      <c r="J55" s="842"/>
    </row>
    <row r="56" spans="1:10" ht="45" customHeight="1" thickBot="1" x14ac:dyDescent="0.3">
      <c r="A56" s="841"/>
      <c r="B56" s="247" t="s">
        <v>324</v>
      </c>
      <c r="C56" s="247" t="s">
        <v>325</v>
      </c>
      <c r="D56" s="840"/>
      <c r="E56" s="247" t="s">
        <v>324</v>
      </c>
      <c r="F56" s="247" t="s">
        <v>326</v>
      </c>
      <c r="G56" s="840"/>
      <c r="H56" s="247" t="s">
        <v>327</v>
      </c>
      <c r="I56" s="523" t="s">
        <v>709</v>
      </c>
      <c r="J56" s="523"/>
    </row>
    <row r="57" spans="1:10" ht="45" customHeight="1" thickBot="1" x14ac:dyDescent="0.3">
      <c r="A57" s="841"/>
      <c r="B57" s="247" t="s">
        <v>328</v>
      </c>
      <c r="C57" s="344" t="s">
        <v>329</v>
      </c>
      <c r="D57" s="840"/>
      <c r="E57" s="247" t="s">
        <v>328</v>
      </c>
      <c r="F57" s="247" t="s">
        <v>330</v>
      </c>
      <c r="G57" s="840"/>
      <c r="H57" s="247" t="s">
        <v>331</v>
      </c>
      <c r="I57" s="523" t="s">
        <v>710</v>
      </c>
      <c r="J57" s="523"/>
    </row>
    <row r="58" spans="1:10" ht="45" customHeight="1" thickBot="1" x14ac:dyDescent="0.3">
      <c r="A58" s="841"/>
      <c r="B58" s="247" t="s">
        <v>320</v>
      </c>
      <c r="C58" s="247"/>
      <c r="D58" s="840"/>
      <c r="E58" s="247" t="s">
        <v>320</v>
      </c>
      <c r="F58" s="247"/>
      <c r="G58" s="840"/>
      <c r="H58" s="247" t="s">
        <v>323</v>
      </c>
      <c r="I58" s="523"/>
      <c r="J58" s="523"/>
    </row>
    <row r="59" spans="1:10" ht="45" customHeight="1" thickBot="1" x14ac:dyDescent="0.3">
      <c r="A59" s="841"/>
      <c r="B59" s="247" t="s">
        <v>324</v>
      </c>
      <c r="C59" s="247"/>
      <c r="D59" s="840"/>
      <c r="E59" s="247" t="s">
        <v>324</v>
      </c>
      <c r="F59" s="247" t="s">
        <v>332</v>
      </c>
      <c r="G59" s="840"/>
      <c r="H59" s="247" t="s">
        <v>327</v>
      </c>
      <c r="I59" s="523" t="s">
        <v>711</v>
      </c>
      <c r="J59" s="523"/>
    </row>
    <row r="60" spans="1:10" ht="45" customHeight="1" thickBot="1" x14ac:dyDescent="0.3">
      <c r="A60" s="841"/>
      <c r="B60" s="247" t="s">
        <v>328</v>
      </c>
      <c r="C60" s="247"/>
      <c r="D60" s="840"/>
      <c r="E60" s="247" t="s">
        <v>328</v>
      </c>
      <c r="F60" s="247" t="s">
        <v>333</v>
      </c>
      <c r="G60" s="840"/>
      <c r="H60" s="247" t="s">
        <v>331</v>
      </c>
      <c r="I60" s="523" t="s">
        <v>712</v>
      </c>
      <c r="J60" s="523"/>
    </row>
  </sheetData>
  <mergeCells count="89">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F29:G29"/>
    <mergeCell ref="D29:E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E00-000000000000}"/>
    <hyperlink ref="J31" r:id="rId2" xr:uid="{00000000-0004-0000-0E00-000001000000}"/>
    <hyperlink ref="J33" r:id="rId3" xr:uid="{651D7900-4ED5-415A-BDDC-49220DC61214}"/>
  </hyperlinks>
  <pageMargins left="0.25" right="0.25" top="0.75" bottom="0.75" header="0.3" footer="0.3"/>
  <pageSetup scale="2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Y61"/>
  <sheetViews>
    <sheetView showGridLines="0" topLeftCell="B1" zoomScale="70" zoomScaleNormal="70" zoomScaleSheetLayoutView="25" workbookViewId="0">
      <selection activeCell="F33" sqref="F33:G33"/>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7109375" style="68" customWidth="1"/>
    <col min="8" max="10" width="35.85546875" style="68" customWidth="1"/>
    <col min="11" max="11" width="12.42578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16"/>
      <c r="B1" s="505" t="s">
        <v>182</v>
      </c>
      <c r="C1" s="506"/>
      <c r="D1" s="506"/>
      <c r="E1" s="506"/>
      <c r="F1" s="506"/>
      <c r="G1" s="506"/>
      <c r="H1" s="507"/>
      <c r="I1" s="123" t="s">
        <v>121</v>
      </c>
      <c r="J1" s="387" t="s">
        <v>608</v>
      </c>
      <c r="M1" s="154"/>
    </row>
    <row r="2" spans="1:25" ht="24" customHeight="1" thickBot="1" x14ac:dyDescent="0.3">
      <c r="A2" s="817"/>
      <c r="B2" s="511" t="s">
        <v>183</v>
      </c>
      <c r="C2" s="512"/>
      <c r="D2" s="512"/>
      <c r="E2" s="512"/>
      <c r="F2" s="512"/>
      <c r="G2" s="512"/>
      <c r="H2" s="513"/>
      <c r="I2" s="123" t="s">
        <v>122</v>
      </c>
      <c r="J2" s="387">
        <v>14</v>
      </c>
      <c r="M2" s="154"/>
    </row>
    <row r="3" spans="1:25" ht="24" customHeight="1" thickBot="1" x14ac:dyDescent="0.3">
      <c r="A3" s="817"/>
      <c r="B3" s="511" t="s">
        <v>184</v>
      </c>
      <c r="C3" s="512"/>
      <c r="D3" s="512"/>
      <c r="E3" s="512"/>
      <c r="F3" s="512"/>
      <c r="G3" s="512"/>
      <c r="H3" s="513"/>
      <c r="I3" s="123" t="s">
        <v>303</v>
      </c>
      <c r="J3" s="389">
        <v>45775</v>
      </c>
      <c r="M3" s="154"/>
    </row>
    <row r="4" spans="1:25" ht="24" customHeight="1" thickBot="1" x14ac:dyDescent="0.3">
      <c r="A4" s="818"/>
      <c r="B4" s="514" t="s">
        <v>304</v>
      </c>
      <c r="C4" s="515"/>
      <c r="D4" s="515"/>
      <c r="E4" s="515"/>
      <c r="F4" s="515"/>
      <c r="G4" s="515"/>
      <c r="H4" s="516"/>
      <c r="I4" s="123" t="s">
        <v>186</v>
      </c>
      <c r="J4" s="387" t="s">
        <v>609</v>
      </c>
      <c r="M4" s="154"/>
    </row>
    <row r="6" spans="1:25" ht="15" customHeight="1" x14ac:dyDescent="0.25">
      <c r="A6" s="73"/>
      <c r="B6" s="74"/>
      <c r="C6" s="74"/>
      <c r="D6" s="76"/>
      <c r="E6" s="75"/>
      <c r="F6" s="75"/>
      <c r="G6" s="334"/>
      <c r="H6" s="334"/>
      <c r="I6" s="77"/>
      <c r="J6" s="77"/>
      <c r="K6" s="74"/>
      <c r="L6" s="74"/>
      <c r="M6" s="74"/>
      <c r="N6" s="74"/>
      <c r="O6" s="74"/>
      <c r="P6" s="74"/>
      <c r="Q6" s="74"/>
      <c r="R6" s="74"/>
      <c r="S6" s="74"/>
      <c r="T6" s="78"/>
      <c r="U6" s="74"/>
      <c r="V6" s="74"/>
      <c r="X6" s="79"/>
      <c r="Y6" s="80"/>
    </row>
    <row r="7" spans="1:25" ht="15" customHeight="1" x14ac:dyDescent="0.25">
      <c r="A7" s="820" t="s">
        <v>305</v>
      </c>
      <c r="B7" s="843" t="s">
        <v>306</v>
      </c>
      <c r="C7" s="844"/>
      <c r="D7" s="844"/>
      <c r="E7" s="844"/>
      <c r="F7" s="844"/>
      <c r="G7" s="844"/>
      <c r="H7" s="844"/>
      <c r="I7" s="844"/>
      <c r="J7" s="845"/>
      <c r="K7" s="74"/>
      <c r="L7" s="74"/>
      <c r="M7" s="74"/>
      <c r="N7" s="74"/>
      <c r="O7" s="74"/>
      <c r="P7" s="74"/>
      <c r="Q7" s="74"/>
      <c r="R7" s="74"/>
      <c r="S7" s="74"/>
      <c r="T7" s="74"/>
      <c r="U7" s="74"/>
      <c r="V7" s="74"/>
      <c r="W7" s="74"/>
      <c r="X7" s="74"/>
      <c r="Y7" s="74"/>
    </row>
    <row r="8" spans="1:25" ht="15" customHeight="1" x14ac:dyDescent="0.25">
      <c r="A8" s="821"/>
      <c r="B8" s="846"/>
      <c r="C8" s="685"/>
      <c r="D8" s="685"/>
      <c r="E8" s="685"/>
      <c r="F8" s="685"/>
      <c r="G8" s="685"/>
      <c r="H8" s="685"/>
      <c r="I8" s="685"/>
      <c r="J8" s="847"/>
      <c r="K8" s="74"/>
      <c r="L8" s="74"/>
      <c r="M8" s="74"/>
      <c r="N8" s="74"/>
      <c r="O8" s="74"/>
      <c r="P8" s="74"/>
      <c r="Q8" s="74"/>
      <c r="R8" s="74"/>
      <c r="S8" s="74"/>
      <c r="T8" s="74"/>
      <c r="U8" s="74"/>
      <c r="V8" s="74"/>
      <c r="W8" s="74"/>
      <c r="X8" s="74"/>
      <c r="Y8" s="74"/>
    </row>
    <row r="9" spans="1:25" ht="15" customHeight="1" x14ac:dyDescent="0.25">
      <c r="A9" s="821"/>
      <c r="B9" s="846"/>
      <c r="C9" s="685"/>
      <c r="D9" s="685"/>
      <c r="E9" s="685"/>
      <c r="F9" s="685"/>
      <c r="G9" s="685"/>
      <c r="H9" s="685"/>
      <c r="I9" s="685"/>
      <c r="J9" s="847"/>
      <c r="K9" s="74"/>
      <c r="L9" s="74"/>
      <c r="M9" s="74"/>
      <c r="N9" s="74"/>
      <c r="O9" s="74"/>
      <c r="P9" s="74"/>
      <c r="Q9" s="74"/>
      <c r="R9" s="74"/>
      <c r="S9" s="74"/>
      <c r="T9" s="74"/>
      <c r="U9" s="74"/>
      <c r="V9" s="74"/>
      <c r="W9" s="74"/>
      <c r="X9" s="74"/>
      <c r="Y9" s="74"/>
    </row>
    <row r="10" spans="1:25" ht="15" customHeight="1" x14ac:dyDescent="0.25">
      <c r="A10" s="822"/>
      <c r="B10" s="848"/>
      <c r="C10" s="849"/>
      <c r="D10" s="849"/>
      <c r="E10" s="849"/>
      <c r="F10" s="849"/>
      <c r="G10" s="849"/>
      <c r="H10" s="849"/>
      <c r="I10" s="849"/>
      <c r="J10" s="850"/>
      <c r="K10" s="74"/>
      <c r="L10" s="74"/>
      <c r="M10" s="74"/>
      <c r="N10" s="74"/>
      <c r="O10" s="74"/>
      <c r="P10" s="74"/>
      <c r="Q10" s="74"/>
      <c r="R10" s="74"/>
      <c r="S10" s="74"/>
      <c r="T10" s="74"/>
      <c r="U10" s="74"/>
      <c r="V10" s="74"/>
      <c r="W10" s="74"/>
      <c r="X10" s="74"/>
      <c r="Y10" s="74"/>
    </row>
    <row r="11" spans="1:25" ht="9" customHeight="1" thickBot="1" x14ac:dyDescent="0.3">
      <c r="A11" s="81"/>
      <c r="B11" s="148"/>
      <c r="C11" s="74"/>
      <c r="D11" s="74"/>
      <c r="E11" s="74"/>
      <c r="F11" s="74"/>
      <c r="G11" s="74"/>
      <c r="H11" s="74"/>
      <c r="I11" s="74"/>
      <c r="J11" s="74"/>
      <c r="K11" s="74"/>
      <c r="L11" s="74"/>
      <c r="M11" s="74"/>
      <c r="N11" s="74"/>
      <c r="O11" s="74"/>
      <c r="P11" s="74"/>
      <c r="Q11" s="74"/>
      <c r="R11" s="74"/>
      <c r="S11" s="74"/>
      <c r="T11" s="74"/>
      <c r="U11" s="74"/>
      <c r="V11" s="74"/>
      <c r="W11" s="74"/>
      <c r="X11" s="74"/>
      <c r="Y11" s="74"/>
    </row>
    <row r="12" spans="1:25" s="149" customFormat="1" ht="21.75" customHeight="1" thickBot="1" x14ac:dyDescent="0.3">
      <c r="A12" s="518" t="s">
        <v>187</v>
      </c>
      <c r="B12" s="223" t="s">
        <v>188</v>
      </c>
      <c r="C12" s="245"/>
      <c r="D12" s="223" t="s">
        <v>189</v>
      </c>
      <c r="E12" s="245"/>
      <c r="F12" s="223" t="s">
        <v>190</v>
      </c>
      <c r="G12" s="245" t="s">
        <v>194</v>
      </c>
      <c r="H12" s="223" t="s">
        <v>191</v>
      </c>
      <c r="I12" s="246"/>
    </row>
    <row r="13" spans="1:25" s="149" customFormat="1" ht="21.75" customHeight="1" thickBot="1" x14ac:dyDescent="0.3">
      <c r="A13" s="518"/>
      <c r="B13" s="225" t="s">
        <v>195</v>
      </c>
      <c r="C13" s="157"/>
      <c r="D13" s="223" t="s">
        <v>196</v>
      </c>
      <c r="E13" s="124"/>
      <c r="F13" s="223" t="s">
        <v>197</v>
      </c>
      <c r="G13" s="124"/>
      <c r="H13" s="223" t="s">
        <v>198</v>
      </c>
      <c r="I13" s="246"/>
    </row>
    <row r="14" spans="1:25" s="149" customFormat="1" ht="21.75" customHeight="1" thickBot="1" x14ac:dyDescent="0.3">
      <c r="A14" s="518"/>
      <c r="B14" s="223" t="s">
        <v>200</v>
      </c>
      <c r="C14" s="245"/>
      <c r="D14" s="223" t="s">
        <v>201</v>
      </c>
      <c r="E14" s="124"/>
      <c r="F14" s="223" t="s">
        <v>202</v>
      </c>
      <c r="G14" s="124"/>
      <c r="H14" s="223" t="s">
        <v>203</v>
      </c>
      <c r="I14" s="246"/>
    </row>
    <row r="15" spans="1:25" s="149" customFormat="1" ht="21.75" customHeight="1" thickBot="1" x14ac:dyDescent="0.3">
      <c r="A15" s="68"/>
      <c r="B15" s="68"/>
      <c r="C15" s="68"/>
      <c r="D15" s="68"/>
      <c r="E15" s="68"/>
      <c r="F15" s="68"/>
      <c r="G15" s="68"/>
      <c r="H15" s="68"/>
      <c r="I15" s="68"/>
      <c r="J15" s="68"/>
      <c r="K15" s="68"/>
      <c r="L15" s="163"/>
      <c r="M15" s="164"/>
      <c r="N15" s="164"/>
      <c r="O15" s="164"/>
    </row>
    <row r="16" spans="1:25" s="149" customFormat="1" ht="21.75" customHeight="1" thickBot="1" x14ac:dyDescent="0.3">
      <c r="A16" s="525" t="s">
        <v>192</v>
      </c>
      <c r="B16" s="525"/>
      <c r="C16" s="242" t="s">
        <v>193</v>
      </c>
      <c r="D16" s="526"/>
      <c r="E16" s="526"/>
      <c r="F16" s="526"/>
      <c r="G16" s="68"/>
      <c r="H16" s="68"/>
      <c r="I16" s="68"/>
      <c r="J16" s="68"/>
      <c r="K16" s="68"/>
      <c r="L16" s="163"/>
      <c r="M16" s="164"/>
      <c r="N16" s="164"/>
      <c r="O16" s="164"/>
    </row>
    <row r="17" spans="1:15" s="149" customFormat="1" ht="21.75" customHeight="1" thickBot="1" x14ac:dyDescent="0.3">
      <c r="A17" s="525"/>
      <c r="B17" s="525"/>
      <c r="C17" s="242" t="s">
        <v>199</v>
      </c>
      <c r="D17" s="526"/>
      <c r="E17" s="526"/>
      <c r="F17" s="526"/>
      <c r="G17" s="68"/>
      <c r="H17" s="68"/>
      <c r="I17" s="68"/>
      <c r="J17" s="68"/>
      <c r="K17" s="68"/>
      <c r="L17" s="163"/>
      <c r="M17" s="164"/>
      <c r="N17" s="164"/>
      <c r="O17" s="164"/>
    </row>
    <row r="18" spans="1:15" s="149" customFormat="1" ht="21.75" customHeight="1" thickBot="1" x14ac:dyDescent="0.3">
      <c r="A18" s="525"/>
      <c r="B18" s="525"/>
      <c r="C18" s="242" t="s">
        <v>204</v>
      </c>
      <c r="D18" s="526" t="s">
        <v>194</v>
      </c>
      <c r="E18" s="526"/>
      <c r="F18" s="526"/>
      <c r="G18" s="68"/>
      <c r="H18" s="68"/>
      <c r="I18" s="68"/>
      <c r="J18" s="68"/>
      <c r="K18" s="68"/>
      <c r="L18" s="163"/>
      <c r="M18" s="164"/>
      <c r="N18" s="164"/>
      <c r="O18" s="164"/>
    </row>
    <row r="19" spans="1:15" s="149" customFormat="1" ht="21.75" customHeight="1" x14ac:dyDescent="0.25">
      <c r="A19" s="68"/>
      <c r="B19" s="68"/>
      <c r="C19" s="68"/>
      <c r="D19" s="68"/>
      <c r="E19" s="68"/>
      <c r="F19" s="68"/>
      <c r="G19" s="68"/>
      <c r="H19" s="68"/>
      <c r="I19" s="68"/>
      <c r="J19" s="68"/>
      <c r="K19" s="68"/>
      <c r="L19" s="163"/>
      <c r="M19" s="164"/>
      <c r="N19" s="164"/>
      <c r="O19" s="164"/>
    </row>
    <row r="20" spans="1:15" s="95" customFormat="1" ht="16.5" customHeight="1" x14ac:dyDescent="0.2"/>
    <row r="21" spans="1:15" ht="5.25" customHeight="1" thickBot="1" x14ac:dyDescent="0.3"/>
    <row r="22" spans="1:15" ht="48" customHeight="1" thickBot="1" x14ac:dyDescent="0.3">
      <c r="A22" s="823" t="s">
        <v>307</v>
      </c>
      <c r="B22" s="823"/>
      <c r="C22" s="823"/>
      <c r="D22" s="823"/>
      <c r="E22" s="823"/>
      <c r="F22" s="823"/>
      <c r="G22" s="823"/>
      <c r="H22" s="823"/>
      <c r="I22" s="823"/>
      <c r="J22" s="823"/>
    </row>
    <row r="23" spans="1:15" ht="69.95" customHeight="1" thickBot="1" x14ac:dyDescent="0.3">
      <c r="A23" s="229" t="s">
        <v>215</v>
      </c>
      <c r="B23" s="692" t="s">
        <v>296</v>
      </c>
      <c r="C23" s="819"/>
      <c r="D23" s="693"/>
      <c r="E23" s="230" t="s">
        <v>308</v>
      </c>
      <c r="F23" s="231" t="s">
        <v>309</v>
      </c>
      <c r="G23" s="230" t="s">
        <v>310</v>
      </c>
      <c r="H23" s="692" t="s">
        <v>311</v>
      </c>
      <c r="I23" s="819"/>
      <c r="J23" s="693"/>
    </row>
    <row r="24" spans="1:15" ht="50.25" customHeight="1" thickBot="1" x14ac:dyDescent="0.3">
      <c r="A24" s="200" t="s">
        <v>312</v>
      </c>
      <c r="B24" s="692" t="s">
        <v>336</v>
      </c>
      <c r="C24" s="819"/>
      <c r="D24" s="819"/>
      <c r="E24" s="819"/>
      <c r="F24" s="819"/>
      <c r="G24" s="819"/>
      <c r="H24" s="819"/>
      <c r="I24" s="819"/>
      <c r="J24" s="693"/>
    </row>
    <row r="25" spans="1:15" ht="50.25" customHeight="1" thickBot="1" x14ac:dyDescent="0.3">
      <c r="A25" s="807" t="s">
        <v>314</v>
      </c>
      <c r="B25" s="232">
        <v>2024</v>
      </c>
      <c r="C25" s="233">
        <v>2025</v>
      </c>
      <c r="D25" s="233">
        <v>2026</v>
      </c>
      <c r="E25" s="233">
        <v>2027</v>
      </c>
      <c r="F25" s="234" t="s">
        <v>93</v>
      </c>
      <c r="G25" s="235" t="s">
        <v>315</v>
      </c>
      <c r="H25" s="834" t="s">
        <v>316</v>
      </c>
      <c r="I25" s="835"/>
      <c r="J25" s="836"/>
    </row>
    <row r="26" spans="1:15" ht="50.25" customHeight="1" thickBot="1" x14ac:dyDescent="0.3">
      <c r="A26" s="808"/>
      <c r="B26" s="279">
        <v>1</v>
      </c>
      <c r="C26" s="280">
        <v>1</v>
      </c>
      <c r="D26" s="280">
        <v>1</v>
      </c>
      <c r="E26" s="280">
        <v>1</v>
      </c>
      <c r="F26" s="281">
        <v>1</v>
      </c>
      <c r="G26" s="236">
        <v>1</v>
      </c>
      <c r="H26" s="692" t="s">
        <v>23</v>
      </c>
      <c r="I26" s="819"/>
      <c r="J26" s="693"/>
    </row>
    <row r="27" spans="1:15" ht="52.5" customHeight="1" thickBot="1" x14ac:dyDescent="0.3">
      <c r="A27" s="200"/>
      <c r="B27" s="837" t="s">
        <v>337</v>
      </c>
      <c r="C27" s="838"/>
      <c r="D27" s="838"/>
      <c r="E27" s="838"/>
      <c r="F27" s="838"/>
      <c r="G27" s="838"/>
      <c r="H27" s="838"/>
      <c r="I27" s="838"/>
      <c r="J27" s="839"/>
    </row>
    <row r="28" spans="1:15" s="99" customFormat="1" ht="56.25" customHeight="1" thickBot="1" x14ac:dyDescent="0.3">
      <c r="A28" s="807" t="s">
        <v>234</v>
      </c>
      <c r="B28" s="201" t="s">
        <v>235</v>
      </c>
      <c r="C28" s="229" t="s">
        <v>236</v>
      </c>
      <c r="D28" s="809" t="s">
        <v>237</v>
      </c>
      <c r="E28" s="810"/>
      <c r="F28" s="809" t="s">
        <v>238</v>
      </c>
      <c r="G28" s="810"/>
      <c r="H28" s="201" t="s">
        <v>239</v>
      </c>
      <c r="I28" s="199" t="s">
        <v>240</v>
      </c>
      <c r="J28" s="199" t="s">
        <v>318</v>
      </c>
    </row>
    <row r="29" spans="1:15" ht="359.1" customHeight="1" thickBot="1" x14ac:dyDescent="0.3">
      <c r="A29" s="808"/>
      <c r="B29" s="158">
        <v>1</v>
      </c>
      <c r="C29" s="159">
        <v>1</v>
      </c>
      <c r="D29" s="750" t="s">
        <v>727</v>
      </c>
      <c r="E29" s="853"/>
      <c r="F29" s="750" t="s">
        <v>727</v>
      </c>
      <c r="G29" s="853"/>
      <c r="H29" s="461" t="s">
        <v>704</v>
      </c>
      <c r="I29" s="415" t="s">
        <v>668</v>
      </c>
      <c r="J29" s="413" t="s">
        <v>669</v>
      </c>
    </row>
    <row r="30" spans="1:15" s="99" customFormat="1" ht="45" customHeight="1" thickBot="1" x14ac:dyDescent="0.3">
      <c r="A30" s="807" t="s">
        <v>241</v>
      </c>
      <c r="B30" s="201" t="s">
        <v>235</v>
      </c>
      <c r="C30" s="201" t="s">
        <v>236</v>
      </c>
      <c r="D30" s="809" t="s">
        <v>237</v>
      </c>
      <c r="E30" s="810"/>
      <c r="F30" s="809" t="s">
        <v>238</v>
      </c>
      <c r="G30" s="810"/>
      <c r="H30" s="201" t="s">
        <v>239</v>
      </c>
      <c r="I30" s="199" t="s">
        <v>240</v>
      </c>
      <c r="J30" s="199" t="s">
        <v>318</v>
      </c>
    </row>
    <row r="31" spans="1:15" ht="408.95" customHeight="1" thickBot="1" x14ac:dyDescent="0.3">
      <c r="A31" s="808"/>
      <c r="B31" s="158">
        <v>1</v>
      </c>
      <c r="C31" s="473">
        <v>1</v>
      </c>
      <c r="D31" s="752" t="s">
        <v>728</v>
      </c>
      <c r="E31" s="753"/>
      <c r="F31" s="752" t="s">
        <v>729</v>
      </c>
      <c r="G31" s="753"/>
      <c r="H31" s="459" t="s">
        <v>639</v>
      </c>
      <c r="I31" s="460" t="s">
        <v>668</v>
      </c>
      <c r="J31" s="413" t="s">
        <v>726</v>
      </c>
    </row>
    <row r="32" spans="1:15" s="99" customFormat="1" ht="30.75" thickBot="1" x14ac:dyDescent="0.3">
      <c r="A32" s="807" t="s">
        <v>242</v>
      </c>
      <c r="B32" s="201" t="s">
        <v>235</v>
      </c>
      <c r="C32" s="201" t="s">
        <v>236</v>
      </c>
      <c r="D32" s="809" t="s">
        <v>237</v>
      </c>
      <c r="E32" s="810"/>
      <c r="F32" s="809" t="s">
        <v>238</v>
      </c>
      <c r="G32" s="810"/>
      <c r="H32" s="201" t="s">
        <v>239</v>
      </c>
      <c r="I32" s="199" t="s">
        <v>240</v>
      </c>
      <c r="J32" s="199" t="s">
        <v>318</v>
      </c>
    </row>
    <row r="33" spans="1:10" ht="409.5" customHeight="1" thickBot="1" x14ac:dyDescent="0.3">
      <c r="A33" s="808"/>
      <c r="B33" s="158">
        <v>1</v>
      </c>
      <c r="C33" s="484">
        <v>1</v>
      </c>
      <c r="D33" s="754" t="s">
        <v>825</v>
      </c>
      <c r="E33" s="755"/>
      <c r="F33" s="754" t="s">
        <v>826</v>
      </c>
      <c r="G33" s="755"/>
      <c r="H33" s="489" t="s">
        <v>639</v>
      </c>
      <c r="I33" s="490" t="s">
        <v>668</v>
      </c>
      <c r="J33" s="413" t="s">
        <v>894</v>
      </c>
    </row>
    <row r="34" spans="1:10" s="99" customFormat="1" ht="30.75" thickBot="1" x14ac:dyDescent="0.3">
      <c r="A34" s="807" t="s">
        <v>243</v>
      </c>
      <c r="B34" s="201" t="s">
        <v>235</v>
      </c>
      <c r="C34" s="198" t="s">
        <v>236</v>
      </c>
      <c r="D34" s="809" t="s">
        <v>237</v>
      </c>
      <c r="E34" s="810"/>
      <c r="F34" s="809" t="s">
        <v>238</v>
      </c>
      <c r="G34" s="810"/>
      <c r="H34" s="201" t="s">
        <v>239</v>
      </c>
      <c r="I34" s="201" t="s">
        <v>240</v>
      </c>
      <c r="J34" s="199" t="s">
        <v>318</v>
      </c>
    </row>
    <row r="35" spans="1:10" ht="15" thickBot="1" x14ac:dyDescent="0.3">
      <c r="A35" s="808"/>
      <c r="B35" s="158">
        <v>1</v>
      </c>
      <c r="C35" s="159"/>
      <c r="D35" s="814"/>
      <c r="E35" s="815"/>
      <c r="F35" s="814"/>
      <c r="G35" s="815"/>
      <c r="H35" s="238"/>
      <c r="I35" s="239"/>
      <c r="J35" s="239"/>
    </row>
    <row r="36" spans="1:10" s="99" customFormat="1" ht="30.75" thickBot="1" x14ac:dyDescent="0.3">
      <c r="A36" s="807" t="s">
        <v>244</v>
      </c>
      <c r="B36" s="201" t="s">
        <v>235</v>
      </c>
      <c r="C36" s="201" t="s">
        <v>236</v>
      </c>
      <c r="D36" s="809" t="s">
        <v>237</v>
      </c>
      <c r="E36" s="810"/>
      <c r="F36" s="809" t="s">
        <v>238</v>
      </c>
      <c r="G36" s="810"/>
      <c r="H36" s="201" t="s">
        <v>239</v>
      </c>
      <c r="I36" s="199" t="s">
        <v>240</v>
      </c>
      <c r="J36" s="199" t="s">
        <v>318</v>
      </c>
    </row>
    <row r="37" spans="1:10" ht="15" thickBot="1" x14ac:dyDescent="0.3">
      <c r="A37" s="808"/>
      <c r="B37" s="158">
        <v>1</v>
      </c>
      <c r="C37" s="159"/>
      <c r="D37" s="811"/>
      <c r="E37" s="812"/>
      <c r="F37" s="811"/>
      <c r="G37" s="812"/>
      <c r="H37" s="158"/>
      <c r="I37" s="240"/>
      <c r="J37" s="240"/>
    </row>
    <row r="38" spans="1:10" s="99" customFormat="1" ht="30.75" thickBot="1" x14ac:dyDescent="0.3">
      <c r="A38" s="807" t="s">
        <v>245</v>
      </c>
      <c r="B38" s="201" t="s">
        <v>235</v>
      </c>
      <c r="C38" s="201" t="s">
        <v>236</v>
      </c>
      <c r="D38" s="809" t="s">
        <v>237</v>
      </c>
      <c r="E38" s="810"/>
      <c r="F38" s="809" t="s">
        <v>238</v>
      </c>
      <c r="G38" s="810"/>
      <c r="H38" s="201" t="s">
        <v>239</v>
      </c>
      <c r="I38" s="199" t="s">
        <v>240</v>
      </c>
      <c r="J38" s="199" t="s">
        <v>318</v>
      </c>
    </row>
    <row r="39" spans="1:10" ht="15" thickBot="1" x14ac:dyDescent="0.3">
      <c r="A39" s="808"/>
      <c r="B39" s="158">
        <v>1</v>
      </c>
      <c r="C39" s="160"/>
      <c r="D39" s="811"/>
      <c r="E39" s="812"/>
      <c r="F39" s="811"/>
      <c r="G39" s="812"/>
      <c r="H39" s="158"/>
      <c r="I39" s="240"/>
      <c r="J39" s="240"/>
    </row>
    <row r="40" spans="1:10" ht="30.75" thickBot="1" x14ac:dyDescent="0.3">
      <c r="A40" s="807" t="s">
        <v>246</v>
      </c>
      <c r="B40" s="201" t="s">
        <v>235</v>
      </c>
      <c r="C40" s="229" t="s">
        <v>236</v>
      </c>
      <c r="D40" s="809" t="s">
        <v>237</v>
      </c>
      <c r="E40" s="810"/>
      <c r="F40" s="809" t="s">
        <v>238</v>
      </c>
      <c r="G40" s="810"/>
      <c r="H40" s="201" t="s">
        <v>239</v>
      </c>
      <c r="I40" s="199" t="s">
        <v>240</v>
      </c>
      <c r="J40" s="199" t="s">
        <v>318</v>
      </c>
    </row>
    <row r="41" spans="1:10" ht="15" thickBot="1" x14ac:dyDescent="0.3">
      <c r="A41" s="808"/>
      <c r="B41" s="158">
        <v>1</v>
      </c>
      <c r="C41" s="160"/>
      <c r="D41" s="811"/>
      <c r="E41" s="813"/>
      <c r="F41" s="811"/>
      <c r="G41" s="812"/>
      <c r="H41" s="158"/>
      <c r="I41" s="240"/>
      <c r="J41" s="240"/>
    </row>
    <row r="42" spans="1:10" ht="30.75" thickBot="1" x14ac:dyDescent="0.3">
      <c r="A42" s="807" t="s">
        <v>247</v>
      </c>
      <c r="B42" s="201" t="s">
        <v>235</v>
      </c>
      <c r="C42" s="229" t="s">
        <v>236</v>
      </c>
      <c r="D42" s="809" t="s">
        <v>237</v>
      </c>
      <c r="E42" s="810"/>
      <c r="F42" s="809" t="s">
        <v>238</v>
      </c>
      <c r="G42" s="810"/>
      <c r="H42" s="201" t="s">
        <v>239</v>
      </c>
      <c r="I42" s="199" t="s">
        <v>240</v>
      </c>
      <c r="J42" s="199" t="s">
        <v>318</v>
      </c>
    </row>
    <row r="43" spans="1:10" ht="15" thickBot="1" x14ac:dyDescent="0.3">
      <c r="A43" s="808"/>
      <c r="B43" s="158">
        <v>1</v>
      </c>
      <c r="C43" s="160"/>
      <c r="D43" s="811"/>
      <c r="E43" s="813"/>
      <c r="F43" s="811"/>
      <c r="G43" s="812"/>
      <c r="H43" s="241"/>
      <c r="I43" s="158"/>
      <c r="J43" s="240"/>
    </row>
    <row r="44" spans="1:10" ht="30.75" thickBot="1" x14ac:dyDescent="0.3">
      <c r="A44" s="807" t="s">
        <v>248</v>
      </c>
      <c r="B44" s="201" t="s">
        <v>235</v>
      </c>
      <c r="C44" s="229" t="s">
        <v>236</v>
      </c>
      <c r="D44" s="809" t="s">
        <v>237</v>
      </c>
      <c r="E44" s="810"/>
      <c r="F44" s="809" t="s">
        <v>238</v>
      </c>
      <c r="G44" s="810"/>
      <c r="H44" s="201" t="s">
        <v>239</v>
      </c>
      <c r="I44" s="199" t="s">
        <v>240</v>
      </c>
      <c r="J44" s="199" t="s">
        <v>318</v>
      </c>
    </row>
    <row r="45" spans="1:10" ht="15" thickBot="1" x14ac:dyDescent="0.3">
      <c r="A45" s="808"/>
      <c r="B45" s="158">
        <v>1</v>
      </c>
      <c r="C45" s="160"/>
      <c r="D45" s="811"/>
      <c r="E45" s="812"/>
      <c r="F45" s="811"/>
      <c r="G45" s="812"/>
      <c r="H45" s="158"/>
      <c r="I45" s="158"/>
      <c r="J45" s="158"/>
    </row>
    <row r="46" spans="1:10" ht="30.75" thickBot="1" x14ac:dyDescent="0.3">
      <c r="A46" s="807" t="s">
        <v>249</v>
      </c>
      <c r="B46" s="201" t="s">
        <v>235</v>
      </c>
      <c r="C46" s="229" t="s">
        <v>236</v>
      </c>
      <c r="D46" s="809" t="s">
        <v>237</v>
      </c>
      <c r="E46" s="810"/>
      <c r="F46" s="809" t="s">
        <v>238</v>
      </c>
      <c r="G46" s="810"/>
      <c r="H46" s="201" t="s">
        <v>239</v>
      </c>
      <c r="I46" s="199" t="s">
        <v>240</v>
      </c>
      <c r="J46" s="199" t="s">
        <v>318</v>
      </c>
    </row>
    <row r="47" spans="1:10" ht="15" thickBot="1" x14ac:dyDescent="0.3">
      <c r="A47" s="808"/>
      <c r="B47" s="158">
        <v>1</v>
      </c>
      <c r="C47" s="160"/>
      <c r="D47" s="811"/>
      <c r="E47" s="812"/>
      <c r="F47" s="811"/>
      <c r="G47" s="812"/>
      <c r="H47" s="158"/>
      <c r="I47" s="240"/>
      <c r="J47" s="240"/>
    </row>
    <row r="48" spans="1:10" ht="30.75" thickBot="1" x14ac:dyDescent="0.3">
      <c r="A48" s="807" t="s">
        <v>250</v>
      </c>
      <c r="B48" s="201" t="s">
        <v>235</v>
      </c>
      <c r="C48" s="229" t="s">
        <v>236</v>
      </c>
      <c r="D48" s="809" t="s">
        <v>237</v>
      </c>
      <c r="E48" s="810"/>
      <c r="F48" s="809" t="s">
        <v>238</v>
      </c>
      <c r="G48" s="810"/>
      <c r="H48" s="201" t="s">
        <v>239</v>
      </c>
      <c r="I48" s="199" t="s">
        <v>240</v>
      </c>
      <c r="J48" s="199" t="s">
        <v>318</v>
      </c>
    </row>
    <row r="49" spans="1:10" ht="15" thickBot="1" x14ac:dyDescent="0.3">
      <c r="A49" s="808"/>
      <c r="B49" s="158">
        <v>1</v>
      </c>
      <c r="C49" s="160"/>
      <c r="D49" s="811"/>
      <c r="E49" s="812"/>
      <c r="F49" s="813"/>
      <c r="G49" s="813"/>
      <c r="H49" s="158"/>
      <c r="I49" s="158"/>
      <c r="J49" s="158"/>
    </row>
    <row r="50" spans="1:10" ht="30.75" thickBot="1" x14ac:dyDescent="0.3">
      <c r="A50" s="807" t="s">
        <v>251</v>
      </c>
      <c r="B50" s="201" t="s">
        <v>235</v>
      </c>
      <c r="C50" s="229" t="s">
        <v>236</v>
      </c>
      <c r="D50" s="809" t="s">
        <v>237</v>
      </c>
      <c r="E50" s="810"/>
      <c r="F50" s="809" t="s">
        <v>238</v>
      </c>
      <c r="G50" s="810"/>
      <c r="H50" s="201" t="s">
        <v>239</v>
      </c>
      <c r="I50" s="199" t="s">
        <v>240</v>
      </c>
      <c r="J50" s="199" t="s">
        <v>318</v>
      </c>
    </row>
    <row r="51" spans="1:10" ht="15" thickBot="1" x14ac:dyDescent="0.3">
      <c r="A51" s="808"/>
      <c r="B51" s="158">
        <v>1</v>
      </c>
      <c r="C51" s="160"/>
      <c r="D51" s="811"/>
      <c r="E51" s="812"/>
      <c r="F51" s="811"/>
      <c r="G51" s="812"/>
      <c r="H51" s="158"/>
      <c r="I51" s="158"/>
      <c r="J51" s="158"/>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841" t="s">
        <v>319</v>
      </c>
      <c r="B56" s="247" t="s">
        <v>320</v>
      </c>
      <c r="C56" s="247"/>
      <c r="D56" s="840" t="s">
        <v>321</v>
      </c>
      <c r="E56" s="247" t="s">
        <v>320</v>
      </c>
      <c r="F56" s="247"/>
      <c r="G56" s="840" t="s">
        <v>322</v>
      </c>
      <c r="H56" s="247" t="s">
        <v>323</v>
      </c>
      <c r="I56" s="842"/>
      <c r="J56" s="842"/>
    </row>
    <row r="57" spans="1:10" ht="46.5" customHeight="1" thickBot="1" x14ac:dyDescent="0.3">
      <c r="A57" s="841"/>
      <c r="B57" s="247" t="s">
        <v>324</v>
      </c>
      <c r="C57" s="247" t="s">
        <v>325</v>
      </c>
      <c r="D57" s="840"/>
      <c r="E57" s="247" t="s">
        <v>324</v>
      </c>
      <c r="F57" s="247" t="s">
        <v>326</v>
      </c>
      <c r="G57" s="840"/>
      <c r="H57" s="247" t="s">
        <v>327</v>
      </c>
      <c r="I57" s="523" t="s">
        <v>709</v>
      </c>
      <c r="J57" s="523"/>
    </row>
    <row r="58" spans="1:10" ht="46.5" customHeight="1" thickBot="1" x14ac:dyDescent="0.3">
      <c r="A58" s="841"/>
      <c r="B58" s="247" t="s">
        <v>328</v>
      </c>
      <c r="C58" s="344" t="s">
        <v>329</v>
      </c>
      <c r="D58" s="840"/>
      <c r="E58" s="247" t="s">
        <v>328</v>
      </c>
      <c r="F58" s="247" t="s">
        <v>330</v>
      </c>
      <c r="G58" s="840"/>
      <c r="H58" s="247" t="s">
        <v>331</v>
      </c>
      <c r="I58" s="523" t="s">
        <v>710</v>
      </c>
      <c r="J58" s="523"/>
    </row>
    <row r="59" spans="1:10" ht="46.5" customHeight="1" thickBot="1" x14ac:dyDescent="0.3">
      <c r="A59" s="841"/>
      <c r="B59" s="247" t="s">
        <v>320</v>
      </c>
      <c r="C59" s="247"/>
      <c r="D59" s="840"/>
      <c r="E59" s="247" t="s">
        <v>320</v>
      </c>
      <c r="F59" s="247"/>
      <c r="G59" s="840"/>
      <c r="H59" s="247" t="s">
        <v>323</v>
      </c>
      <c r="I59" s="523"/>
      <c r="J59" s="523"/>
    </row>
    <row r="60" spans="1:10" ht="46.5" customHeight="1" thickBot="1" x14ac:dyDescent="0.3">
      <c r="A60" s="841"/>
      <c r="B60" s="247" t="s">
        <v>324</v>
      </c>
      <c r="C60" s="247"/>
      <c r="D60" s="840"/>
      <c r="E60" s="247" t="s">
        <v>324</v>
      </c>
      <c r="F60" s="247" t="s">
        <v>332</v>
      </c>
      <c r="G60" s="840"/>
      <c r="H60" s="247" t="s">
        <v>327</v>
      </c>
      <c r="I60" s="523" t="s">
        <v>711</v>
      </c>
      <c r="J60" s="523"/>
    </row>
    <row r="61" spans="1:10" ht="46.5" customHeight="1" thickBot="1" x14ac:dyDescent="0.3">
      <c r="A61" s="841"/>
      <c r="B61" s="247" t="s">
        <v>328</v>
      </c>
      <c r="C61" s="247"/>
      <c r="D61" s="840"/>
      <c r="E61" s="247" t="s">
        <v>328</v>
      </c>
      <c r="F61" s="247" t="s">
        <v>333</v>
      </c>
      <c r="G61" s="840"/>
      <c r="H61" s="247" t="s">
        <v>331</v>
      </c>
      <c r="I61" s="523" t="s">
        <v>712</v>
      </c>
      <c r="J61" s="523"/>
    </row>
  </sheetData>
  <mergeCells count="89">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F00-000000000000}"/>
    <hyperlink ref="J31" r:id="rId2" xr:uid="{00000000-0004-0000-0F00-000001000000}"/>
    <hyperlink ref="J33" r:id="rId3" xr:uid="{372DA3CF-0B65-4F8E-8E29-BD23D1969F78}"/>
  </hyperlinks>
  <pageMargins left="0.25" right="0.25" top="0.75" bottom="0.75" header="0.3" footer="0.3"/>
  <pageSetup scale="2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O69"/>
  <sheetViews>
    <sheetView showGridLines="0" topLeftCell="C1" zoomScale="70" zoomScaleNormal="70" zoomScaleSheetLayoutView="25" workbookViewId="0">
      <selection activeCell="K24" sqref="K24"/>
    </sheetView>
  </sheetViews>
  <sheetFormatPr baseColWidth="10" defaultColWidth="10.85546875" defaultRowHeight="14.25" x14ac:dyDescent="0.25"/>
  <cols>
    <col min="1" max="1" width="49.85546875" style="68" customWidth="1"/>
    <col min="2" max="12" width="35.85546875" style="68" customWidth="1"/>
    <col min="13" max="13" width="21.570312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7"/>
      <c r="J1" s="508" t="s">
        <v>604</v>
      </c>
      <c r="K1" s="509"/>
      <c r="L1" s="510"/>
    </row>
    <row r="2" spans="1:15" s="149" customFormat="1" ht="30.75" customHeight="1" thickBot="1" x14ac:dyDescent="0.3">
      <c r="A2" s="503"/>
      <c r="B2" s="511" t="s">
        <v>183</v>
      </c>
      <c r="C2" s="512"/>
      <c r="D2" s="512"/>
      <c r="E2" s="512"/>
      <c r="F2" s="512"/>
      <c r="G2" s="512"/>
      <c r="H2" s="512"/>
      <c r="I2" s="513"/>
      <c r="J2" s="508" t="s">
        <v>605</v>
      </c>
      <c r="K2" s="509"/>
      <c r="L2" s="510"/>
    </row>
    <row r="3" spans="1:15" s="149" customFormat="1" ht="24" customHeight="1" thickBot="1" x14ac:dyDescent="0.3">
      <c r="A3" s="503"/>
      <c r="B3" s="511" t="s">
        <v>184</v>
      </c>
      <c r="C3" s="512"/>
      <c r="D3" s="512"/>
      <c r="E3" s="512"/>
      <c r="F3" s="512"/>
      <c r="G3" s="512"/>
      <c r="H3" s="512"/>
      <c r="I3" s="513"/>
      <c r="J3" s="508" t="s">
        <v>606</v>
      </c>
      <c r="K3" s="509"/>
      <c r="L3" s="510"/>
    </row>
    <row r="4" spans="1:15" s="149" customFormat="1" ht="21.75" customHeight="1" thickBot="1" x14ac:dyDescent="0.3">
      <c r="A4" s="504"/>
      <c r="B4" s="514" t="s">
        <v>338</v>
      </c>
      <c r="C4" s="515"/>
      <c r="D4" s="515"/>
      <c r="E4" s="515"/>
      <c r="F4" s="515"/>
      <c r="G4" s="515"/>
      <c r="H4" s="515"/>
      <c r="I4" s="516"/>
      <c r="J4" s="508" t="s">
        <v>607</v>
      </c>
      <c r="K4" s="509"/>
      <c r="L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878" t="s">
        <v>187</v>
      </c>
      <c r="B6" s="243" t="s">
        <v>188</v>
      </c>
      <c r="C6" s="205"/>
      <c r="D6" s="243" t="s">
        <v>189</v>
      </c>
      <c r="E6" s="205"/>
      <c r="F6" s="243" t="s">
        <v>190</v>
      </c>
      <c r="G6" s="205" t="s">
        <v>194</v>
      </c>
      <c r="H6" s="243" t="s">
        <v>191</v>
      </c>
      <c r="I6" s="206"/>
      <c r="J6" s="862" t="s">
        <v>192</v>
      </c>
      <c r="K6" s="242" t="s">
        <v>193</v>
      </c>
      <c r="L6" s="345"/>
      <c r="M6" s="884"/>
      <c r="N6" s="884"/>
      <c r="O6" s="884"/>
    </row>
    <row r="7" spans="1:15" s="149" customFormat="1" ht="21.75" customHeight="1" thickBot="1" x14ac:dyDescent="0.3">
      <c r="A7" s="878"/>
      <c r="B7" s="244" t="s">
        <v>195</v>
      </c>
      <c r="C7" s="207"/>
      <c r="D7" s="243" t="s">
        <v>196</v>
      </c>
      <c r="E7" s="208"/>
      <c r="F7" s="243" t="s">
        <v>197</v>
      </c>
      <c r="G7" s="208"/>
      <c r="H7" s="243" t="s">
        <v>198</v>
      </c>
      <c r="I7" s="206"/>
      <c r="J7" s="862"/>
      <c r="K7" s="242" t="s">
        <v>199</v>
      </c>
      <c r="L7" s="153"/>
      <c r="M7" s="884"/>
      <c r="N7" s="884"/>
      <c r="O7" s="884"/>
    </row>
    <row r="8" spans="1:15" s="149" customFormat="1" ht="21.75" customHeight="1" thickBot="1" x14ac:dyDescent="0.3">
      <c r="A8" s="878"/>
      <c r="B8" s="243" t="s">
        <v>200</v>
      </c>
      <c r="C8" s="205"/>
      <c r="D8" s="243" t="s">
        <v>201</v>
      </c>
      <c r="E8" s="208"/>
      <c r="F8" s="243" t="s">
        <v>202</v>
      </c>
      <c r="G8" s="208"/>
      <c r="H8" s="243" t="s">
        <v>203</v>
      </c>
      <c r="I8" s="206"/>
      <c r="J8" s="862"/>
      <c r="K8" s="242" t="s">
        <v>204</v>
      </c>
      <c r="L8" s="345" t="s">
        <v>194</v>
      </c>
      <c r="M8" s="884"/>
      <c r="N8" s="884"/>
      <c r="O8" s="884"/>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x14ac:dyDescent="0.25">
      <c r="A10" s="73"/>
      <c r="B10" s="74"/>
      <c r="C10" s="74"/>
      <c r="D10" s="76"/>
      <c r="E10" s="75"/>
      <c r="F10" s="75"/>
      <c r="G10" s="334"/>
      <c r="H10" s="334"/>
      <c r="I10" s="77"/>
      <c r="J10" s="77"/>
      <c r="K10" s="74"/>
      <c r="L10" s="74"/>
      <c r="M10" s="74"/>
      <c r="N10" s="74"/>
      <c r="O10" s="74"/>
    </row>
    <row r="11" spans="1:15" ht="16.5" customHeight="1" thickBot="1" x14ac:dyDescent="0.3">
      <c r="A11" s="146"/>
      <c r="B11" s="147"/>
      <c r="C11" s="147"/>
      <c r="D11" s="147"/>
      <c r="E11" s="147"/>
      <c r="F11" s="147"/>
      <c r="G11" s="147"/>
      <c r="H11" s="147"/>
      <c r="I11" s="147"/>
      <c r="J11" s="147"/>
      <c r="K11" s="147"/>
      <c r="L11" s="147"/>
      <c r="M11" s="147"/>
    </row>
    <row r="12" spans="1:15" ht="32.1" customHeight="1" thickBot="1" x14ac:dyDescent="0.3">
      <c r="A12" s="879" t="s">
        <v>339</v>
      </c>
      <c r="B12" s="880"/>
      <c r="C12" s="880"/>
      <c r="D12" s="880"/>
      <c r="E12" s="880"/>
      <c r="F12" s="880"/>
      <c r="G12" s="880"/>
      <c r="H12" s="880"/>
      <c r="I12" s="880"/>
      <c r="J12" s="880"/>
      <c r="K12" s="880"/>
      <c r="L12" s="881"/>
    </row>
    <row r="13" spans="1:15" ht="32.1" customHeight="1" thickBot="1" x14ac:dyDescent="0.3">
      <c r="A13" s="882" t="s">
        <v>340</v>
      </c>
      <c r="B13" s="865" t="s">
        <v>261</v>
      </c>
      <c r="C13" s="869" t="s">
        <v>207</v>
      </c>
      <c r="D13" s="854" t="s">
        <v>234</v>
      </c>
      <c r="E13" s="855"/>
      <c r="F13" s="856"/>
      <c r="G13" s="854" t="s">
        <v>241</v>
      </c>
      <c r="H13" s="855"/>
      <c r="I13" s="856"/>
      <c r="J13" s="551" t="s">
        <v>242</v>
      </c>
      <c r="K13" s="552"/>
      <c r="L13" s="524"/>
    </row>
    <row r="14" spans="1:15" ht="32.1" customHeight="1" thickBot="1" x14ac:dyDescent="0.3">
      <c r="A14" s="883"/>
      <c r="B14" s="866"/>
      <c r="C14" s="870"/>
      <c r="D14" s="191" t="s">
        <v>222</v>
      </c>
      <c r="E14" s="189" t="s">
        <v>223</v>
      </c>
      <c r="F14" s="190" t="s">
        <v>341</v>
      </c>
      <c r="G14" s="191" t="s">
        <v>222</v>
      </c>
      <c r="H14" s="189" t="s">
        <v>223</v>
      </c>
      <c r="I14" s="190" t="s">
        <v>341</v>
      </c>
      <c r="J14" s="191" t="s">
        <v>222</v>
      </c>
      <c r="K14" s="189" t="s">
        <v>223</v>
      </c>
      <c r="L14" s="190" t="s">
        <v>341</v>
      </c>
    </row>
    <row r="15" spans="1:15" ht="107.25" customHeight="1" x14ac:dyDescent="0.25">
      <c r="A15" s="876" t="s">
        <v>342</v>
      </c>
      <c r="B15" s="186" t="s">
        <v>343</v>
      </c>
      <c r="C15" s="867" t="s">
        <v>344</v>
      </c>
      <c r="D15" s="188">
        <v>4258050180</v>
      </c>
      <c r="E15" s="188">
        <v>0</v>
      </c>
      <c r="F15" s="885">
        <v>44</v>
      </c>
      <c r="G15" s="91">
        <v>1033685738</v>
      </c>
      <c r="H15" s="187">
        <v>0</v>
      </c>
      <c r="I15" s="871">
        <v>51</v>
      </c>
      <c r="J15" s="192"/>
      <c r="K15" s="187">
        <v>487754250</v>
      </c>
      <c r="L15" s="871">
        <v>121</v>
      </c>
    </row>
    <row r="16" spans="1:15" ht="84.75" customHeight="1" x14ac:dyDescent="0.25">
      <c r="A16" s="877"/>
      <c r="B16" s="186" t="s">
        <v>262</v>
      </c>
      <c r="C16" s="868"/>
      <c r="D16" s="188">
        <v>949245000</v>
      </c>
      <c r="E16" s="188"/>
      <c r="F16" s="886"/>
      <c r="G16" s="192">
        <v>0</v>
      </c>
      <c r="H16" s="91">
        <v>43777201</v>
      </c>
      <c r="I16" s="872"/>
      <c r="J16" s="192"/>
      <c r="K16" s="187">
        <v>100954100</v>
      </c>
      <c r="L16" s="872"/>
    </row>
    <row r="17" spans="1:13" ht="99.75" x14ac:dyDescent="0.25">
      <c r="A17" s="887" t="s">
        <v>345</v>
      </c>
      <c r="B17" s="186" t="s">
        <v>612</v>
      </c>
      <c r="C17" s="889" t="s">
        <v>346</v>
      </c>
      <c r="D17" s="264">
        <v>16326884449</v>
      </c>
      <c r="E17" s="266"/>
      <c r="F17" s="899">
        <v>3386</v>
      </c>
      <c r="G17" s="192">
        <v>0</v>
      </c>
      <c r="H17" s="91">
        <v>1247441685</v>
      </c>
      <c r="I17" s="873">
        <v>6203</v>
      </c>
      <c r="J17" s="192"/>
      <c r="K17" s="187">
        <v>1332068843</v>
      </c>
      <c r="L17" s="873">
        <v>6586</v>
      </c>
    </row>
    <row r="18" spans="1:13" ht="99.75" x14ac:dyDescent="0.25">
      <c r="A18" s="888"/>
      <c r="B18" s="186" t="s">
        <v>274</v>
      </c>
      <c r="C18" s="898"/>
      <c r="D18" s="264">
        <v>1617117667</v>
      </c>
      <c r="E18" s="265"/>
      <c r="F18" s="900"/>
      <c r="G18" s="192">
        <v>0</v>
      </c>
      <c r="H18" s="91">
        <v>87200297</v>
      </c>
      <c r="I18" s="874"/>
      <c r="J18" s="192"/>
      <c r="K18" s="187">
        <v>173357666</v>
      </c>
      <c r="L18" s="874"/>
    </row>
    <row r="19" spans="1:13" ht="71.25" x14ac:dyDescent="0.25">
      <c r="A19" s="888"/>
      <c r="B19" s="186" t="s">
        <v>347</v>
      </c>
      <c r="C19" s="898"/>
      <c r="D19" s="264">
        <v>604341000</v>
      </c>
      <c r="E19" s="266"/>
      <c r="F19" s="900"/>
      <c r="G19" s="192">
        <v>0</v>
      </c>
      <c r="H19" s="91">
        <v>9028497</v>
      </c>
      <c r="I19" s="874"/>
      <c r="J19" s="192"/>
      <c r="K19" s="187">
        <v>47971000</v>
      </c>
      <c r="L19" s="874"/>
    </row>
    <row r="20" spans="1:13" ht="85.5" x14ac:dyDescent="0.25">
      <c r="A20" s="888"/>
      <c r="B20" s="186" t="s">
        <v>614</v>
      </c>
      <c r="C20" s="898"/>
      <c r="D20" s="264">
        <v>624771000</v>
      </c>
      <c r="E20" s="265">
        <v>0</v>
      </c>
      <c r="F20" s="900"/>
      <c r="G20" s="192">
        <v>0</v>
      </c>
      <c r="H20" s="91">
        <v>25328232</v>
      </c>
      <c r="I20" s="874"/>
      <c r="J20" s="192"/>
      <c r="K20" s="187">
        <v>68385667</v>
      </c>
      <c r="L20" s="874"/>
    </row>
    <row r="21" spans="1:13" ht="71.25" x14ac:dyDescent="0.25">
      <c r="A21" s="888"/>
      <c r="B21" s="186" t="s">
        <v>615</v>
      </c>
      <c r="C21" s="898"/>
      <c r="D21" s="264">
        <v>558000000</v>
      </c>
      <c r="E21" s="265">
        <v>0</v>
      </c>
      <c r="F21" s="900"/>
      <c r="G21" s="192">
        <v>0</v>
      </c>
      <c r="H21" s="91">
        <v>18393332</v>
      </c>
      <c r="I21" s="874"/>
      <c r="J21" s="192"/>
      <c r="K21" s="187">
        <v>63033333</v>
      </c>
      <c r="L21" s="874"/>
    </row>
    <row r="22" spans="1:13" ht="99.75" x14ac:dyDescent="0.25">
      <c r="A22" s="877"/>
      <c r="B22" s="287" t="s">
        <v>618</v>
      </c>
      <c r="C22" s="868"/>
      <c r="D22" s="193">
        <v>1221723000</v>
      </c>
      <c r="E22" s="91">
        <v>0</v>
      </c>
      <c r="F22" s="901"/>
      <c r="G22" s="193">
        <v>0</v>
      </c>
      <c r="H22" s="91">
        <v>15691228</v>
      </c>
      <c r="I22" s="872"/>
      <c r="J22" s="193"/>
      <c r="K22" s="91">
        <v>135568767</v>
      </c>
      <c r="L22" s="872"/>
    </row>
    <row r="23" spans="1:13" ht="71.25" x14ac:dyDescent="0.25">
      <c r="A23" s="891" t="s">
        <v>349</v>
      </c>
      <c r="B23" s="287" t="s">
        <v>294</v>
      </c>
      <c r="C23" s="889" t="s">
        <v>295</v>
      </c>
      <c r="D23" s="193">
        <v>1342329000</v>
      </c>
      <c r="E23" s="91">
        <v>0</v>
      </c>
      <c r="F23" s="873">
        <v>20</v>
      </c>
      <c r="G23" s="193">
        <v>0</v>
      </c>
      <c r="H23" s="91">
        <v>67583789</v>
      </c>
      <c r="I23" s="873">
        <v>20</v>
      </c>
      <c r="J23" s="193"/>
      <c r="K23" s="91">
        <v>154077106</v>
      </c>
      <c r="L23" s="873">
        <v>20</v>
      </c>
    </row>
    <row r="24" spans="1:13" ht="57.75" thickBot="1" x14ac:dyDescent="0.3">
      <c r="A24" s="892"/>
      <c r="B24" s="288" t="s">
        <v>350</v>
      </c>
      <c r="C24" s="890"/>
      <c r="D24" s="194">
        <v>1204050000</v>
      </c>
      <c r="E24" s="94">
        <v>0</v>
      </c>
      <c r="F24" s="875"/>
      <c r="G24" s="194">
        <v>0</v>
      </c>
      <c r="H24" s="91">
        <v>29787529</v>
      </c>
      <c r="I24" s="875"/>
      <c r="J24" s="194"/>
      <c r="K24" s="94">
        <v>127100467</v>
      </c>
      <c r="L24" s="875"/>
    </row>
    <row r="25" spans="1:13" s="95" customFormat="1" ht="16.5" customHeight="1" x14ac:dyDescent="0.2">
      <c r="M25" s="68"/>
    </row>
    <row r="26" spans="1:13" ht="15" thickBot="1" x14ac:dyDescent="0.3"/>
    <row r="27" spans="1:13" ht="35.1" customHeight="1" thickBot="1" x14ac:dyDescent="0.3">
      <c r="A27" s="895" t="s">
        <v>351</v>
      </c>
      <c r="B27" s="896"/>
      <c r="C27" s="896"/>
      <c r="D27" s="896"/>
      <c r="E27" s="896"/>
      <c r="F27" s="896"/>
      <c r="G27" s="896"/>
      <c r="H27" s="896"/>
      <c r="I27" s="896"/>
      <c r="J27" s="896"/>
      <c r="K27" s="896"/>
      <c r="L27" s="897"/>
    </row>
    <row r="28" spans="1:13" ht="35.1" customHeight="1" x14ac:dyDescent="0.25">
      <c r="A28" s="893" t="s">
        <v>340</v>
      </c>
      <c r="B28" s="860" t="s">
        <v>261</v>
      </c>
      <c r="C28" s="863" t="s">
        <v>207</v>
      </c>
      <c r="D28" s="857" t="s">
        <v>243</v>
      </c>
      <c r="E28" s="858"/>
      <c r="F28" s="859"/>
      <c r="G28" s="857" t="s">
        <v>244</v>
      </c>
      <c r="H28" s="858"/>
      <c r="I28" s="859"/>
      <c r="J28" s="857" t="s">
        <v>245</v>
      </c>
      <c r="K28" s="858"/>
      <c r="L28" s="859"/>
    </row>
    <row r="29" spans="1:13" ht="35.1" customHeight="1" thickBot="1" x14ac:dyDescent="0.3">
      <c r="A29" s="894"/>
      <c r="B29" s="861"/>
      <c r="C29" s="864"/>
      <c r="D29" s="347" t="s">
        <v>222</v>
      </c>
      <c r="E29" s="348" t="s">
        <v>223</v>
      </c>
      <c r="F29" s="349" t="s">
        <v>341</v>
      </c>
      <c r="G29" s="347" t="s">
        <v>222</v>
      </c>
      <c r="H29" s="348" t="s">
        <v>223</v>
      </c>
      <c r="I29" s="349" t="s">
        <v>341</v>
      </c>
      <c r="J29" s="347" t="s">
        <v>222</v>
      </c>
      <c r="K29" s="348" t="s">
        <v>223</v>
      </c>
      <c r="L29" s="349" t="s">
        <v>341</v>
      </c>
    </row>
    <row r="30" spans="1:13" ht="99.75" x14ac:dyDescent="0.25">
      <c r="A30" s="876" t="s">
        <v>342</v>
      </c>
      <c r="B30" s="186" t="s">
        <v>343</v>
      </c>
      <c r="C30" s="867" t="s">
        <v>344</v>
      </c>
      <c r="D30" s="192"/>
      <c r="E30" s="187"/>
      <c r="F30" s="188"/>
      <c r="G30" s="192"/>
      <c r="H30" s="187"/>
      <c r="I30" s="188"/>
      <c r="J30" s="192"/>
      <c r="K30" s="187"/>
      <c r="L30" s="188"/>
    </row>
    <row r="31" spans="1:13" ht="71.25" x14ac:dyDescent="0.25">
      <c r="A31" s="877"/>
      <c r="B31" s="186" t="s">
        <v>262</v>
      </c>
      <c r="C31" s="868"/>
      <c r="D31" s="192"/>
      <c r="E31" s="187"/>
      <c r="F31" s="188"/>
      <c r="G31" s="192"/>
      <c r="H31" s="187"/>
      <c r="I31" s="188"/>
      <c r="J31" s="192"/>
      <c r="K31" s="187"/>
      <c r="L31" s="188"/>
    </row>
    <row r="32" spans="1:13" ht="99.75" x14ac:dyDescent="0.25">
      <c r="A32" s="887" t="s">
        <v>345</v>
      </c>
      <c r="B32" s="186" t="s">
        <v>266</v>
      </c>
      <c r="C32" s="889" t="s">
        <v>346</v>
      </c>
      <c r="D32" s="192"/>
      <c r="E32" s="187"/>
      <c r="F32" s="188"/>
      <c r="G32" s="192"/>
      <c r="H32" s="187"/>
      <c r="I32" s="188"/>
      <c r="J32" s="192"/>
      <c r="K32" s="187"/>
      <c r="L32" s="188"/>
    </row>
    <row r="33" spans="1:12" ht="99.75" x14ac:dyDescent="0.25">
      <c r="A33" s="888"/>
      <c r="B33" s="186" t="s">
        <v>274</v>
      </c>
      <c r="C33" s="898"/>
      <c r="D33" s="192"/>
      <c r="E33" s="187"/>
      <c r="F33" s="188"/>
      <c r="G33" s="192"/>
      <c r="H33" s="187"/>
      <c r="I33" s="188"/>
      <c r="J33" s="192"/>
      <c r="K33" s="187"/>
      <c r="L33" s="188"/>
    </row>
    <row r="34" spans="1:12" ht="71.25" x14ac:dyDescent="0.25">
      <c r="A34" s="888"/>
      <c r="B34" s="186" t="s">
        <v>347</v>
      </c>
      <c r="C34" s="898"/>
      <c r="D34" s="192"/>
      <c r="E34" s="187"/>
      <c r="F34" s="188"/>
      <c r="G34" s="192"/>
      <c r="H34" s="187"/>
      <c r="I34" s="188"/>
      <c r="J34" s="192"/>
      <c r="K34" s="187"/>
      <c r="L34" s="188"/>
    </row>
    <row r="35" spans="1:12" ht="85.5" x14ac:dyDescent="0.25">
      <c r="A35" s="888"/>
      <c r="B35" s="186" t="s">
        <v>283</v>
      </c>
      <c r="C35" s="898"/>
      <c r="D35" s="192"/>
      <c r="E35" s="187"/>
      <c r="F35" s="188"/>
      <c r="G35" s="192"/>
      <c r="H35" s="187"/>
      <c r="I35" s="188"/>
      <c r="J35" s="192"/>
      <c r="K35" s="187"/>
      <c r="L35" s="188"/>
    </row>
    <row r="36" spans="1:12" ht="71.25" x14ac:dyDescent="0.25">
      <c r="A36" s="888"/>
      <c r="B36" s="186" t="s">
        <v>287</v>
      </c>
      <c r="C36" s="898"/>
      <c r="D36" s="192"/>
      <c r="E36" s="187"/>
      <c r="F36" s="188"/>
      <c r="G36" s="192"/>
      <c r="H36" s="187"/>
      <c r="I36" s="188"/>
      <c r="J36" s="192"/>
      <c r="K36" s="187"/>
      <c r="L36" s="188"/>
    </row>
    <row r="37" spans="1:12" ht="99.75" x14ac:dyDescent="0.25">
      <c r="A37" s="877"/>
      <c r="B37" s="287" t="s">
        <v>348</v>
      </c>
      <c r="C37" s="868"/>
      <c r="D37" s="192"/>
      <c r="E37" s="187"/>
      <c r="F37" s="188"/>
      <c r="G37" s="192"/>
      <c r="H37" s="187"/>
      <c r="I37" s="188"/>
      <c r="J37" s="192"/>
      <c r="K37" s="187"/>
      <c r="L37" s="188"/>
    </row>
    <row r="38" spans="1:12" ht="71.25" x14ac:dyDescent="0.25">
      <c r="A38" s="891" t="s">
        <v>349</v>
      </c>
      <c r="B38" s="287" t="s">
        <v>294</v>
      </c>
      <c r="C38" s="889" t="s">
        <v>295</v>
      </c>
      <c r="D38" s="192"/>
      <c r="E38" s="187"/>
      <c r="F38" s="188"/>
      <c r="G38" s="192"/>
      <c r="H38" s="187"/>
      <c r="I38" s="188"/>
      <c r="J38" s="192"/>
      <c r="K38" s="187"/>
      <c r="L38" s="188"/>
    </row>
    <row r="39" spans="1:12" ht="57" x14ac:dyDescent="0.25">
      <c r="A39" s="892"/>
      <c r="B39" s="288" t="s">
        <v>350</v>
      </c>
      <c r="C39" s="890"/>
      <c r="D39" s="192"/>
      <c r="E39" s="187"/>
      <c r="F39" s="188"/>
      <c r="G39" s="192"/>
      <c r="H39" s="187"/>
      <c r="I39" s="188"/>
      <c r="J39" s="192"/>
      <c r="K39" s="187"/>
      <c r="L39" s="188"/>
    </row>
    <row r="41" spans="1:12" ht="15" thickBot="1" x14ac:dyDescent="0.3"/>
    <row r="42" spans="1:12" ht="35.1" customHeight="1" thickBot="1" x14ac:dyDescent="0.3">
      <c r="A42" s="902" t="s">
        <v>352</v>
      </c>
      <c r="B42" s="903"/>
      <c r="C42" s="903"/>
      <c r="D42" s="903"/>
      <c r="E42" s="903"/>
      <c r="F42" s="903"/>
      <c r="G42" s="903"/>
      <c r="H42" s="903"/>
      <c r="I42" s="903"/>
      <c r="J42" s="903"/>
      <c r="K42" s="903"/>
      <c r="L42" s="904"/>
    </row>
    <row r="43" spans="1:12" ht="35.1" customHeight="1" x14ac:dyDescent="0.25">
      <c r="A43" s="893" t="s">
        <v>340</v>
      </c>
      <c r="B43" s="860" t="s">
        <v>261</v>
      </c>
      <c r="C43" s="863" t="s">
        <v>207</v>
      </c>
      <c r="D43" s="857" t="s">
        <v>246</v>
      </c>
      <c r="E43" s="858"/>
      <c r="F43" s="859"/>
      <c r="G43" s="857" t="s">
        <v>247</v>
      </c>
      <c r="H43" s="858"/>
      <c r="I43" s="859"/>
      <c r="J43" s="857" t="s">
        <v>248</v>
      </c>
      <c r="K43" s="858"/>
      <c r="L43" s="859"/>
    </row>
    <row r="44" spans="1:12" ht="35.1" customHeight="1" thickBot="1" x14ac:dyDescent="0.3">
      <c r="A44" s="894"/>
      <c r="B44" s="861"/>
      <c r="C44" s="864"/>
      <c r="D44" s="347" t="s">
        <v>222</v>
      </c>
      <c r="E44" s="348" t="s">
        <v>223</v>
      </c>
      <c r="F44" s="349" t="s">
        <v>341</v>
      </c>
      <c r="G44" s="347" t="s">
        <v>222</v>
      </c>
      <c r="H44" s="348" t="s">
        <v>223</v>
      </c>
      <c r="I44" s="349" t="s">
        <v>341</v>
      </c>
      <c r="J44" s="347" t="s">
        <v>222</v>
      </c>
      <c r="K44" s="348" t="s">
        <v>223</v>
      </c>
      <c r="L44" s="349" t="s">
        <v>341</v>
      </c>
    </row>
    <row r="45" spans="1:12" ht="99.75" x14ac:dyDescent="0.25">
      <c r="A45" s="876" t="s">
        <v>342</v>
      </c>
      <c r="B45" s="186" t="s">
        <v>343</v>
      </c>
      <c r="C45" s="867" t="s">
        <v>344</v>
      </c>
      <c r="D45" s="192"/>
      <c r="E45" s="187"/>
      <c r="F45" s="188"/>
      <c r="G45" s="192"/>
      <c r="H45" s="187"/>
      <c r="I45" s="188"/>
      <c r="J45" s="192"/>
      <c r="K45" s="187"/>
      <c r="L45" s="188"/>
    </row>
    <row r="46" spans="1:12" ht="71.25" x14ac:dyDescent="0.25">
      <c r="A46" s="877"/>
      <c r="B46" s="186" t="s">
        <v>262</v>
      </c>
      <c r="C46" s="868"/>
      <c r="D46" s="192"/>
      <c r="E46" s="187"/>
      <c r="F46" s="188"/>
      <c r="G46" s="192"/>
      <c r="H46" s="187"/>
      <c r="I46" s="188"/>
      <c r="J46" s="192"/>
      <c r="K46" s="187"/>
      <c r="L46" s="188"/>
    </row>
    <row r="47" spans="1:12" ht="99.75" x14ac:dyDescent="0.25">
      <c r="A47" s="887" t="s">
        <v>345</v>
      </c>
      <c r="B47" s="186" t="s">
        <v>266</v>
      </c>
      <c r="C47" s="889" t="s">
        <v>346</v>
      </c>
      <c r="D47" s="192"/>
      <c r="E47" s="187"/>
      <c r="F47" s="188"/>
      <c r="G47" s="192"/>
      <c r="H47" s="187"/>
      <c r="I47" s="188"/>
      <c r="J47" s="192"/>
      <c r="K47" s="187"/>
      <c r="L47" s="188"/>
    </row>
    <row r="48" spans="1:12" ht="99.75" x14ac:dyDescent="0.25">
      <c r="A48" s="888"/>
      <c r="B48" s="186" t="s">
        <v>274</v>
      </c>
      <c r="C48" s="898"/>
      <c r="D48" s="192"/>
      <c r="E48" s="187"/>
      <c r="F48" s="188"/>
      <c r="G48" s="192"/>
      <c r="H48" s="187"/>
      <c r="I48" s="188"/>
      <c r="J48" s="192"/>
      <c r="K48" s="187"/>
      <c r="L48" s="188"/>
    </row>
    <row r="49" spans="1:12" ht="71.25" x14ac:dyDescent="0.25">
      <c r="A49" s="888"/>
      <c r="B49" s="186" t="s">
        <v>347</v>
      </c>
      <c r="C49" s="898"/>
      <c r="D49" s="192"/>
      <c r="E49" s="187"/>
      <c r="F49" s="188"/>
      <c r="G49" s="192"/>
      <c r="H49" s="187"/>
      <c r="I49" s="188"/>
      <c r="J49" s="192"/>
      <c r="K49" s="187"/>
      <c r="L49" s="188"/>
    </row>
    <row r="50" spans="1:12" ht="85.5" x14ac:dyDescent="0.25">
      <c r="A50" s="888"/>
      <c r="B50" s="186" t="s">
        <v>283</v>
      </c>
      <c r="C50" s="898"/>
      <c r="D50" s="192"/>
      <c r="E50" s="187"/>
      <c r="F50" s="188"/>
      <c r="G50" s="192"/>
      <c r="H50" s="187"/>
      <c r="I50" s="188"/>
      <c r="J50" s="192"/>
      <c r="K50" s="187"/>
      <c r="L50" s="188"/>
    </row>
    <row r="51" spans="1:12" ht="71.25" x14ac:dyDescent="0.25">
      <c r="A51" s="888"/>
      <c r="B51" s="186" t="s">
        <v>287</v>
      </c>
      <c r="C51" s="898"/>
      <c r="D51" s="192"/>
      <c r="E51" s="187"/>
      <c r="F51" s="188"/>
      <c r="G51" s="192"/>
      <c r="H51" s="187"/>
      <c r="I51" s="188"/>
      <c r="J51" s="192"/>
      <c r="K51" s="187"/>
      <c r="L51" s="188"/>
    </row>
    <row r="52" spans="1:12" ht="99.75" x14ac:dyDescent="0.25">
      <c r="A52" s="877"/>
      <c r="B52" s="287" t="s">
        <v>348</v>
      </c>
      <c r="C52" s="868"/>
      <c r="D52" s="192"/>
      <c r="E52" s="187"/>
      <c r="F52" s="188"/>
      <c r="G52" s="192"/>
      <c r="H52" s="187"/>
      <c r="I52" s="188"/>
      <c r="J52" s="192"/>
      <c r="K52" s="187"/>
      <c r="L52" s="188"/>
    </row>
    <row r="53" spans="1:12" ht="71.25" x14ac:dyDescent="0.25">
      <c r="A53" s="891" t="s">
        <v>349</v>
      </c>
      <c r="B53" s="287" t="s">
        <v>294</v>
      </c>
      <c r="C53" s="889" t="s">
        <v>295</v>
      </c>
      <c r="D53" s="192"/>
      <c r="E53" s="187"/>
      <c r="F53" s="188"/>
      <c r="G53" s="192"/>
      <c r="H53" s="187"/>
      <c r="I53" s="188"/>
      <c r="J53" s="192"/>
      <c r="K53" s="187"/>
      <c r="L53" s="188"/>
    </row>
    <row r="54" spans="1:12" ht="57" x14ac:dyDescent="0.25">
      <c r="A54" s="892"/>
      <c r="B54" s="288" t="s">
        <v>350</v>
      </c>
      <c r="C54" s="890"/>
      <c r="D54" s="192"/>
      <c r="E54" s="187"/>
      <c r="F54" s="188"/>
      <c r="G54" s="192"/>
      <c r="H54" s="187"/>
      <c r="I54" s="188"/>
      <c r="J54" s="192"/>
      <c r="K54" s="187"/>
      <c r="L54" s="188"/>
    </row>
    <row r="56" spans="1:12" ht="15" thickBot="1" x14ac:dyDescent="0.3"/>
    <row r="57" spans="1:12" ht="35.1" customHeight="1" thickBot="1" x14ac:dyDescent="0.3">
      <c r="A57" s="905" t="s">
        <v>353</v>
      </c>
      <c r="B57" s="906"/>
      <c r="C57" s="906"/>
      <c r="D57" s="906"/>
      <c r="E57" s="906"/>
      <c r="F57" s="906"/>
      <c r="G57" s="906"/>
      <c r="H57" s="906"/>
      <c r="I57" s="906"/>
      <c r="J57" s="906"/>
      <c r="K57" s="906"/>
      <c r="L57" s="907"/>
    </row>
    <row r="58" spans="1:12" ht="35.1" customHeight="1" x14ac:dyDescent="0.25">
      <c r="A58" s="882" t="s">
        <v>340</v>
      </c>
      <c r="B58" s="865" t="s">
        <v>261</v>
      </c>
      <c r="C58" s="869" t="s">
        <v>207</v>
      </c>
      <c r="D58" s="854" t="s">
        <v>249</v>
      </c>
      <c r="E58" s="855"/>
      <c r="F58" s="856"/>
      <c r="G58" s="854" t="s">
        <v>354</v>
      </c>
      <c r="H58" s="855"/>
      <c r="I58" s="856"/>
      <c r="J58" s="854" t="s">
        <v>251</v>
      </c>
      <c r="K58" s="855"/>
      <c r="L58" s="856"/>
    </row>
    <row r="59" spans="1:12" ht="35.1" customHeight="1" thickBot="1" x14ac:dyDescent="0.3">
      <c r="A59" s="883"/>
      <c r="B59" s="866"/>
      <c r="C59" s="870"/>
      <c r="D59" s="191" t="s">
        <v>222</v>
      </c>
      <c r="E59" s="189" t="s">
        <v>223</v>
      </c>
      <c r="F59" s="190" t="s">
        <v>341</v>
      </c>
      <c r="G59" s="191" t="s">
        <v>222</v>
      </c>
      <c r="H59" s="189" t="s">
        <v>223</v>
      </c>
      <c r="I59" s="190" t="s">
        <v>341</v>
      </c>
      <c r="J59" s="191" t="s">
        <v>222</v>
      </c>
      <c r="K59" s="189" t="s">
        <v>223</v>
      </c>
      <c r="L59" s="190" t="s">
        <v>341</v>
      </c>
    </row>
    <row r="60" spans="1:12" ht="99.75" x14ac:dyDescent="0.25">
      <c r="A60" s="876" t="s">
        <v>342</v>
      </c>
      <c r="B60" s="186" t="s">
        <v>343</v>
      </c>
      <c r="C60" s="867" t="s">
        <v>344</v>
      </c>
      <c r="D60" s="192"/>
      <c r="E60" s="187"/>
      <c r="F60" s="188"/>
      <c r="G60" s="192"/>
      <c r="H60" s="187"/>
      <c r="I60" s="188"/>
      <c r="J60" s="192"/>
      <c r="K60" s="187"/>
      <c r="L60" s="188"/>
    </row>
    <row r="61" spans="1:12" ht="71.25" x14ac:dyDescent="0.25">
      <c r="A61" s="877"/>
      <c r="B61" s="186" t="s">
        <v>262</v>
      </c>
      <c r="C61" s="868"/>
      <c r="D61" s="192"/>
      <c r="E61" s="187"/>
      <c r="F61" s="188"/>
      <c r="G61" s="192"/>
      <c r="H61" s="187"/>
      <c r="I61" s="188"/>
      <c r="J61" s="192"/>
      <c r="K61" s="187"/>
      <c r="L61" s="188"/>
    </row>
    <row r="62" spans="1:12" ht="99.75" x14ac:dyDescent="0.25">
      <c r="A62" s="887" t="s">
        <v>345</v>
      </c>
      <c r="B62" s="186" t="s">
        <v>266</v>
      </c>
      <c r="C62" s="889" t="s">
        <v>346</v>
      </c>
      <c r="D62" s="192"/>
      <c r="E62" s="187"/>
      <c r="F62" s="188"/>
      <c r="G62" s="192"/>
      <c r="H62" s="187"/>
      <c r="I62" s="188"/>
      <c r="J62" s="192"/>
      <c r="K62" s="187"/>
      <c r="L62" s="188"/>
    </row>
    <row r="63" spans="1:12" ht="99.75" x14ac:dyDescent="0.25">
      <c r="A63" s="888"/>
      <c r="B63" s="186" t="s">
        <v>274</v>
      </c>
      <c r="C63" s="898"/>
      <c r="D63" s="192"/>
      <c r="E63" s="187"/>
      <c r="F63" s="188"/>
      <c r="G63" s="192"/>
      <c r="H63" s="187"/>
      <c r="I63" s="188"/>
      <c r="J63" s="192"/>
      <c r="K63" s="187"/>
      <c r="L63" s="188"/>
    </row>
    <row r="64" spans="1:12" ht="71.25" x14ac:dyDescent="0.25">
      <c r="A64" s="888"/>
      <c r="B64" s="186" t="s">
        <v>347</v>
      </c>
      <c r="C64" s="898"/>
      <c r="D64" s="192"/>
      <c r="E64" s="187"/>
      <c r="F64" s="188"/>
      <c r="G64" s="192"/>
      <c r="H64" s="187"/>
      <c r="I64" s="188"/>
      <c r="J64" s="192"/>
      <c r="K64" s="187"/>
      <c r="L64" s="188"/>
    </row>
    <row r="65" spans="1:12" ht="85.5" x14ac:dyDescent="0.25">
      <c r="A65" s="888"/>
      <c r="B65" s="186" t="s">
        <v>283</v>
      </c>
      <c r="C65" s="898"/>
      <c r="D65" s="192"/>
      <c r="E65" s="187"/>
      <c r="F65" s="188"/>
      <c r="G65" s="192"/>
      <c r="H65" s="187"/>
      <c r="I65" s="188"/>
      <c r="J65" s="192"/>
      <c r="K65" s="187"/>
      <c r="L65" s="188"/>
    </row>
    <row r="66" spans="1:12" ht="71.25" x14ac:dyDescent="0.25">
      <c r="A66" s="888"/>
      <c r="B66" s="186" t="s">
        <v>287</v>
      </c>
      <c r="C66" s="898"/>
      <c r="D66" s="192"/>
      <c r="E66" s="187"/>
      <c r="F66" s="188"/>
      <c r="G66" s="192"/>
      <c r="H66" s="187"/>
      <c r="I66" s="188"/>
      <c r="J66" s="192"/>
      <c r="K66" s="187"/>
      <c r="L66" s="188"/>
    </row>
    <row r="67" spans="1:12" ht="99.75" x14ac:dyDescent="0.25">
      <c r="A67" s="877"/>
      <c r="B67" s="287" t="s">
        <v>348</v>
      </c>
      <c r="C67" s="868"/>
      <c r="D67" s="192"/>
      <c r="E67" s="187"/>
      <c r="F67" s="188"/>
      <c r="G67" s="192"/>
      <c r="H67" s="187"/>
      <c r="I67" s="188"/>
      <c r="J67" s="192"/>
      <c r="K67" s="187"/>
      <c r="L67" s="188"/>
    </row>
    <row r="68" spans="1:12" ht="71.25" x14ac:dyDescent="0.25">
      <c r="A68" s="891" t="s">
        <v>349</v>
      </c>
      <c r="B68" s="287" t="s">
        <v>294</v>
      </c>
      <c r="C68" s="889" t="s">
        <v>295</v>
      </c>
      <c r="D68" s="192"/>
      <c r="E68" s="187"/>
      <c r="F68" s="188"/>
      <c r="G68" s="192"/>
      <c r="H68" s="187"/>
      <c r="I68" s="188"/>
      <c r="J68" s="192"/>
      <c r="K68" s="187"/>
      <c r="L68" s="188"/>
    </row>
    <row r="69" spans="1:12" ht="57" x14ac:dyDescent="0.25">
      <c r="A69" s="892"/>
      <c r="B69" s="288" t="s">
        <v>350</v>
      </c>
      <c r="C69" s="890"/>
      <c r="D69" s="193"/>
      <c r="E69" s="91"/>
      <c r="F69" s="92"/>
      <c r="G69" s="193"/>
      <c r="H69" s="91"/>
      <c r="I69" s="92"/>
      <c r="J69" s="193"/>
      <c r="K69" s="91"/>
      <c r="L69" s="92"/>
    </row>
  </sheetData>
  <mergeCells count="75">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 ref="A32:A37"/>
    <mergeCell ref="C32:C37"/>
    <mergeCell ref="A38:A39"/>
    <mergeCell ref="C38:C39"/>
    <mergeCell ref="A45:A46"/>
    <mergeCell ref="C45:C46"/>
    <mergeCell ref="A43:A44"/>
    <mergeCell ref="A42:L42"/>
    <mergeCell ref="J43:L43"/>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A15:A16"/>
    <mergeCell ref="A6:A8"/>
    <mergeCell ref="A12:L12"/>
    <mergeCell ref="A13:A14"/>
    <mergeCell ref="M6:O6"/>
    <mergeCell ref="M7:O7"/>
    <mergeCell ref="M8:O8"/>
    <mergeCell ref="D13:F13"/>
    <mergeCell ref="G13:I13"/>
    <mergeCell ref="J13:L13"/>
    <mergeCell ref="F15:F16"/>
    <mergeCell ref="I15:I16"/>
    <mergeCell ref="A1:A4"/>
    <mergeCell ref="J1:L1"/>
    <mergeCell ref="J2:L2"/>
    <mergeCell ref="J3:L3"/>
    <mergeCell ref="J4:L4"/>
    <mergeCell ref="B1:I1"/>
    <mergeCell ref="B2:I2"/>
    <mergeCell ref="B3:I3"/>
    <mergeCell ref="B4:I4"/>
    <mergeCell ref="J58:L58"/>
    <mergeCell ref="G28:I28"/>
    <mergeCell ref="B43:B44"/>
    <mergeCell ref="J6:J8"/>
    <mergeCell ref="C43:C44"/>
    <mergeCell ref="D43:F43"/>
    <mergeCell ref="G43:I43"/>
    <mergeCell ref="B13:B14"/>
    <mergeCell ref="C15:C16"/>
    <mergeCell ref="C13:C14"/>
    <mergeCell ref="L15:L16"/>
    <mergeCell ref="L17:L22"/>
    <mergeCell ref="L23:L24"/>
  </mergeCells>
  <pageMargins left="0.25" right="0.25" top="0.75" bottom="0.75" header="0.3" footer="0.3"/>
  <pageSetup scale="28" fitToHeight="0" orientation="landscape" r:id="rId1"/>
  <rowBreaks count="3" manualBreakCount="3">
    <brk id="25" max="12" man="1"/>
    <brk id="40" max="12" man="1"/>
    <brk id="55"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CM18"/>
  <sheetViews>
    <sheetView topLeftCell="I28" zoomScale="70" zoomScaleNormal="70" zoomScaleSheetLayoutView="40" workbookViewId="0">
      <selection activeCell="S24" sqref="S24"/>
    </sheetView>
  </sheetViews>
  <sheetFormatPr baseColWidth="10" defaultColWidth="11.42578125" defaultRowHeight="15" x14ac:dyDescent="0.25"/>
  <cols>
    <col min="1" max="1" width="9.140625" style="172" customWidth="1"/>
    <col min="2" max="2" width="35.42578125" style="172" customWidth="1"/>
    <col min="3" max="3" width="27.85546875" style="172" customWidth="1"/>
    <col min="4" max="4" width="12" style="172" customWidth="1"/>
    <col min="5" max="5" width="35" style="172" customWidth="1"/>
    <col min="6" max="6" width="17.140625" style="172" customWidth="1"/>
    <col min="7" max="7" width="13.85546875" style="172" customWidth="1"/>
    <col min="8" max="8" width="13.42578125" style="172" customWidth="1"/>
    <col min="9" max="9" width="13.85546875" style="173" customWidth="1"/>
    <col min="10" max="10" width="11.42578125" style="173" customWidth="1"/>
    <col min="11" max="11" width="11.42578125" style="173"/>
    <col min="12" max="12" width="10.140625" style="173" customWidth="1"/>
    <col min="13" max="13" width="10.140625" style="172" customWidth="1"/>
    <col min="14" max="14" width="40.85546875" style="172" customWidth="1"/>
    <col min="15" max="16" width="10.140625" style="172" customWidth="1"/>
    <col min="17" max="17" width="53.5703125" style="172" customWidth="1"/>
    <col min="18" max="19" width="10.140625" style="172" customWidth="1"/>
    <col min="20" max="20" width="55.85546875" style="172" customWidth="1"/>
    <col min="21" max="22" width="10.140625" style="172" customWidth="1"/>
    <col min="23" max="23" width="12.85546875" style="172" customWidth="1"/>
    <col min="24" max="25" width="10.140625" style="172" customWidth="1"/>
    <col min="26" max="26" width="12.85546875" style="172" customWidth="1"/>
    <col min="27" max="28" width="10.140625" style="172" customWidth="1"/>
    <col min="29" max="29" width="12.85546875" style="172" customWidth="1"/>
    <col min="30" max="31" width="10.140625" style="172" customWidth="1"/>
    <col min="32" max="32" width="13.42578125" style="172" customWidth="1"/>
    <col min="33" max="34" width="10.140625" style="172" customWidth="1"/>
    <col min="35" max="35" width="13.42578125" style="172" customWidth="1"/>
    <col min="36" max="37" width="10.140625" style="172" customWidth="1"/>
    <col min="38" max="38" width="13.42578125" style="172" customWidth="1"/>
    <col min="39" max="40" width="10.140625" style="172" customWidth="1"/>
    <col min="41" max="41" width="13.42578125" style="172" customWidth="1"/>
    <col min="42" max="43" width="10.140625" style="172" customWidth="1"/>
    <col min="44" max="44" width="12" style="172" customWidth="1"/>
    <col min="45" max="46" width="10.140625" style="172" customWidth="1"/>
    <col min="47" max="47" width="12.42578125" style="172" customWidth="1"/>
    <col min="48" max="48" width="14" style="172" customWidth="1"/>
    <col min="49" max="50" width="12" style="172" customWidth="1"/>
    <col min="51" max="91" width="11.42578125" style="181"/>
    <col min="92" max="16384" width="11.42578125" style="172"/>
  </cols>
  <sheetData>
    <row r="1" spans="1:91" s="149" customFormat="1" ht="25.5" customHeight="1" thickBot="1" x14ac:dyDescent="0.3">
      <c r="A1" s="503"/>
      <c r="B1" s="908"/>
      <c r="C1" s="913" t="s">
        <v>182</v>
      </c>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c r="AF1" s="913"/>
      <c r="AG1" s="913"/>
      <c r="AH1" s="913"/>
      <c r="AI1" s="913"/>
      <c r="AJ1" s="913"/>
      <c r="AK1" s="913"/>
      <c r="AL1" s="913"/>
      <c r="AM1" s="913"/>
      <c r="AN1" s="913"/>
      <c r="AO1" s="913"/>
      <c r="AP1" s="913"/>
      <c r="AQ1" s="913"/>
      <c r="AR1" s="913"/>
      <c r="AS1" s="913"/>
      <c r="AT1" s="913"/>
      <c r="AU1" s="913"/>
      <c r="AV1" s="508" t="s">
        <v>604</v>
      </c>
      <c r="AW1" s="509"/>
      <c r="AX1" s="510"/>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168"/>
      <c r="CB1" s="168"/>
      <c r="CC1" s="168"/>
      <c r="CD1" s="168"/>
      <c r="CE1" s="168"/>
      <c r="CF1" s="168"/>
      <c r="CG1" s="168"/>
      <c r="CH1" s="168"/>
      <c r="CI1" s="168"/>
      <c r="CJ1" s="168"/>
      <c r="CK1" s="168"/>
      <c r="CL1" s="168"/>
      <c r="CM1" s="168"/>
    </row>
    <row r="2" spans="1:91" s="149" customFormat="1" ht="25.5" customHeight="1" thickBot="1" x14ac:dyDescent="0.3">
      <c r="A2" s="503"/>
      <c r="B2" s="908"/>
      <c r="C2" s="914" t="s">
        <v>183</v>
      </c>
      <c r="D2" s="914"/>
      <c r="E2" s="914"/>
      <c r="F2" s="914"/>
      <c r="G2" s="914"/>
      <c r="H2" s="914"/>
      <c r="I2" s="914"/>
      <c r="J2" s="914"/>
      <c r="K2" s="914"/>
      <c r="L2" s="914"/>
      <c r="M2" s="914"/>
      <c r="N2" s="914"/>
      <c r="O2" s="914"/>
      <c r="P2" s="914"/>
      <c r="Q2" s="914"/>
      <c r="R2" s="914"/>
      <c r="S2" s="914"/>
      <c r="T2" s="914"/>
      <c r="U2" s="914"/>
      <c r="V2" s="914"/>
      <c r="W2" s="914"/>
      <c r="X2" s="914"/>
      <c r="Y2" s="914"/>
      <c r="Z2" s="914"/>
      <c r="AA2" s="914"/>
      <c r="AB2" s="914"/>
      <c r="AC2" s="914"/>
      <c r="AD2" s="914"/>
      <c r="AE2" s="914"/>
      <c r="AF2" s="914"/>
      <c r="AG2" s="914"/>
      <c r="AH2" s="914"/>
      <c r="AI2" s="914"/>
      <c r="AJ2" s="914"/>
      <c r="AK2" s="914"/>
      <c r="AL2" s="914"/>
      <c r="AM2" s="914"/>
      <c r="AN2" s="914"/>
      <c r="AO2" s="914"/>
      <c r="AP2" s="914"/>
      <c r="AQ2" s="914"/>
      <c r="AR2" s="914"/>
      <c r="AS2" s="914"/>
      <c r="AT2" s="914"/>
      <c r="AU2" s="914"/>
      <c r="AV2" s="508" t="s">
        <v>605</v>
      </c>
      <c r="AW2" s="509"/>
      <c r="AX2" s="510"/>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168"/>
      <c r="CB2" s="168"/>
      <c r="CC2" s="168"/>
      <c r="CD2" s="168"/>
      <c r="CE2" s="168"/>
      <c r="CF2" s="168"/>
      <c r="CG2" s="168"/>
      <c r="CH2" s="168"/>
      <c r="CI2" s="168"/>
      <c r="CJ2" s="168"/>
      <c r="CK2" s="168"/>
      <c r="CL2" s="168"/>
      <c r="CM2" s="168"/>
    </row>
    <row r="3" spans="1:91" s="149" customFormat="1" ht="25.5" customHeight="1" thickBot="1" x14ac:dyDescent="0.3">
      <c r="A3" s="503"/>
      <c r="B3" s="908"/>
      <c r="C3" s="914" t="s">
        <v>184</v>
      </c>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914"/>
      <c r="AM3" s="914"/>
      <c r="AN3" s="914"/>
      <c r="AO3" s="914"/>
      <c r="AP3" s="914"/>
      <c r="AQ3" s="914"/>
      <c r="AR3" s="914"/>
      <c r="AS3" s="914"/>
      <c r="AT3" s="914"/>
      <c r="AU3" s="914"/>
      <c r="AV3" s="508" t="s">
        <v>606</v>
      </c>
      <c r="AW3" s="509"/>
      <c r="AX3" s="510"/>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168"/>
      <c r="CB3" s="168"/>
      <c r="CC3" s="168"/>
      <c r="CD3" s="168"/>
      <c r="CE3" s="168"/>
      <c r="CF3" s="168"/>
      <c r="CG3" s="168"/>
      <c r="CH3" s="168"/>
      <c r="CI3" s="168"/>
      <c r="CJ3" s="168"/>
      <c r="CK3" s="168"/>
      <c r="CL3" s="168"/>
      <c r="CM3" s="168"/>
    </row>
    <row r="4" spans="1:91" s="149" customFormat="1" ht="25.5" customHeight="1" thickBot="1" x14ac:dyDescent="0.3">
      <c r="A4" s="504"/>
      <c r="B4" s="909"/>
      <c r="C4" s="910" t="s">
        <v>387</v>
      </c>
      <c r="D4" s="911"/>
      <c r="E4" s="911"/>
      <c r="F4" s="911"/>
      <c r="G4" s="911"/>
      <c r="H4" s="911"/>
      <c r="I4" s="911"/>
      <c r="J4" s="911"/>
      <c r="K4" s="911"/>
      <c r="L4" s="911"/>
      <c r="M4" s="911"/>
      <c r="N4" s="911"/>
      <c r="O4" s="911"/>
      <c r="P4" s="911"/>
      <c r="Q4" s="911"/>
      <c r="R4" s="911"/>
      <c r="S4" s="911"/>
      <c r="T4" s="911"/>
      <c r="U4" s="911"/>
      <c r="V4" s="911"/>
      <c r="W4" s="911"/>
      <c r="X4" s="911"/>
      <c r="Y4" s="911"/>
      <c r="Z4" s="911"/>
      <c r="AA4" s="911"/>
      <c r="AB4" s="911"/>
      <c r="AC4" s="911"/>
      <c r="AD4" s="911"/>
      <c r="AE4" s="911"/>
      <c r="AF4" s="911"/>
      <c r="AG4" s="911"/>
      <c r="AH4" s="911"/>
      <c r="AI4" s="911"/>
      <c r="AJ4" s="911"/>
      <c r="AK4" s="911"/>
      <c r="AL4" s="911"/>
      <c r="AM4" s="911"/>
      <c r="AN4" s="911"/>
      <c r="AO4" s="911"/>
      <c r="AP4" s="911"/>
      <c r="AQ4" s="911"/>
      <c r="AR4" s="911"/>
      <c r="AS4" s="911"/>
      <c r="AT4" s="911"/>
      <c r="AU4" s="912"/>
      <c r="AV4" s="508" t="s">
        <v>607</v>
      </c>
      <c r="AW4" s="509"/>
      <c r="AX4" s="510"/>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168"/>
      <c r="CB4" s="168"/>
      <c r="CC4" s="168"/>
      <c r="CD4" s="168"/>
      <c r="CE4" s="168"/>
      <c r="CF4" s="168"/>
      <c r="CG4" s="168"/>
      <c r="CH4" s="168"/>
      <c r="CI4" s="168"/>
      <c r="CJ4" s="168"/>
      <c r="CK4" s="168"/>
      <c r="CL4" s="168"/>
      <c r="CM4" s="168"/>
    </row>
    <row r="5" spans="1:91" s="168" customFormat="1" ht="21.75" customHeight="1" thickBot="1" x14ac:dyDescent="0.3">
      <c r="A5" s="182"/>
      <c r="B5" s="171"/>
      <c r="C5" s="171"/>
      <c r="D5" s="171"/>
      <c r="E5" s="171"/>
      <c r="F5" s="171"/>
      <c r="G5" s="171"/>
      <c r="H5" s="171"/>
      <c r="I5" s="171"/>
      <c r="J5" s="171"/>
      <c r="K5" s="171"/>
      <c r="L5" s="171"/>
      <c r="M5" s="183"/>
      <c r="N5" s="183"/>
      <c r="O5" s="183"/>
      <c r="AY5" s="216"/>
      <c r="AZ5" s="216"/>
      <c r="BA5" s="216"/>
      <c r="BB5" s="216"/>
      <c r="BC5" s="216"/>
      <c r="BD5" s="216"/>
      <c r="BE5" s="216"/>
      <c r="BF5" s="216"/>
      <c r="BG5" s="216"/>
      <c r="BH5" s="216"/>
      <c r="BI5" s="216"/>
      <c r="BJ5" s="216"/>
      <c r="BK5" s="216"/>
      <c r="BL5" s="216"/>
      <c r="BM5" s="216"/>
      <c r="BN5" s="216"/>
      <c r="BO5" s="216"/>
      <c r="BP5" s="216"/>
      <c r="BQ5" s="216"/>
      <c r="BR5" s="216"/>
      <c r="BS5" s="216"/>
      <c r="BT5" s="216"/>
      <c r="BU5" s="216"/>
      <c r="BV5" s="216"/>
      <c r="BW5" s="216"/>
      <c r="BX5" s="216"/>
      <c r="BY5" s="216"/>
      <c r="BZ5" s="216"/>
    </row>
    <row r="6" spans="1:91" s="149" customFormat="1" ht="21.75" customHeight="1" thickBot="1" x14ac:dyDescent="0.25">
      <c r="A6" s="878" t="s">
        <v>187</v>
      </c>
      <c r="B6" s="878"/>
      <c r="C6" s="223" t="s">
        <v>188</v>
      </c>
      <c r="D6" s="217"/>
      <c r="E6" s="223" t="s">
        <v>189</v>
      </c>
      <c r="F6" s="456"/>
      <c r="G6" s="223" t="s">
        <v>190</v>
      </c>
      <c r="H6" s="456" t="s">
        <v>194</v>
      </c>
      <c r="I6" s="248" t="s">
        <v>191</v>
      </c>
      <c r="J6" s="224"/>
      <c r="K6" s="249"/>
      <c r="L6" s="250"/>
      <c r="M6" s="227"/>
      <c r="N6" s="917" t="s">
        <v>192</v>
      </c>
      <c r="O6" s="918"/>
      <c r="P6" s="919"/>
      <c r="Q6" s="926" t="s">
        <v>193</v>
      </c>
      <c r="R6" s="926"/>
      <c r="S6" s="926"/>
      <c r="T6" s="915"/>
      <c r="U6" s="916"/>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216"/>
      <c r="AZ6" s="216"/>
      <c r="BA6" s="216"/>
      <c r="BB6" s="216"/>
      <c r="BC6" s="216"/>
      <c r="BD6" s="216"/>
      <c r="BE6" s="216"/>
      <c r="BF6" s="216"/>
      <c r="BG6" s="216"/>
      <c r="BH6" s="216"/>
      <c r="BI6" s="216"/>
      <c r="BJ6" s="216"/>
      <c r="BK6" s="216"/>
      <c r="BL6" s="216"/>
      <c r="BM6" s="216"/>
      <c r="BN6" s="216"/>
      <c r="BO6" s="216"/>
      <c r="BP6" s="216"/>
      <c r="BQ6" s="216"/>
      <c r="BR6" s="216"/>
      <c r="BS6" s="216"/>
      <c r="BT6" s="216"/>
      <c r="BU6" s="216"/>
      <c r="BV6" s="216"/>
      <c r="BW6" s="216"/>
      <c r="BX6" s="216"/>
      <c r="BY6" s="216"/>
      <c r="BZ6" s="216"/>
      <c r="CA6" s="168"/>
      <c r="CB6" s="168"/>
      <c r="CC6" s="168"/>
      <c r="CD6" s="168"/>
      <c r="CE6" s="168"/>
      <c r="CF6" s="168"/>
      <c r="CG6" s="168"/>
      <c r="CH6" s="168"/>
      <c r="CI6" s="168"/>
      <c r="CJ6" s="168"/>
      <c r="CK6" s="168"/>
      <c r="CL6" s="168"/>
      <c r="CM6" s="168"/>
    </row>
    <row r="7" spans="1:91" s="149" customFormat="1" ht="21.75" customHeight="1" thickBot="1" x14ac:dyDescent="0.25">
      <c r="A7" s="878"/>
      <c r="B7" s="878"/>
      <c r="C7" s="225" t="s">
        <v>195</v>
      </c>
      <c r="D7" s="226"/>
      <c r="E7" s="223" t="s">
        <v>196</v>
      </c>
      <c r="F7" s="217"/>
      <c r="G7" s="223" t="s">
        <v>197</v>
      </c>
      <c r="H7" s="226"/>
      <c r="I7" s="248" t="s">
        <v>198</v>
      </c>
      <c r="J7" s="224"/>
      <c r="K7" s="249"/>
      <c r="L7" s="250"/>
      <c r="M7" s="227"/>
      <c r="N7" s="920"/>
      <c r="O7" s="921"/>
      <c r="P7" s="922"/>
      <c r="Q7" s="926" t="s">
        <v>199</v>
      </c>
      <c r="R7" s="926"/>
      <c r="S7" s="926"/>
      <c r="T7" s="915"/>
      <c r="U7" s="916"/>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216"/>
      <c r="AZ7" s="216"/>
      <c r="BA7" s="216"/>
      <c r="BB7" s="216"/>
      <c r="BC7" s="216"/>
      <c r="BD7" s="216"/>
      <c r="BE7" s="216"/>
      <c r="BF7" s="216"/>
      <c r="BG7" s="216"/>
      <c r="BH7" s="216"/>
      <c r="BI7" s="216"/>
      <c r="BJ7" s="216"/>
      <c r="BK7" s="216"/>
      <c r="BL7" s="216"/>
      <c r="BM7" s="216"/>
      <c r="BN7" s="216"/>
      <c r="BO7" s="216"/>
      <c r="BP7" s="216"/>
      <c r="BQ7" s="216"/>
      <c r="BR7" s="216"/>
      <c r="BS7" s="216"/>
      <c r="BT7" s="216"/>
      <c r="BU7" s="216"/>
      <c r="BV7" s="216"/>
      <c r="BW7" s="216"/>
      <c r="BX7" s="216"/>
      <c r="BY7" s="216"/>
      <c r="BZ7" s="216"/>
      <c r="CA7" s="168"/>
      <c r="CB7" s="168"/>
      <c r="CC7" s="168"/>
      <c r="CD7" s="168"/>
      <c r="CE7" s="168"/>
      <c r="CF7" s="168"/>
      <c r="CG7" s="168"/>
      <c r="CH7" s="168"/>
      <c r="CI7" s="168"/>
      <c r="CJ7" s="168"/>
      <c r="CK7" s="168"/>
      <c r="CL7" s="168"/>
      <c r="CM7" s="168"/>
    </row>
    <row r="8" spans="1:91" s="149" customFormat="1" ht="21.75" customHeight="1" thickBot="1" x14ac:dyDescent="0.25">
      <c r="A8" s="878"/>
      <c r="B8" s="878"/>
      <c r="C8" s="223" t="s">
        <v>200</v>
      </c>
      <c r="D8" s="217"/>
      <c r="E8" s="223" t="s">
        <v>201</v>
      </c>
      <c r="F8" s="217"/>
      <c r="G8" s="223" t="s">
        <v>202</v>
      </c>
      <c r="H8" s="226"/>
      <c r="I8" s="248" t="s">
        <v>203</v>
      </c>
      <c r="J8" s="224"/>
      <c r="K8" s="249"/>
      <c r="L8" s="250"/>
      <c r="M8" s="227"/>
      <c r="N8" s="923"/>
      <c r="O8" s="924"/>
      <c r="P8" s="925"/>
      <c r="Q8" s="926" t="s">
        <v>204</v>
      </c>
      <c r="R8" s="926"/>
      <c r="S8" s="926"/>
      <c r="T8" s="915" t="s">
        <v>194</v>
      </c>
      <c r="U8" s="916"/>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216"/>
      <c r="AZ8" s="216"/>
      <c r="BA8" s="216"/>
      <c r="BB8" s="216"/>
      <c r="BC8" s="216"/>
      <c r="BD8" s="216"/>
      <c r="BE8" s="216"/>
      <c r="BF8" s="216"/>
      <c r="BG8" s="216"/>
      <c r="BH8" s="216"/>
      <c r="BI8" s="216"/>
      <c r="BJ8" s="216"/>
      <c r="BK8" s="216"/>
      <c r="BL8" s="216"/>
      <c r="BM8" s="216"/>
      <c r="BN8" s="216"/>
      <c r="BO8" s="216"/>
      <c r="BP8" s="216"/>
      <c r="BQ8" s="216"/>
      <c r="BR8" s="216"/>
      <c r="BS8" s="216"/>
      <c r="BT8" s="216"/>
      <c r="BU8" s="216"/>
      <c r="BV8" s="216"/>
      <c r="BW8" s="216"/>
      <c r="BX8" s="216"/>
      <c r="BY8" s="216"/>
      <c r="BZ8" s="216"/>
      <c r="CA8" s="168"/>
      <c r="CB8" s="168"/>
      <c r="CC8" s="168"/>
      <c r="CD8" s="168"/>
      <c r="CE8" s="168"/>
      <c r="CF8" s="168"/>
      <c r="CG8" s="168"/>
      <c r="CH8" s="168"/>
      <c r="CI8" s="168"/>
      <c r="CJ8" s="168"/>
      <c r="CK8" s="168"/>
      <c r="CL8" s="168"/>
      <c r="CM8" s="168"/>
    </row>
    <row r="9" spans="1:91" s="168" customFormat="1" ht="21.75" customHeight="1" x14ac:dyDescent="0.25">
      <c r="I9" s="251"/>
      <c r="J9" s="251"/>
      <c r="K9" s="251"/>
      <c r="L9" s="251"/>
      <c r="AY9" s="216"/>
      <c r="AZ9" s="216"/>
      <c r="BA9" s="216"/>
      <c r="BB9" s="216"/>
      <c r="BC9" s="216"/>
      <c r="BD9" s="216"/>
      <c r="BE9" s="216"/>
      <c r="BF9" s="216"/>
      <c r="BG9" s="216"/>
      <c r="BH9" s="216"/>
      <c r="BI9" s="216"/>
      <c r="BJ9" s="216"/>
      <c r="BK9" s="216"/>
      <c r="BL9" s="216"/>
      <c r="BM9" s="216"/>
      <c r="BN9" s="216"/>
      <c r="BO9" s="216"/>
      <c r="BP9" s="216"/>
      <c r="BQ9" s="216"/>
      <c r="BR9" s="216"/>
      <c r="BS9" s="216"/>
      <c r="BT9" s="216"/>
      <c r="BU9" s="216"/>
      <c r="BV9" s="216"/>
      <c r="BW9" s="216"/>
      <c r="BX9" s="216"/>
      <c r="BY9" s="216"/>
      <c r="BZ9" s="216"/>
    </row>
    <row r="10" spans="1:91" s="168" customFormat="1" ht="21.75" customHeight="1" thickBot="1" x14ac:dyDescent="0.3">
      <c r="I10" s="251"/>
      <c r="J10" s="251"/>
      <c r="K10" s="251"/>
      <c r="L10" s="251"/>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row>
    <row r="11" spans="1:91" ht="23.45" customHeight="1" x14ac:dyDescent="0.25">
      <c r="A11" s="941" t="s">
        <v>388</v>
      </c>
      <c r="B11" s="929" t="s">
        <v>389</v>
      </c>
      <c r="C11" s="927" t="s">
        <v>53</v>
      </c>
      <c r="D11" s="927" t="s">
        <v>390</v>
      </c>
      <c r="E11" s="927" t="s">
        <v>391</v>
      </c>
      <c r="F11" s="927" t="s">
        <v>392</v>
      </c>
      <c r="G11" s="929" t="s">
        <v>393</v>
      </c>
      <c r="H11" s="929" t="s">
        <v>394</v>
      </c>
      <c r="I11" s="931" t="s">
        <v>395</v>
      </c>
      <c r="J11" s="931" t="s">
        <v>396</v>
      </c>
      <c r="K11" s="939" t="s">
        <v>619</v>
      </c>
      <c r="L11" s="935" t="s">
        <v>188</v>
      </c>
      <c r="M11" s="936"/>
      <c r="N11" s="937"/>
      <c r="O11" s="938" t="s">
        <v>189</v>
      </c>
      <c r="P11" s="936"/>
      <c r="Q11" s="937"/>
      <c r="R11" s="938" t="s">
        <v>190</v>
      </c>
      <c r="S11" s="936"/>
      <c r="T11" s="937"/>
      <c r="U11" s="938" t="s">
        <v>191</v>
      </c>
      <c r="V11" s="936"/>
      <c r="W11" s="937"/>
      <c r="X11" s="938" t="s">
        <v>195</v>
      </c>
      <c r="Y11" s="936"/>
      <c r="Z11" s="937"/>
      <c r="AA11" s="938" t="s">
        <v>196</v>
      </c>
      <c r="AB11" s="936"/>
      <c r="AC11" s="937"/>
      <c r="AD11" s="938" t="s">
        <v>197</v>
      </c>
      <c r="AE11" s="936"/>
      <c r="AF11" s="937"/>
      <c r="AG11" s="938" t="s">
        <v>198</v>
      </c>
      <c r="AH11" s="936"/>
      <c r="AI11" s="937"/>
      <c r="AJ11" s="938" t="s">
        <v>200</v>
      </c>
      <c r="AK11" s="936"/>
      <c r="AL11" s="937"/>
      <c r="AM11" s="938" t="s">
        <v>201</v>
      </c>
      <c r="AN11" s="936"/>
      <c r="AO11" s="937"/>
      <c r="AP11" s="938" t="s">
        <v>202</v>
      </c>
      <c r="AQ11" s="936"/>
      <c r="AR11" s="937"/>
      <c r="AS11" s="938" t="s">
        <v>203</v>
      </c>
      <c r="AT11" s="936"/>
      <c r="AU11" s="937"/>
      <c r="AV11" s="933" t="s">
        <v>397</v>
      </c>
      <c r="AW11" s="944" t="s">
        <v>398</v>
      </c>
      <c r="AX11" s="946" t="s">
        <v>399</v>
      </c>
      <c r="AY11" s="943"/>
      <c r="AZ11" s="943"/>
      <c r="BA11" s="943"/>
      <c r="BB11" s="943"/>
      <c r="BC11" s="943"/>
      <c r="BD11" s="943"/>
      <c r="BE11" s="943"/>
      <c r="BF11" s="943"/>
      <c r="BG11" s="943"/>
    </row>
    <row r="12" spans="1:91" s="173" customFormat="1" ht="36.75" customHeight="1" thickBot="1" x14ac:dyDescent="0.3">
      <c r="A12" s="942"/>
      <c r="B12" s="930"/>
      <c r="C12" s="928"/>
      <c r="D12" s="928"/>
      <c r="E12" s="928"/>
      <c r="F12" s="928"/>
      <c r="G12" s="930"/>
      <c r="H12" s="930"/>
      <c r="I12" s="932"/>
      <c r="J12" s="932"/>
      <c r="K12" s="940"/>
      <c r="L12" s="228" t="s">
        <v>400</v>
      </c>
      <c r="M12" s="218" t="s">
        <v>401</v>
      </c>
      <c r="N12" s="218" t="s">
        <v>402</v>
      </c>
      <c r="O12" s="228" t="s">
        <v>400</v>
      </c>
      <c r="P12" s="218" t="s">
        <v>401</v>
      </c>
      <c r="Q12" s="218" t="s">
        <v>402</v>
      </c>
      <c r="R12" s="228" t="s">
        <v>400</v>
      </c>
      <c r="S12" s="218" t="s">
        <v>401</v>
      </c>
      <c r="T12" s="218" t="s">
        <v>402</v>
      </c>
      <c r="U12" s="228" t="s">
        <v>400</v>
      </c>
      <c r="V12" s="218" t="s">
        <v>401</v>
      </c>
      <c r="W12" s="218" t="s">
        <v>402</v>
      </c>
      <c r="X12" s="228" t="s">
        <v>400</v>
      </c>
      <c r="Y12" s="218" t="s">
        <v>401</v>
      </c>
      <c r="Z12" s="218" t="s">
        <v>402</v>
      </c>
      <c r="AA12" s="228" t="s">
        <v>400</v>
      </c>
      <c r="AB12" s="218" t="s">
        <v>401</v>
      </c>
      <c r="AC12" s="218" t="s">
        <v>402</v>
      </c>
      <c r="AD12" s="228" t="s">
        <v>400</v>
      </c>
      <c r="AE12" s="218" t="s">
        <v>401</v>
      </c>
      <c r="AF12" s="218" t="s">
        <v>402</v>
      </c>
      <c r="AG12" s="228" t="s">
        <v>400</v>
      </c>
      <c r="AH12" s="218" t="s">
        <v>401</v>
      </c>
      <c r="AI12" s="218" t="s">
        <v>402</v>
      </c>
      <c r="AJ12" s="228" t="s">
        <v>400</v>
      </c>
      <c r="AK12" s="218" t="s">
        <v>401</v>
      </c>
      <c r="AL12" s="218" t="s">
        <v>402</v>
      </c>
      <c r="AM12" s="228" t="s">
        <v>400</v>
      </c>
      <c r="AN12" s="218" t="s">
        <v>401</v>
      </c>
      <c r="AO12" s="218" t="s">
        <v>402</v>
      </c>
      <c r="AP12" s="228" t="s">
        <v>400</v>
      </c>
      <c r="AQ12" s="218" t="s">
        <v>401</v>
      </c>
      <c r="AR12" s="218" t="s">
        <v>402</v>
      </c>
      <c r="AS12" s="228" t="s">
        <v>400</v>
      </c>
      <c r="AT12" s="218" t="s">
        <v>401</v>
      </c>
      <c r="AU12" s="218" t="s">
        <v>402</v>
      </c>
      <c r="AV12" s="934"/>
      <c r="AW12" s="945"/>
      <c r="AX12" s="947"/>
      <c r="AY12" s="943"/>
      <c r="AZ12" s="943"/>
      <c r="BA12" s="943"/>
      <c r="BB12" s="943"/>
      <c r="BC12" s="943"/>
      <c r="BD12" s="943"/>
      <c r="BE12" s="943"/>
      <c r="BF12" s="943"/>
      <c r="BG12" s="943"/>
      <c r="BH12" s="180"/>
      <c r="BI12" s="180"/>
      <c r="BJ12" s="180"/>
      <c r="BK12" s="180"/>
      <c r="BL12" s="180"/>
      <c r="BM12" s="180"/>
      <c r="BN12" s="180"/>
      <c r="BO12" s="180"/>
      <c r="BP12" s="180"/>
      <c r="BQ12" s="180"/>
      <c r="BR12" s="180"/>
      <c r="BS12" s="180"/>
      <c r="BT12" s="180"/>
      <c r="BU12" s="180"/>
      <c r="BV12" s="180"/>
      <c r="BW12" s="180"/>
      <c r="BX12" s="180"/>
      <c r="BY12" s="180"/>
      <c r="BZ12" s="180"/>
      <c r="CA12" s="180"/>
      <c r="CB12" s="180"/>
      <c r="CC12" s="180"/>
      <c r="CD12" s="180"/>
      <c r="CE12" s="180"/>
      <c r="CF12" s="180"/>
      <c r="CG12" s="180"/>
      <c r="CH12" s="180"/>
      <c r="CI12" s="180"/>
      <c r="CJ12" s="180"/>
      <c r="CK12" s="180"/>
      <c r="CL12" s="180"/>
      <c r="CM12" s="180"/>
    </row>
    <row r="13" spans="1:91" ht="161.25" customHeight="1" x14ac:dyDescent="0.25">
      <c r="A13" s="177" t="s">
        <v>403</v>
      </c>
      <c r="B13" s="175" t="s">
        <v>404</v>
      </c>
      <c r="C13" s="175" t="s">
        <v>405</v>
      </c>
      <c r="D13" s="174">
        <v>2</v>
      </c>
      <c r="E13" s="175" t="s">
        <v>406</v>
      </c>
      <c r="F13" s="175"/>
      <c r="G13" s="174" t="s">
        <v>407</v>
      </c>
      <c r="H13" s="174" t="s">
        <v>408</v>
      </c>
      <c r="I13" s="176">
        <v>111340</v>
      </c>
      <c r="J13" s="176">
        <v>350292</v>
      </c>
      <c r="K13" s="252">
        <v>45000</v>
      </c>
      <c r="L13" s="253">
        <v>3750</v>
      </c>
      <c r="M13" s="423">
        <v>2968</v>
      </c>
      <c r="N13" s="424" t="s">
        <v>646</v>
      </c>
      <c r="O13" s="253">
        <v>3750</v>
      </c>
      <c r="P13" s="220">
        <v>3207</v>
      </c>
      <c r="Q13" s="424" t="s">
        <v>746</v>
      </c>
      <c r="R13" s="253">
        <v>3750</v>
      </c>
      <c r="S13" s="483">
        <v>3311</v>
      </c>
      <c r="T13" s="491" t="s">
        <v>818</v>
      </c>
      <c r="U13" s="253">
        <v>3750</v>
      </c>
      <c r="V13" s="222"/>
      <c r="W13" s="222"/>
      <c r="X13" s="253">
        <v>3750</v>
      </c>
      <c r="Y13" s="222"/>
      <c r="Z13" s="222"/>
      <c r="AA13" s="253">
        <v>3750</v>
      </c>
      <c r="AB13" s="222"/>
      <c r="AC13" s="222"/>
      <c r="AD13" s="253">
        <v>3750</v>
      </c>
      <c r="AE13" s="222"/>
      <c r="AF13" s="222"/>
      <c r="AG13" s="253">
        <v>3750</v>
      </c>
      <c r="AH13" s="222"/>
      <c r="AI13" s="222"/>
      <c r="AJ13" s="253">
        <v>3750</v>
      </c>
      <c r="AK13" s="222"/>
      <c r="AL13" s="222"/>
      <c r="AM13" s="253">
        <v>3750</v>
      </c>
      <c r="AN13" s="222"/>
      <c r="AO13" s="222"/>
      <c r="AP13" s="253">
        <v>3750</v>
      </c>
      <c r="AQ13" s="222"/>
      <c r="AR13" s="222"/>
      <c r="AS13" s="253">
        <v>3750</v>
      </c>
      <c r="AT13" s="222"/>
      <c r="AU13" s="222"/>
      <c r="AV13" s="401">
        <f t="shared" ref="AV13:AV18" si="0">+L13+O13+R13+U13+X13+AA13+AD13+AG13+AJ13+AM13+AP13+AS13</f>
        <v>45000</v>
      </c>
      <c r="AW13" s="219">
        <f t="shared" ref="AW13:AW18" si="1">+M13+P13+S13+V13+Y13+AB13+AE13+AH13+AK13+AN13+AQ13+AT13</f>
        <v>9486</v>
      </c>
      <c r="AX13" s="179" t="s">
        <v>409</v>
      </c>
    </row>
    <row r="14" spans="1:91" ht="288.75" customHeight="1" x14ac:dyDescent="0.25">
      <c r="A14" s="177" t="s">
        <v>403</v>
      </c>
      <c r="B14" s="175" t="s">
        <v>404</v>
      </c>
      <c r="C14" s="175" t="s">
        <v>405</v>
      </c>
      <c r="D14" s="174">
        <v>4</v>
      </c>
      <c r="E14" s="175" t="s">
        <v>280</v>
      </c>
      <c r="F14" s="394"/>
      <c r="G14" s="395" t="s">
        <v>407</v>
      </c>
      <c r="H14" s="395" t="s">
        <v>408</v>
      </c>
      <c r="I14" s="396">
        <v>3993</v>
      </c>
      <c r="J14" s="396">
        <v>9916</v>
      </c>
      <c r="K14" s="397">
        <v>3000</v>
      </c>
      <c r="L14" s="398">
        <v>0</v>
      </c>
      <c r="M14" s="425">
        <v>0</v>
      </c>
      <c r="N14" s="424" t="s">
        <v>705</v>
      </c>
      <c r="O14" s="399">
        <v>300</v>
      </c>
      <c r="P14" s="466">
        <v>518</v>
      </c>
      <c r="Q14" s="424" t="s">
        <v>766</v>
      </c>
      <c r="R14" s="399">
        <v>300</v>
      </c>
      <c r="S14" s="400">
        <v>129</v>
      </c>
      <c r="T14" s="491" t="s">
        <v>839</v>
      </c>
      <c r="U14" s="399">
        <v>300</v>
      </c>
      <c r="V14" s="400"/>
      <c r="W14" s="400"/>
      <c r="X14" s="399">
        <v>300</v>
      </c>
      <c r="Y14" s="400"/>
      <c r="Z14" s="400"/>
      <c r="AA14" s="399">
        <v>300</v>
      </c>
      <c r="AB14" s="400"/>
      <c r="AC14" s="400"/>
      <c r="AD14" s="399">
        <v>300</v>
      </c>
      <c r="AE14" s="400"/>
      <c r="AF14" s="400"/>
      <c r="AG14" s="399">
        <v>300</v>
      </c>
      <c r="AH14" s="400"/>
      <c r="AI14" s="400"/>
      <c r="AJ14" s="399">
        <v>300</v>
      </c>
      <c r="AK14" s="400"/>
      <c r="AL14" s="400"/>
      <c r="AM14" s="399">
        <v>300</v>
      </c>
      <c r="AN14" s="400"/>
      <c r="AO14" s="400"/>
      <c r="AP14" s="399">
        <v>150</v>
      </c>
      <c r="AQ14" s="400"/>
      <c r="AR14" s="400"/>
      <c r="AS14" s="399">
        <v>150</v>
      </c>
      <c r="AT14" s="400"/>
      <c r="AU14" s="400"/>
      <c r="AV14" s="401">
        <f t="shared" si="0"/>
        <v>3000</v>
      </c>
      <c r="AW14" s="219">
        <f t="shared" si="1"/>
        <v>647</v>
      </c>
      <c r="AX14" s="179" t="s">
        <v>409</v>
      </c>
    </row>
    <row r="15" spans="1:91" ht="323.25" customHeight="1" x14ac:dyDescent="0.25">
      <c r="A15" s="177" t="s">
        <v>403</v>
      </c>
      <c r="B15" s="175" t="s">
        <v>404</v>
      </c>
      <c r="C15" s="175" t="s">
        <v>405</v>
      </c>
      <c r="D15" s="174">
        <v>5</v>
      </c>
      <c r="E15" s="175" t="s">
        <v>384</v>
      </c>
      <c r="F15" s="175"/>
      <c r="G15" s="174" t="s">
        <v>407</v>
      </c>
      <c r="H15" s="174" t="s">
        <v>410</v>
      </c>
      <c r="I15" s="176">
        <v>90102</v>
      </c>
      <c r="J15" s="176">
        <v>286385</v>
      </c>
      <c r="K15" s="252">
        <v>40000</v>
      </c>
      <c r="L15" s="253">
        <v>0</v>
      </c>
      <c r="M15" s="423">
        <v>136</v>
      </c>
      <c r="N15" s="424" t="s">
        <v>683</v>
      </c>
      <c r="O15" s="221">
        <v>3640</v>
      </c>
      <c r="P15" s="222">
        <v>2752</v>
      </c>
      <c r="Q15" s="467" t="s">
        <v>790</v>
      </c>
      <c r="R15" s="221">
        <v>3636</v>
      </c>
      <c r="S15" s="498">
        <v>4785</v>
      </c>
      <c r="T15" s="497" t="s">
        <v>898</v>
      </c>
      <c r="U15" s="221">
        <v>3636</v>
      </c>
      <c r="V15" s="222"/>
      <c r="W15" s="222"/>
      <c r="X15" s="221">
        <v>3636</v>
      </c>
      <c r="Y15" s="222"/>
      <c r="Z15" s="222"/>
      <c r="AA15" s="221">
        <v>3636</v>
      </c>
      <c r="AB15" s="222"/>
      <c r="AC15" s="222"/>
      <c r="AD15" s="221">
        <v>3636</v>
      </c>
      <c r="AE15" s="222"/>
      <c r="AF15" s="222"/>
      <c r="AG15" s="221">
        <v>3636</v>
      </c>
      <c r="AH15" s="222"/>
      <c r="AI15" s="222"/>
      <c r="AJ15" s="221">
        <v>3636</v>
      </c>
      <c r="AK15" s="222"/>
      <c r="AL15" s="222"/>
      <c r="AM15" s="221">
        <v>3636</v>
      </c>
      <c r="AN15" s="222"/>
      <c r="AO15" s="222"/>
      <c r="AP15" s="221">
        <v>3636</v>
      </c>
      <c r="AQ15" s="222"/>
      <c r="AR15" s="222"/>
      <c r="AS15" s="221">
        <v>3636</v>
      </c>
      <c r="AT15" s="222"/>
      <c r="AU15" s="222"/>
      <c r="AV15" s="178">
        <f t="shared" si="0"/>
        <v>40000</v>
      </c>
      <c r="AW15" s="219">
        <f t="shared" si="1"/>
        <v>7673</v>
      </c>
      <c r="AX15" s="179" t="s">
        <v>409</v>
      </c>
    </row>
    <row r="16" spans="1:91" ht="108.6" customHeight="1" x14ac:dyDescent="0.25">
      <c r="A16" s="177" t="s">
        <v>403</v>
      </c>
      <c r="B16" s="175" t="s">
        <v>404</v>
      </c>
      <c r="C16" s="175" t="s">
        <v>405</v>
      </c>
      <c r="D16" s="174">
        <v>6</v>
      </c>
      <c r="E16" s="175" t="s">
        <v>411</v>
      </c>
      <c r="F16" s="175"/>
      <c r="G16" s="174" t="s">
        <v>407</v>
      </c>
      <c r="H16" s="174" t="s">
        <v>408</v>
      </c>
      <c r="I16" s="176">
        <v>3430</v>
      </c>
      <c r="J16" s="176">
        <v>11841</v>
      </c>
      <c r="K16" s="252">
        <v>1200</v>
      </c>
      <c r="L16" s="253">
        <v>100</v>
      </c>
      <c r="M16" s="409">
        <v>44</v>
      </c>
      <c r="N16" s="410" t="s">
        <v>645</v>
      </c>
      <c r="O16" s="221">
        <v>100</v>
      </c>
      <c r="P16" s="463">
        <v>51</v>
      </c>
      <c r="Q16" s="410" t="s">
        <v>759</v>
      </c>
      <c r="R16" s="221">
        <v>100</v>
      </c>
      <c r="S16" s="479">
        <v>121</v>
      </c>
      <c r="T16" s="491" t="s">
        <v>838</v>
      </c>
      <c r="U16" s="221">
        <v>100</v>
      </c>
      <c r="V16" s="222"/>
      <c r="W16" s="222"/>
      <c r="X16" s="221">
        <v>100</v>
      </c>
      <c r="Y16" s="222"/>
      <c r="Z16" s="222"/>
      <c r="AA16" s="221">
        <v>100</v>
      </c>
      <c r="AB16" s="222"/>
      <c r="AC16" s="222"/>
      <c r="AD16" s="221">
        <v>100</v>
      </c>
      <c r="AE16" s="222"/>
      <c r="AF16" s="222"/>
      <c r="AG16" s="221">
        <v>100</v>
      </c>
      <c r="AH16" s="222"/>
      <c r="AI16" s="222"/>
      <c r="AJ16" s="221">
        <v>100</v>
      </c>
      <c r="AK16" s="222"/>
      <c r="AL16" s="222"/>
      <c r="AM16" s="221">
        <v>100</v>
      </c>
      <c r="AN16" s="222"/>
      <c r="AO16" s="222"/>
      <c r="AP16" s="221">
        <v>100</v>
      </c>
      <c r="AQ16" s="222"/>
      <c r="AR16" s="222"/>
      <c r="AS16" s="221">
        <v>100</v>
      </c>
      <c r="AT16" s="222"/>
      <c r="AU16" s="222"/>
      <c r="AV16" s="178">
        <f t="shared" si="0"/>
        <v>1200</v>
      </c>
      <c r="AW16" s="219">
        <f t="shared" si="1"/>
        <v>216</v>
      </c>
      <c r="AX16" s="179" t="s">
        <v>409</v>
      </c>
    </row>
    <row r="17" spans="1:50" ht="219.75" customHeight="1" x14ac:dyDescent="0.25">
      <c r="A17" s="177" t="s">
        <v>403</v>
      </c>
      <c r="B17" s="175" t="s">
        <v>404</v>
      </c>
      <c r="C17" s="175" t="s">
        <v>405</v>
      </c>
      <c r="D17" s="174">
        <v>7</v>
      </c>
      <c r="E17" s="175" t="s">
        <v>412</v>
      </c>
      <c r="F17" s="175"/>
      <c r="G17" s="174" t="s">
        <v>407</v>
      </c>
      <c r="H17" s="174" t="s">
        <v>408</v>
      </c>
      <c r="I17" s="176">
        <v>13336</v>
      </c>
      <c r="J17" s="176">
        <v>12778</v>
      </c>
      <c r="K17" s="252">
        <v>3100</v>
      </c>
      <c r="L17" s="253">
        <v>100</v>
      </c>
      <c r="M17" s="423">
        <v>141</v>
      </c>
      <c r="N17" s="424" t="s">
        <v>657</v>
      </c>
      <c r="O17" s="221">
        <v>300</v>
      </c>
      <c r="P17" s="222">
        <v>282</v>
      </c>
      <c r="Q17" s="424" t="s">
        <v>734</v>
      </c>
      <c r="R17" s="221">
        <v>300</v>
      </c>
      <c r="S17" s="494">
        <v>407</v>
      </c>
      <c r="T17" s="491" t="s">
        <v>830</v>
      </c>
      <c r="U17" s="221">
        <v>300</v>
      </c>
      <c r="V17" s="222"/>
      <c r="W17" s="222"/>
      <c r="X17" s="221">
        <v>300</v>
      </c>
      <c r="Y17" s="222"/>
      <c r="Z17" s="222"/>
      <c r="AA17" s="221">
        <v>300</v>
      </c>
      <c r="AB17" s="222"/>
      <c r="AC17" s="222"/>
      <c r="AD17" s="221">
        <v>300</v>
      </c>
      <c r="AE17" s="222"/>
      <c r="AF17" s="222"/>
      <c r="AG17" s="221">
        <v>300</v>
      </c>
      <c r="AH17" s="222"/>
      <c r="AI17" s="222"/>
      <c r="AJ17" s="221">
        <v>300</v>
      </c>
      <c r="AK17" s="222"/>
      <c r="AL17" s="222"/>
      <c r="AM17" s="221">
        <v>300</v>
      </c>
      <c r="AN17" s="222"/>
      <c r="AO17" s="222"/>
      <c r="AP17" s="221">
        <v>150</v>
      </c>
      <c r="AQ17" s="222"/>
      <c r="AR17" s="222"/>
      <c r="AS17" s="221">
        <v>150</v>
      </c>
      <c r="AT17" s="222"/>
      <c r="AU17" s="222"/>
      <c r="AV17" s="178">
        <f t="shared" si="0"/>
        <v>3100</v>
      </c>
      <c r="AW17" s="219">
        <f t="shared" si="1"/>
        <v>830</v>
      </c>
      <c r="AX17" s="179" t="s">
        <v>409</v>
      </c>
    </row>
    <row r="18" spans="1:50" ht="153" customHeight="1" x14ac:dyDescent="0.25">
      <c r="A18" s="177" t="s">
        <v>403</v>
      </c>
      <c r="B18" s="175" t="s">
        <v>404</v>
      </c>
      <c r="C18" s="175" t="s">
        <v>405</v>
      </c>
      <c r="D18" s="174">
        <v>8</v>
      </c>
      <c r="E18" s="175" t="s">
        <v>413</v>
      </c>
      <c r="F18" s="175"/>
      <c r="G18" s="174" t="s">
        <v>407</v>
      </c>
      <c r="H18" s="174" t="s">
        <v>408</v>
      </c>
      <c r="I18" s="176">
        <v>14921</v>
      </c>
      <c r="J18" s="176">
        <v>24269</v>
      </c>
      <c r="K18" s="252">
        <v>5200</v>
      </c>
      <c r="L18" s="253">
        <v>200</v>
      </c>
      <c r="M18" s="449">
        <v>8</v>
      </c>
      <c r="N18" s="450" t="s">
        <v>791</v>
      </c>
      <c r="O18" s="221">
        <v>500</v>
      </c>
      <c r="P18" s="222">
        <v>520</v>
      </c>
      <c r="Q18" s="450" t="s">
        <v>803</v>
      </c>
      <c r="R18" s="221">
        <v>500</v>
      </c>
      <c r="S18" s="222">
        <v>560</v>
      </c>
      <c r="T18" s="491" t="s">
        <v>814</v>
      </c>
      <c r="U18" s="221">
        <v>500</v>
      </c>
      <c r="V18" s="222"/>
      <c r="W18" s="222"/>
      <c r="X18" s="221">
        <v>500</v>
      </c>
      <c r="Y18" s="222"/>
      <c r="Z18" s="222"/>
      <c r="AA18" s="221">
        <v>500</v>
      </c>
      <c r="AB18" s="222"/>
      <c r="AC18" s="222"/>
      <c r="AD18" s="221">
        <v>500</v>
      </c>
      <c r="AE18" s="222"/>
      <c r="AF18" s="222"/>
      <c r="AG18" s="221">
        <v>500</v>
      </c>
      <c r="AH18" s="222"/>
      <c r="AI18" s="222"/>
      <c r="AJ18" s="221">
        <v>500</v>
      </c>
      <c r="AK18" s="222"/>
      <c r="AL18" s="222"/>
      <c r="AM18" s="221">
        <v>500</v>
      </c>
      <c r="AN18" s="222"/>
      <c r="AO18" s="222"/>
      <c r="AP18" s="221">
        <v>250</v>
      </c>
      <c r="AQ18" s="222"/>
      <c r="AR18" s="222"/>
      <c r="AS18" s="221">
        <v>250</v>
      </c>
      <c r="AT18" s="222"/>
      <c r="AU18" s="222"/>
      <c r="AV18" s="178">
        <f t="shared" si="0"/>
        <v>5200</v>
      </c>
      <c r="AW18" s="219">
        <f t="shared" si="1"/>
        <v>1088</v>
      </c>
      <c r="AX18" s="179" t="s">
        <v>409</v>
      </c>
    </row>
  </sheetData>
  <autoFilter ref="A11:AX18" xr:uid="{00000000-0009-0000-0000-000011000000}">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pageMargins left="0.7" right="0.7" top="0.75" bottom="0.75" header="0.3" footer="0.3"/>
  <pageSetup scale="1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BJ96"/>
  <sheetViews>
    <sheetView topLeftCell="J1" zoomScale="60" zoomScaleNormal="60" zoomScaleSheetLayoutView="25" workbookViewId="0">
      <selection activeCell="W24" sqref="W24:W43"/>
    </sheetView>
  </sheetViews>
  <sheetFormatPr baseColWidth="10" defaultColWidth="10.85546875" defaultRowHeight="14.25" x14ac:dyDescent="0.25"/>
  <cols>
    <col min="1" max="1" width="25.42578125" style="147" customWidth="1"/>
    <col min="2" max="2" width="29.85546875" style="147" customWidth="1"/>
    <col min="3" max="3" width="21.42578125" style="147" customWidth="1"/>
    <col min="4" max="4" width="30.42578125" style="147" customWidth="1"/>
    <col min="5" max="5" width="20.85546875" style="147" bestFit="1" customWidth="1"/>
    <col min="6" max="6" width="21.85546875" style="147" customWidth="1"/>
    <col min="7" max="7" width="20.85546875" style="147" bestFit="1" customWidth="1"/>
    <col min="8" max="8" width="21.42578125" style="147" customWidth="1"/>
    <col min="9" max="9" width="20.85546875" style="147" bestFit="1" customWidth="1"/>
    <col min="10" max="10" width="22.140625" style="147" customWidth="1"/>
    <col min="11" max="11" width="20.85546875" style="147" bestFit="1" customWidth="1"/>
    <col min="12" max="12" width="23" style="147" customWidth="1"/>
    <col min="13" max="13" width="20.85546875" style="147" bestFit="1" customWidth="1"/>
    <col min="14" max="14" width="22.140625" style="147" customWidth="1"/>
    <col min="15" max="15" width="20.85546875" style="147" bestFit="1" customWidth="1"/>
    <col min="16" max="16" width="37.85546875" style="147" customWidth="1"/>
    <col min="17" max="17" width="20.42578125" style="147" customWidth="1"/>
    <col min="18" max="18" width="17.140625" style="147" bestFit="1" customWidth="1"/>
    <col min="19" max="19" width="20.85546875" style="147" bestFit="1" customWidth="1"/>
    <col min="20" max="20" width="38.85546875" style="147" customWidth="1"/>
    <col min="21" max="21" width="20.85546875" style="147" bestFit="1" customWidth="1"/>
    <col min="22" max="22" width="24.140625" style="147" customWidth="1"/>
    <col min="23" max="23" width="21.85546875" style="147" customWidth="1"/>
    <col min="24" max="24" width="17.140625" style="147" bestFit="1" customWidth="1"/>
    <col min="25" max="25" width="20.85546875" style="147" bestFit="1" customWidth="1"/>
    <col min="26" max="26" width="20.42578125" style="147" customWidth="1"/>
    <col min="27" max="27" width="17.42578125" style="147" customWidth="1"/>
    <col min="28" max="28" width="19.85546875" style="147" bestFit="1" customWidth="1"/>
    <col min="29" max="29" width="22.85546875" style="147" customWidth="1"/>
    <col min="30" max="30" width="17" style="147" customWidth="1"/>
    <col min="31" max="31" width="19.85546875" style="147" bestFit="1" customWidth="1"/>
    <col min="32" max="32" width="22" style="147" customWidth="1"/>
    <col min="33" max="36" width="20.42578125" style="147" bestFit="1" customWidth="1"/>
    <col min="37" max="16384" width="10.85546875" style="147"/>
  </cols>
  <sheetData>
    <row r="1" spans="1:62" s="68" customFormat="1" ht="20.25" customHeight="1" x14ac:dyDescent="0.25">
      <c r="A1" s="816"/>
      <c r="B1" s="958" t="s">
        <v>355</v>
      </c>
      <c r="C1" s="959"/>
      <c r="D1" s="959"/>
      <c r="E1" s="959"/>
      <c r="F1" s="959"/>
      <c r="G1" s="959"/>
      <c r="H1" s="959"/>
      <c r="I1" s="959"/>
      <c r="J1" s="959"/>
      <c r="K1" s="959"/>
      <c r="L1" s="959"/>
      <c r="M1" s="959"/>
      <c r="N1" s="959"/>
      <c r="O1" s="959"/>
      <c r="P1" s="959"/>
      <c r="Q1" s="959"/>
      <c r="R1" s="959"/>
      <c r="S1" s="959"/>
      <c r="T1" s="959"/>
      <c r="U1" s="959"/>
      <c r="V1" s="959"/>
      <c r="W1" s="959"/>
      <c r="X1" s="959"/>
      <c r="Y1" s="959"/>
      <c r="Z1" s="959"/>
      <c r="AA1" s="959"/>
      <c r="AB1" s="959"/>
      <c r="AC1" s="959"/>
      <c r="AD1" s="959"/>
      <c r="AE1" s="959"/>
      <c r="AF1" s="960"/>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row>
    <row r="2" spans="1:62" s="68" customFormat="1" ht="18.75" customHeight="1" x14ac:dyDescent="0.25">
      <c r="A2" s="817"/>
      <c r="B2" s="961"/>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3"/>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row>
    <row r="3" spans="1:62" s="68" customFormat="1" ht="14.25" customHeight="1" x14ac:dyDescent="0.25">
      <c r="A3" s="817"/>
      <c r="B3" s="961"/>
      <c r="C3" s="962"/>
      <c r="D3" s="962"/>
      <c r="E3" s="962"/>
      <c r="F3" s="962"/>
      <c r="G3" s="962"/>
      <c r="H3" s="962"/>
      <c r="I3" s="962"/>
      <c r="J3" s="962"/>
      <c r="K3" s="962"/>
      <c r="L3" s="962"/>
      <c r="M3" s="962"/>
      <c r="N3" s="962"/>
      <c r="O3" s="962"/>
      <c r="P3" s="962"/>
      <c r="Q3" s="962"/>
      <c r="R3" s="962"/>
      <c r="S3" s="962"/>
      <c r="T3" s="962"/>
      <c r="U3" s="962"/>
      <c r="V3" s="962"/>
      <c r="W3" s="962"/>
      <c r="X3" s="962"/>
      <c r="Y3" s="962"/>
      <c r="Z3" s="962"/>
      <c r="AA3" s="962"/>
      <c r="AB3" s="962"/>
      <c r="AC3" s="962"/>
      <c r="AD3" s="962"/>
      <c r="AE3" s="962"/>
      <c r="AF3" s="963"/>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row>
    <row r="4" spans="1:62" s="68" customFormat="1" ht="33" customHeight="1" thickBot="1" x14ac:dyDescent="0.3">
      <c r="A4" s="818"/>
      <c r="B4" s="964"/>
      <c r="C4" s="965"/>
      <c r="D4" s="965"/>
      <c r="E4" s="965"/>
      <c r="F4" s="965"/>
      <c r="G4" s="965"/>
      <c r="H4" s="965"/>
      <c r="I4" s="965"/>
      <c r="J4" s="965"/>
      <c r="K4" s="965"/>
      <c r="L4" s="965"/>
      <c r="M4" s="965"/>
      <c r="N4" s="965"/>
      <c r="O4" s="965"/>
      <c r="P4" s="965"/>
      <c r="Q4" s="965"/>
      <c r="R4" s="965"/>
      <c r="S4" s="965"/>
      <c r="T4" s="965"/>
      <c r="U4" s="965"/>
      <c r="V4" s="965"/>
      <c r="W4" s="965"/>
      <c r="X4" s="965"/>
      <c r="Y4" s="965"/>
      <c r="Z4" s="965"/>
      <c r="AA4" s="965"/>
      <c r="AB4" s="965"/>
      <c r="AC4" s="965"/>
      <c r="AD4" s="965"/>
      <c r="AE4" s="965"/>
      <c r="AF4" s="966"/>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row>
    <row r="5" spans="1:62" s="68" customFormat="1" ht="15" x14ac:dyDescent="0.25">
      <c r="B5" s="166"/>
      <c r="C5" s="166"/>
      <c r="D5" s="166"/>
      <c r="E5" s="166"/>
      <c r="F5" s="166"/>
      <c r="G5" s="166"/>
      <c r="H5" s="166"/>
      <c r="I5" s="166"/>
      <c r="J5" s="166"/>
      <c r="K5" s="165"/>
      <c r="L5" s="165"/>
      <c r="M5" s="165"/>
      <c r="N5" s="165"/>
      <c r="O5" s="165"/>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row>
    <row r="6" spans="1:62" s="68" customFormat="1" ht="9" customHeight="1" x14ac:dyDescent="0.25">
      <c r="A6" s="72"/>
      <c r="B6" s="166"/>
      <c r="C6" s="166"/>
      <c r="D6" s="166"/>
      <c r="E6" s="166"/>
      <c r="F6" s="166"/>
      <c r="G6" s="166"/>
      <c r="H6" s="166"/>
      <c r="I6" s="166"/>
      <c r="J6" s="166"/>
      <c r="K6" s="166"/>
      <c r="L6" s="166"/>
      <c r="M6" s="166"/>
      <c r="N6" s="166"/>
      <c r="O6" s="166"/>
      <c r="P6" s="69"/>
      <c r="Q6" s="69"/>
      <c r="R6" s="70"/>
      <c r="S6" s="70"/>
      <c r="T6" s="69"/>
      <c r="U6" s="69"/>
      <c r="V6" s="69"/>
      <c r="W6" s="147"/>
      <c r="X6" s="71"/>
      <c r="Y6" s="71"/>
      <c r="Z6" s="71"/>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row>
    <row r="7" spans="1:62" s="68" customFormat="1" ht="15" customHeight="1" thickBot="1" x14ac:dyDescent="0.3">
      <c r="A7" s="73"/>
      <c r="B7" s="166"/>
      <c r="C7" s="166"/>
      <c r="D7" s="166"/>
      <c r="E7" s="166"/>
      <c r="F7" s="166"/>
      <c r="G7" s="166"/>
      <c r="H7" s="166"/>
      <c r="I7" s="166"/>
      <c r="J7" s="166"/>
      <c r="K7" s="166"/>
      <c r="L7" s="166"/>
      <c r="M7" s="166"/>
      <c r="N7" s="166"/>
      <c r="O7" s="166"/>
      <c r="P7" s="69"/>
      <c r="Q7" s="69"/>
      <c r="R7" s="70"/>
      <c r="S7" s="70"/>
      <c r="T7" s="69"/>
      <c r="U7" s="69"/>
      <c r="V7" s="69"/>
      <c r="W7" s="147"/>
      <c r="X7" s="71"/>
      <c r="Y7" s="71"/>
      <c r="Z7" s="203"/>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row>
    <row r="8" spans="1:62" s="68" customFormat="1" ht="15" customHeight="1" thickBot="1" x14ac:dyDescent="0.3">
      <c r="A8" s="820" t="s">
        <v>305</v>
      </c>
      <c r="B8" s="967" t="s">
        <v>306</v>
      </c>
      <c r="C8" s="968"/>
      <c r="D8" s="968"/>
      <c r="E8" s="968"/>
      <c r="F8" s="968"/>
      <c r="G8" s="968"/>
      <c r="H8" s="968"/>
      <c r="I8" s="968"/>
      <c r="J8" s="968"/>
      <c r="K8" s="968"/>
      <c r="L8" s="968"/>
      <c r="M8" s="968"/>
      <c r="N8" s="968"/>
      <c r="O8" s="968"/>
      <c r="P8" s="968"/>
      <c r="Q8" s="968"/>
      <c r="R8" s="968"/>
      <c r="S8" s="968"/>
      <c r="T8" s="968"/>
      <c r="U8" s="968"/>
      <c r="V8" s="968"/>
      <c r="W8" s="968"/>
      <c r="X8" s="968"/>
      <c r="Y8" s="968"/>
      <c r="Z8" s="968"/>
      <c r="AA8" s="969"/>
      <c r="AB8" s="254"/>
      <c r="AC8" s="508" t="s">
        <v>604</v>
      </c>
      <c r="AD8" s="509"/>
      <c r="AE8" s="509"/>
      <c r="AF8" s="510"/>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row>
    <row r="9" spans="1:62" s="68" customFormat="1" ht="15" customHeight="1" thickBot="1" x14ac:dyDescent="0.3">
      <c r="A9" s="821"/>
      <c r="B9" s="970"/>
      <c r="C9" s="971"/>
      <c r="D9" s="971"/>
      <c r="E9" s="971"/>
      <c r="F9" s="971"/>
      <c r="G9" s="971"/>
      <c r="H9" s="971"/>
      <c r="I9" s="971"/>
      <c r="J9" s="971"/>
      <c r="K9" s="971"/>
      <c r="L9" s="971"/>
      <c r="M9" s="971"/>
      <c r="N9" s="971"/>
      <c r="O9" s="971"/>
      <c r="P9" s="971"/>
      <c r="Q9" s="971"/>
      <c r="R9" s="971"/>
      <c r="S9" s="971"/>
      <c r="T9" s="971"/>
      <c r="U9" s="971"/>
      <c r="V9" s="971"/>
      <c r="W9" s="971"/>
      <c r="X9" s="971"/>
      <c r="Y9" s="971"/>
      <c r="Z9" s="971"/>
      <c r="AA9" s="972"/>
      <c r="AB9" s="260"/>
      <c r="AC9" s="508" t="s">
        <v>605</v>
      </c>
      <c r="AD9" s="509"/>
      <c r="AE9" s="509"/>
      <c r="AF9" s="510"/>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row>
    <row r="10" spans="1:62" s="68" customFormat="1" ht="15" customHeight="1" thickBot="1" x14ac:dyDescent="0.3">
      <c r="A10" s="821"/>
      <c r="B10" s="970"/>
      <c r="C10" s="971"/>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2"/>
      <c r="AB10" s="260"/>
      <c r="AC10" s="508" t="s">
        <v>606</v>
      </c>
      <c r="AD10" s="509"/>
      <c r="AE10" s="509"/>
      <c r="AF10" s="510"/>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row>
    <row r="11" spans="1:62" s="68" customFormat="1" ht="15" customHeight="1" thickBot="1" x14ac:dyDescent="0.3">
      <c r="A11" s="822"/>
      <c r="B11" s="973"/>
      <c r="C11" s="974"/>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5"/>
      <c r="AB11" s="255"/>
      <c r="AC11" s="508" t="s">
        <v>607</v>
      </c>
      <c r="AD11" s="509"/>
      <c r="AE11" s="509"/>
      <c r="AF11" s="510"/>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row>
    <row r="12" spans="1:62" s="68" customFormat="1" ht="9" customHeight="1" x14ac:dyDescent="0.25">
      <c r="A12" s="81"/>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row>
    <row r="13" spans="1:62" s="95" customFormat="1" ht="16.5" customHeight="1" thickBot="1" x14ac:dyDescent="0.25">
      <c r="C13" s="168"/>
      <c r="D13" s="168"/>
      <c r="E13" s="168"/>
      <c r="F13" s="168"/>
      <c r="G13" s="168"/>
      <c r="H13" s="168"/>
      <c r="I13" s="168"/>
      <c r="J13" s="168"/>
      <c r="K13" s="167"/>
      <c r="L13" s="167"/>
      <c r="M13" s="167"/>
      <c r="N13" s="167"/>
      <c r="O13" s="167"/>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row>
    <row r="14" spans="1:62" s="149" customFormat="1" ht="21.75" customHeight="1" thickBot="1" x14ac:dyDescent="0.3">
      <c r="A14" s="518" t="s">
        <v>187</v>
      </c>
      <c r="B14" s="243" t="s">
        <v>188</v>
      </c>
      <c r="C14" s="205"/>
      <c r="D14" s="243" t="s">
        <v>189</v>
      </c>
      <c r="E14" s="205"/>
      <c r="F14" s="243" t="s">
        <v>190</v>
      </c>
      <c r="G14" s="205" t="s">
        <v>194</v>
      </c>
      <c r="H14" s="243" t="s">
        <v>191</v>
      </c>
      <c r="I14" s="206"/>
      <c r="J14" s="169"/>
      <c r="K14" s="525" t="s">
        <v>192</v>
      </c>
      <c r="L14" s="525"/>
      <c r="M14" s="926" t="s">
        <v>193</v>
      </c>
      <c r="N14" s="926"/>
      <c r="O14" s="926"/>
      <c r="P14" s="345"/>
      <c r="Q14" s="261"/>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row>
    <row r="15" spans="1:62" s="149" customFormat="1" ht="21.75" customHeight="1" thickBot="1" x14ac:dyDescent="0.3">
      <c r="A15" s="518"/>
      <c r="B15" s="244" t="s">
        <v>195</v>
      </c>
      <c r="C15" s="207"/>
      <c r="D15" s="243" t="s">
        <v>196</v>
      </c>
      <c r="E15" s="208"/>
      <c r="F15" s="243" t="s">
        <v>197</v>
      </c>
      <c r="G15" s="208"/>
      <c r="H15" s="243" t="s">
        <v>198</v>
      </c>
      <c r="I15" s="206"/>
      <c r="J15" s="169"/>
      <c r="K15" s="525"/>
      <c r="L15" s="525"/>
      <c r="M15" s="926" t="s">
        <v>199</v>
      </c>
      <c r="N15" s="926"/>
      <c r="O15" s="926"/>
      <c r="P15" s="209"/>
      <c r="Q15" s="261"/>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row>
    <row r="16" spans="1:62" s="149" customFormat="1" ht="21.75" customHeight="1" thickBot="1" x14ac:dyDescent="0.3">
      <c r="A16" s="518"/>
      <c r="B16" s="243" t="s">
        <v>200</v>
      </c>
      <c r="C16" s="205"/>
      <c r="D16" s="243" t="s">
        <v>201</v>
      </c>
      <c r="E16" s="208"/>
      <c r="F16" s="243" t="s">
        <v>202</v>
      </c>
      <c r="G16" s="208"/>
      <c r="H16" s="243" t="s">
        <v>203</v>
      </c>
      <c r="I16" s="206"/>
      <c r="K16" s="525"/>
      <c r="L16" s="525"/>
      <c r="M16" s="926" t="s">
        <v>204</v>
      </c>
      <c r="N16" s="926"/>
      <c r="O16" s="926"/>
      <c r="P16" s="345" t="s">
        <v>194</v>
      </c>
      <c r="Q16" s="261"/>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row>
    <row r="17" spans="1:62" s="149" customFormat="1" ht="21.75" customHeight="1" x14ac:dyDescent="0.25">
      <c r="A17" s="68"/>
      <c r="B17" s="68"/>
      <c r="C17" s="68"/>
      <c r="D17" s="68"/>
      <c r="E17" s="68"/>
      <c r="F17" s="68"/>
      <c r="G17" s="169"/>
      <c r="H17" s="169"/>
      <c r="I17" s="169"/>
      <c r="J17" s="169"/>
      <c r="K17" s="170"/>
      <c r="L17" s="170"/>
      <c r="M17" s="168"/>
      <c r="N17" s="168"/>
      <c r="O17" s="168"/>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row>
    <row r="18" spans="1:62" s="95" customFormat="1" ht="17.25" customHeight="1" thickBot="1" x14ac:dyDescent="0.25">
      <c r="E18" s="169"/>
      <c r="G18" s="169"/>
      <c r="H18" s="169"/>
      <c r="I18" s="169"/>
      <c r="J18" s="169"/>
      <c r="K18" s="167"/>
      <c r="L18" s="167"/>
      <c r="M18" s="167"/>
      <c r="N18" s="167"/>
      <c r="O18" s="167"/>
      <c r="AG18" s="196"/>
      <c r="AH18" s="196"/>
      <c r="AI18" s="196"/>
      <c r="AJ18" s="196"/>
      <c r="AK18" s="196"/>
      <c r="AL18" s="196"/>
      <c r="AM18" s="196"/>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row>
    <row r="19" spans="1:62" s="68" customFormat="1" ht="48" customHeight="1" thickBot="1" x14ac:dyDescent="0.3">
      <c r="A19" s="554" t="s">
        <v>356</v>
      </c>
      <c r="B19" s="555"/>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6"/>
      <c r="AG19" s="196"/>
      <c r="AH19" s="196"/>
      <c r="AI19" s="196"/>
      <c r="AJ19" s="196"/>
      <c r="AK19" s="196"/>
      <c r="AL19" s="196"/>
      <c r="AM19" s="196"/>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row>
    <row r="20" spans="1:62" s="68" customFormat="1" ht="50.25" customHeight="1" thickBot="1" x14ac:dyDescent="0.3">
      <c r="A20" s="546" t="s">
        <v>357</v>
      </c>
      <c r="B20" s="547"/>
      <c r="C20" s="983" t="s">
        <v>300</v>
      </c>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4"/>
      <c r="AG20" s="196"/>
      <c r="AH20" s="196"/>
      <c r="AI20" s="196"/>
      <c r="AJ20" s="196"/>
      <c r="AK20" s="196"/>
      <c r="AL20" s="196"/>
      <c r="AM20" s="196"/>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row>
    <row r="21" spans="1:62" s="99" customFormat="1" ht="21.75" customHeight="1" thickBot="1" x14ac:dyDescent="0.3">
      <c r="A21" s="544" t="s">
        <v>358</v>
      </c>
      <c r="B21" s="956" t="s">
        <v>359</v>
      </c>
      <c r="C21" s="809" t="s">
        <v>99</v>
      </c>
      <c r="D21" s="957"/>
      <c r="E21" s="957"/>
      <c r="F21" s="957"/>
      <c r="G21" s="957"/>
      <c r="H21" s="957"/>
      <c r="I21" s="957"/>
      <c r="J21" s="957"/>
      <c r="K21" s="957"/>
      <c r="L21" s="957"/>
      <c r="M21" s="957"/>
      <c r="N21" s="810"/>
      <c r="O21" s="948" t="s">
        <v>236</v>
      </c>
      <c r="P21" s="949"/>
      <c r="Q21" s="949"/>
      <c r="R21" s="949"/>
      <c r="S21" s="949"/>
      <c r="T21" s="949"/>
      <c r="U21" s="949"/>
      <c r="V21" s="949"/>
      <c r="W21" s="949"/>
      <c r="X21" s="949"/>
      <c r="Y21" s="949"/>
      <c r="Z21" s="949"/>
      <c r="AA21" s="949"/>
      <c r="AB21" s="949"/>
      <c r="AC21" s="949"/>
      <c r="AD21" s="949"/>
      <c r="AE21" s="949"/>
      <c r="AF21" s="950"/>
      <c r="AG21" s="196"/>
      <c r="AH21" s="196"/>
      <c r="AI21" s="196"/>
      <c r="AJ21" s="196"/>
      <c r="AK21" s="196"/>
      <c r="AL21" s="196"/>
      <c r="AM21" s="196"/>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row>
    <row r="22" spans="1:62" s="99" customFormat="1" ht="21.75" customHeight="1" thickBot="1" x14ac:dyDescent="0.3">
      <c r="A22" s="953"/>
      <c r="B22" s="956"/>
      <c r="C22" s="951" t="s">
        <v>234</v>
      </c>
      <c r="D22" s="952"/>
      <c r="E22" s="951" t="s">
        <v>241</v>
      </c>
      <c r="F22" s="952"/>
      <c r="G22" s="951" t="s">
        <v>242</v>
      </c>
      <c r="H22" s="952"/>
      <c r="I22" s="951" t="s">
        <v>243</v>
      </c>
      <c r="J22" s="952"/>
      <c r="K22" s="951" t="s">
        <v>244</v>
      </c>
      <c r="L22" s="952"/>
      <c r="M22" s="951" t="s">
        <v>245</v>
      </c>
      <c r="N22" s="952"/>
      <c r="O22" s="948" t="s">
        <v>234</v>
      </c>
      <c r="P22" s="949"/>
      <c r="Q22" s="950"/>
      <c r="R22" s="976" t="s">
        <v>241</v>
      </c>
      <c r="S22" s="977"/>
      <c r="T22" s="978"/>
      <c r="U22" s="976" t="s">
        <v>242</v>
      </c>
      <c r="V22" s="977"/>
      <c r="W22" s="978"/>
      <c r="X22" s="976" t="s">
        <v>243</v>
      </c>
      <c r="Y22" s="977"/>
      <c r="Z22" s="978"/>
      <c r="AA22" s="976" t="s">
        <v>244</v>
      </c>
      <c r="AB22" s="977"/>
      <c r="AC22" s="978"/>
      <c r="AD22" s="976" t="s">
        <v>245</v>
      </c>
      <c r="AE22" s="977"/>
      <c r="AF22" s="978"/>
      <c r="AG22" s="196"/>
      <c r="AH22" s="196"/>
      <c r="AI22" s="196"/>
      <c r="AJ22" s="196"/>
      <c r="AK22" s="196"/>
      <c r="AL22" s="196"/>
      <c r="AM22" s="196"/>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row>
    <row r="23" spans="1:62" s="99" customFormat="1" ht="28.5" customHeight="1" thickBot="1" x14ac:dyDescent="0.3">
      <c r="A23" s="953"/>
      <c r="B23" s="544"/>
      <c r="C23" s="201" t="s">
        <v>100</v>
      </c>
      <c r="D23" s="346" t="s">
        <v>360</v>
      </c>
      <c r="E23" s="201" t="s">
        <v>100</v>
      </c>
      <c r="F23" s="346" t="s">
        <v>360</v>
      </c>
      <c r="G23" s="201" t="s">
        <v>100</v>
      </c>
      <c r="H23" s="346" t="s">
        <v>360</v>
      </c>
      <c r="I23" s="201" t="s">
        <v>100</v>
      </c>
      <c r="J23" s="346" t="s">
        <v>360</v>
      </c>
      <c r="K23" s="201" t="s">
        <v>100</v>
      </c>
      <c r="L23" s="346" t="s">
        <v>360</v>
      </c>
      <c r="M23" s="201" t="s">
        <v>100</v>
      </c>
      <c r="N23" s="346" t="s">
        <v>360</v>
      </c>
      <c r="O23" s="442" t="s">
        <v>100</v>
      </c>
      <c r="P23" s="442" t="s">
        <v>361</v>
      </c>
      <c r="Q23" s="442" t="s">
        <v>223</v>
      </c>
      <c r="R23" s="202" t="s">
        <v>100</v>
      </c>
      <c r="S23" s="202" t="s">
        <v>361</v>
      </c>
      <c r="T23" s="202" t="s">
        <v>223</v>
      </c>
      <c r="U23" s="202" t="s">
        <v>100</v>
      </c>
      <c r="V23" s="202" t="s">
        <v>361</v>
      </c>
      <c r="W23" s="202" t="s">
        <v>223</v>
      </c>
      <c r="X23" s="202" t="s">
        <v>100</v>
      </c>
      <c r="Y23" s="202" t="s">
        <v>361</v>
      </c>
      <c r="Z23" s="202" t="s">
        <v>223</v>
      </c>
      <c r="AA23" s="202" t="s">
        <v>100</v>
      </c>
      <c r="AB23" s="202" t="s">
        <v>361</v>
      </c>
      <c r="AC23" s="202" t="s">
        <v>223</v>
      </c>
      <c r="AD23" s="202" t="s">
        <v>100</v>
      </c>
      <c r="AE23" s="202" t="s">
        <v>361</v>
      </c>
      <c r="AF23" s="202" t="s">
        <v>223</v>
      </c>
      <c r="AG23" s="196"/>
      <c r="AH23" s="196"/>
      <c r="AI23" s="196"/>
      <c r="AJ23" s="196"/>
      <c r="AK23" s="196"/>
      <c r="AL23" s="196"/>
      <c r="AM23" s="196"/>
      <c r="AN23" s="197"/>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row>
    <row r="24" spans="1:62" s="99" customFormat="1" ht="15.75" customHeight="1" thickBot="1" x14ac:dyDescent="0.3">
      <c r="A24" s="954"/>
      <c r="B24" s="360" t="s">
        <v>362</v>
      </c>
      <c r="C24" s="375">
        <v>0</v>
      </c>
      <c r="D24" s="371">
        <f>D44/20</f>
        <v>60202500</v>
      </c>
      <c r="E24" s="364">
        <v>1</v>
      </c>
      <c r="F24" s="371"/>
      <c r="G24" s="356">
        <v>1</v>
      </c>
      <c r="H24" s="371"/>
      <c r="I24" s="356">
        <v>1</v>
      </c>
      <c r="J24" s="371"/>
      <c r="K24" s="356">
        <v>1</v>
      </c>
      <c r="L24" s="371"/>
      <c r="M24" s="368">
        <v>1</v>
      </c>
      <c r="N24" s="439"/>
      <c r="O24" s="452">
        <v>1</v>
      </c>
      <c r="P24" s="453">
        <v>60202500</v>
      </c>
      <c r="Q24" s="444">
        <v>0</v>
      </c>
      <c r="R24" s="452">
        <v>1</v>
      </c>
      <c r="S24" s="453">
        <v>0</v>
      </c>
      <c r="T24" s="468">
        <v>1489376</v>
      </c>
      <c r="U24" s="452">
        <v>1</v>
      </c>
      <c r="V24" s="453">
        <v>0</v>
      </c>
      <c r="W24" s="496">
        <v>6355023</v>
      </c>
      <c r="X24" s="350"/>
      <c r="Y24" s="351"/>
      <c r="Z24" s="351"/>
      <c r="AA24" s="350"/>
      <c r="AB24" s="351"/>
      <c r="AC24" s="351"/>
      <c r="AD24" s="350"/>
      <c r="AE24" s="352"/>
      <c r="AF24" s="353"/>
      <c r="AG24" s="196"/>
      <c r="AH24" s="196"/>
      <c r="AI24" s="196"/>
      <c r="AJ24" s="196"/>
      <c r="AK24" s="196"/>
      <c r="AL24" s="196"/>
      <c r="AM24" s="196"/>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row>
    <row r="25" spans="1:62" s="99" customFormat="1" ht="15.75" customHeight="1" thickBot="1" x14ac:dyDescent="0.3">
      <c r="A25" s="954"/>
      <c r="B25" s="361" t="s">
        <v>363</v>
      </c>
      <c r="C25" s="376">
        <v>0</v>
      </c>
      <c r="D25" s="372">
        <v>60202500</v>
      </c>
      <c r="E25" s="365">
        <v>1</v>
      </c>
      <c r="F25" s="372"/>
      <c r="G25" s="355">
        <v>1</v>
      </c>
      <c r="H25" s="372"/>
      <c r="I25" s="355">
        <v>1</v>
      </c>
      <c r="J25" s="372"/>
      <c r="K25" s="355">
        <v>1</v>
      </c>
      <c r="L25" s="372"/>
      <c r="M25" s="367">
        <v>1</v>
      </c>
      <c r="N25" s="440"/>
      <c r="O25" s="454">
        <v>1</v>
      </c>
      <c r="P25" s="453">
        <v>60202500</v>
      </c>
      <c r="Q25" s="445">
        <v>0</v>
      </c>
      <c r="R25" s="454">
        <v>1</v>
      </c>
      <c r="S25" s="453">
        <v>0</v>
      </c>
      <c r="T25" s="468">
        <v>1489376</v>
      </c>
      <c r="U25" s="454">
        <v>1</v>
      </c>
      <c r="V25" s="453">
        <v>0</v>
      </c>
      <c r="W25" s="496">
        <v>6355023</v>
      </c>
      <c r="X25" s="354"/>
      <c r="Y25" s="351"/>
      <c r="Z25" s="351"/>
      <c r="AA25" s="354"/>
      <c r="AB25" s="351"/>
      <c r="AC25" s="351"/>
      <c r="AD25" s="354"/>
      <c r="AE25" s="352"/>
      <c r="AF25" s="353"/>
      <c r="AG25" s="196"/>
      <c r="AH25" s="196"/>
      <c r="AI25" s="196"/>
      <c r="AJ25" s="196"/>
      <c r="AK25" s="196"/>
      <c r="AL25" s="196"/>
      <c r="AM25" s="196"/>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row>
    <row r="26" spans="1:62" s="99" customFormat="1" ht="15.75" customHeight="1" thickBot="1" x14ac:dyDescent="0.3">
      <c r="A26" s="954"/>
      <c r="B26" s="361" t="s">
        <v>364</v>
      </c>
      <c r="C26" s="376">
        <v>0</v>
      </c>
      <c r="D26" s="372">
        <v>60202500</v>
      </c>
      <c r="E26" s="365">
        <v>1</v>
      </c>
      <c r="F26" s="372"/>
      <c r="G26" s="355">
        <v>1</v>
      </c>
      <c r="H26" s="372"/>
      <c r="I26" s="355">
        <v>1</v>
      </c>
      <c r="J26" s="372"/>
      <c r="K26" s="355">
        <v>1</v>
      </c>
      <c r="L26" s="372"/>
      <c r="M26" s="367">
        <v>1</v>
      </c>
      <c r="N26" s="440"/>
      <c r="O26" s="454">
        <v>1</v>
      </c>
      <c r="P26" s="453">
        <v>60202500</v>
      </c>
      <c r="Q26" s="445">
        <v>0</v>
      </c>
      <c r="R26" s="454">
        <v>1</v>
      </c>
      <c r="S26" s="453">
        <v>0</v>
      </c>
      <c r="T26" s="468">
        <v>1489376</v>
      </c>
      <c r="U26" s="454">
        <v>1</v>
      </c>
      <c r="V26" s="453">
        <v>0</v>
      </c>
      <c r="W26" s="496">
        <v>6355023</v>
      </c>
      <c r="X26" s="354"/>
      <c r="Y26" s="351"/>
      <c r="Z26" s="351"/>
      <c r="AA26" s="354"/>
      <c r="AB26" s="351"/>
      <c r="AC26" s="351"/>
      <c r="AD26" s="354"/>
      <c r="AE26" s="352"/>
      <c r="AF26" s="353"/>
      <c r="AG26" s="196"/>
      <c r="AH26" s="196"/>
      <c r="AI26" s="196"/>
      <c r="AJ26" s="196"/>
      <c r="AK26" s="196"/>
      <c r="AL26" s="196"/>
      <c r="AM26" s="196"/>
      <c r="AN26" s="197"/>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row>
    <row r="27" spans="1:62" s="99" customFormat="1" ht="15.75" customHeight="1" thickBot="1" x14ac:dyDescent="0.3">
      <c r="A27" s="954"/>
      <c r="B27" s="361" t="s">
        <v>365</v>
      </c>
      <c r="C27" s="376">
        <v>0</v>
      </c>
      <c r="D27" s="372">
        <v>60202500</v>
      </c>
      <c r="E27" s="365">
        <v>1</v>
      </c>
      <c r="F27" s="372"/>
      <c r="G27" s="355">
        <v>1</v>
      </c>
      <c r="H27" s="372"/>
      <c r="I27" s="355">
        <v>1</v>
      </c>
      <c r="J27" s="372"/>
      <c r="K27" s="355">
        <v>1</v>
      </c>
      <c r="L27" s="372"/>
      <c r="M27" s="367">
        <v>1</v>
      </c>
      <c r="N27" s="440"/>
      <c r="O27" s="454">
        <v>1</v>
      </c>
      <c r="P27" s="453">
        <v>60202500</v>
      </c>
      <c r="Q27" s="445">
        <v>0</v>
      </c>
      <c r="R27" s="454">
        <v>1</v>
      </c>
      <c r="S27" s="453">
        <v>0</v>
      </c>
      <c r="T27" s="468">
        <v>1489376</v>
      </c>
      <c r="U27" s="454">
        <v>1</v>
      </c>
      <c r="V27" s="453">
        <v>0</v>
      </c>
      <c r="W27" s="496">
        <v>6355023</v>
      </c>
      <c r="X27" s="354"/>
      <c r="Y27" s="351"/>
      <c r="Z27" s="351"/>
      <c r="AA27" s="354"/>
      <c r="AB27" s="351"/>
      <c r="AC27" s="351"/>
      <c r="AD27" s="354"/>
      <c r="AE27" s="352"/>
      <c r="AF27" s="353"/>
      <c r="AG27" s="196"/>
      <c r="AH27" s="196"/>
      <c r="AI27" s="196"/>
      <c r="AJ27" s="196"/>
      <c r="AK27" s="196"/>
      <c r="AL27" s="196"/>
      <c r="AM27" s="196"/>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row>
    <row r="28" spans="1:62" s="99" customFormat="1" ht="15.75" customHeight="1" thickBot="1" x14ac:dyDescent="0.3">
      <c r="A28" s="954"/>
      <c r="B28" s="361" t="s">
        <v>366</v>
      </c>
      <c r="C28" s="376">
        <v>0</v>
      </c>
      <c r="D28" s="372">
        <v>60202500</v>
      </c>
      <c r="E28" s="365">
        <v>1</v>
      </c>
      <c r="F28" s="372"/>
      <c r="G28" s="355">
        <v>1</v>
      </c>
      <c r="H28" s="372"/>
      <c r="I28" s="355">
        <v>1</v>
      </c>
      <c r="J28" s="372"/>
      <c r="K28" s="355">
        <v>1</v>
      </c>
      <c r="L28" s="372"/>
      <c r="M28" s="367">
        <v>1</v>
      </c>
      <c r="N28" s="440"/>
      <c r="O28" s="454">
        <v>1</v>
      </c>
      <c r="P28" s="453">
        <v>60202500</v>
      </c>
      <c r="Q28" s="445">
        <v>0</v>
      </c>
      <c r="R28" s="454">
        <v>1</v>
      </c>
      <c r="S28" s="453">
        <v>0</v>
      </c>
      <c r="T28" s="468">
        <v>1489376</v>
      </c>
      <c r="U28" s="454">
        <v>1</v>
      </c>
      <c r="V28" s="453">
        <v>0</v>
      </c>
      <c r="W28" s="496">
        <v>6355023</v>
      </c>
      <c r="X28" s="354"/>
      <c r="Y28" s="351"/>
      <c r="Z28" s="351"/>
      <c r="AA28" s="354"/>
      <c r="AB28" s="351"/>
      <c r="AC28" s="351"/>
      <c r="AD28" s="354"/>
      <c r="AE28" s="352"/>
      <c r="AF28" s="353"/>
      <c r="AG28" s="196"/>
      <c r="AH28" s="196"/>
      <c r="AI28" s="196"/>
      <c r="AJ28" s="196"/>
      <c r="AK28" s="196"/>
      <c r="AL28" s="196"/>
      <c r="AM28" s="196"/>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row>
    <row r="29" spans="1:62" s="99" customFormat="1" ht="15.75" customHeight="1" thickBot="1" x14ac:dyDescent="0.3">
      <c r="A29" s="954"/>
      <c r="B29" s="361" t="s">
        <v>367</v>
      </c>
      <c r="C29" s="376">
        <v>0</v>
      </c>
      <c r="D29" s="372">
        <v>60202500</v>
      </c>
      <c r="E29" s="365">
        <v>1</v>
      </c>
      <c r="F29" s="372"/>
      <c r="G29" s="355">
        <v>1</v>
      </c>
      <c r="H29" s="372"/>
      <c r="I29" s="355">
        <v>1</v>
      </c>
      <c r="J29" s="372"/>
      <c r="K29" s="355">
        <v>1</v>
      </c>
      <c r="L29" s="372"/>
      <c r="M29" s="367">
        <v>1</v>
      </c>
      <c r="N29" s="440"/>
      <c r="O29" s="454">
        <v>1</v>
      </c>
      <c r="P29" s="453">
        <v>60202500</v>
      </c>
      <c r="Q29" s="445">
        <v>0</v>
      </c>
      <c r="R29" s="454">
        <v>1</v>
      </c>
      <c r="S29" s="453">
        <v>0</v>
      </c>
      <c r="T29" s="468">
        <v>1489376</v>
      </c>
      <c r="U29" s="454">
        <v>1</v>
      </c>
      <c r="V29" s="453">
        <v>0</v>
      </c>
      <c r="W29" s="496">
        <v>6355023</v>
      </c>
      <c r="X29" s="354"/>
      <c r="Y29" s="351"/>
      <c r="Z29" s="351"/>
      <c r="AA29" s="354"/>
      <c r="AB29" s="351"/>
      <c r="AC29" s="351"/>
      <c r="AD29" s="354"/>
      <c r="AE29" s="352"/>
      <c r="AF29" s="353"/>
      <c r="AG29" s="196"/>
      <c r="AH29" s="196"/>
      <c r="AI29" s="196"/>
      <c r="AJ29" s="196"/>
      <c r="AK29" s="196"/>
      <c r="AL29" s="196"/>
      <c r="AM29" s="196"/>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row>
    <row r="30" spans="1:62" s="99" customFormat="1" ht="15.75" customHeight="1" thickBot="1" x14ac:dyDescent="0.3">
      <c r="A30" s="954"/>
      <c r="B30" s="361" t="s">
        <v>368</v>
      </c>
      <c r="C30" s="376">
        <v>0</v>
      </c>
      <c r="D30" s="372">
        <v>60202500</v>
      </c>
      <c r="E30" s="365">
        <v>1</v>
      </c>
      <c r="F30" s="372"/>
      <c r="G30" s="355">
        <v>1</v>
      </c>
      <c r="H30" s="372"/>
      <c r="I30" s="355">
        <v>1</v>
      </c>
      <c r="J30" s="372"/>
      <c r="K30" s="355">
        <v>1</v>
      </c>
      <c r="L30" s="372"/>
      <c r="M30" s="367">
        <v>1</v>
      </c>
      <c r="N30" s="440"/>
      <c r="O30" s="454">
        <v>1</v>
      </c>
      <c r="P30" s="453">
        <v>60202500</v>
      </c>
      <c r="Q30" s="445">
        <v>0</v>
      </c>
      <c r="R30" s="454">
        <v>1</v>
      </c>
      <c r="S30" s="453">
        <v>0</v>
      </c>
      <c r="T30" s="468">
        <v>1489376</v>
      </c>
      <c r="U30" s="454">
        <v>1</v>
      </c>
      <c r="V30" s="453">
        <v>0</v>
      </c>
      <c r="W30" s="496">
        <v>6355023</v>
      </c>
      <c r="X30" s="354"/>
      <c r="Y30" s="351"/>
      <c r="Z30" s="351"/>
      <c r="AA30" s="354"/>
      <c r="AB30" s="351"/>
      <c r="AC30" s="351"/>
      <c r="AD30" s="354"/>
      <c r="AE30" s="352"/>
      <c r="AF30" s="353"/>
      <c r="AG30" s="196"/>
      <c r="AH30" s="196"/>
      <c r="AI30" s="196"/>
      <c r="AJ30" s="196"/>
      <c r="AK30" s="196"/>
      <c r="AL30" s="196"/>
      <c r="AM30" s="196"/>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row>
    <row r="31" spans="1:62" s="99" customFormat="1" ht="15.75" customHeight="1" thickBot="1" x14ac:dyDescent="0.3">
      <c r="A31" s="954"/>
      <c r="B31" s="361" t="s">
        <v>369</v>
      </c>
      <c r="C31" s="376">
        <v>0</v>
      </c>
      <c r="D31" s="372">
        <v>60202500</v>
      </c>
      <c r="E31" s="365">
        <v>1</v>
      </c>
      <c r="F31" s="372"/>
      <c r="G31" s="355">
        <v>1</v>
      </c>
      <c r="H31" s="372"/>
      <c r="I31" s="355">
        <v>1</v>
      </c>
      <c r="J31" s="372"/>
      <c r="K31" s="355">
        <v>1</v>
      </c>
      <c r="L31" s="372"/>
      <c r="M31" s="367">
        <v>1</v>
      </c>
      <c r="N31" s="440"/>
      <c r="O31" s="454">
        <v>1</v>
      </c>
      <c r="P31" s="453">
        <v>60202500</v>
      </c>
      <c r="Q31" s="445">
        <v>0</v>
      </c>
      <c r="R31" s="454">
        <v>1</v>
      </c>
      <c r="S31" s="453">
        <v>0</v>
      </c>
      <c r="T31" s="468">
        <v>1489376</v>
      </c>
      <c r="U31" s="454">
        <v>1</v>
      </c>
      <c r="V31" s="453">
        <v>0</v>
      </c>
      <c r="W31" s="496">
        <v>6355023</v>
      </c>
      <c r="X31" s="354"/>
      <c r="Y31" s="351"/>
      <c r="Z31" s="351"/>
      <c r="AA31" s="354"/>
      <c r="AB31" s="351"/>
      <c r="AC31" s="351"/>
      <c r="AD31" s="354"/>
      <c r="AE31" s="352"/>
      <c r="AF31" s="353"/>
      <c r="AG31" s="196"/>
      <c r="AH31" s="196"/>
      <c r="AI31" s="196"/>
      <c r="AJ31" s="196"/>
      <c r="AK31" s="196"/>
      <c r="AL31" s="196"/>
      <c r="AM31" s="196"/>
      <c r="AN31" s="197"/>
      <c r="AO31" s="197"/>
      <c r="AP31" s="197"/>
      <c r="AQ31" s="197"/>
      <c r="AR31" s="197"/>
      <c r="AS31" s="197"/>
      <c r="AT31" s="197"/>
      <c r="AU31" s="197"/>
      <c r="AV31" s="197"/>
      <c r="AW31" s="197"/>
      <c r="AX31" s="197"/>
      <c r="AY31" s="197"/>
      <c r="AZ31" s="197"/>
      <c r="BA31" s="197"/>
      <c r="BB31" s="197"/>
      <c r="BC31" s="197"/>
      <c r="BD31" s="197"/>
      <c r="BE31" s="197"/>
      <c r="BF31" s="197"/>
      <c r="BG31" s="197"/>
      <c r="BH31" s="197"/>
      <c r="BI31" s="197"/>
      <c r="BJ31" s="197"/>
    </row>
    <row r="32" spans="1:62" s="99" customFormat="1" ht="15.75" customHeight="1" thickBot="1" x14ac:dyDescent="0.3">
      <c r="A32" s="954"/>
      <c r="B32" s="361" t="s">
        <v>370</v>
      </c>
      <c r="C32" s="376">
        <v>0</v>
      </c>
      <c r="D32" s="372">
        <v>60202500</v>
      </c>
      <c r="E32" s="365">
        <v>1</v>
      </c>
      <c r="F32" s="372"/>
      <c r="G32" s="355">
        <v>1</v>
      </c>
      <c r="H32" s="372"/>
      <c r="I32" s="355">
        <v>1</v>
      </c>
      <c r="J32" s="372"/>
      <c r="K32" s="355">
        <v>1</v>
      </c>
      <c r="L32" s="372"/>
      <c r="M32" s="367">
        <v>1</v>
      </c>
      <c r="N32" s="440"/>
      <c r="O32" s="454">
        <v>1</v>
      </c>
      <c r="P32" s="453">
        <v>60202500</v>
      </c>
      <c r="Q32" s="445">
        <v>0</v>
      </c>
      <c r="R32" s="454">
        <v>1</v>
      </c>
      <c r="S32" s="453">
        <v>0</v>
      </c>
      <c r="T32" s="468">
        <v>1489376</v>
      </c>
      <c r="U32" s="454">
        <v>1</v>
      </c>
      <c r="V32" s="453">
        <v>0</v>
      </c>
      <c r="W32" s="496">
        <v>6355023</v>
      </c>
      <c r="X32" s="354"/>
      <c r="Y32" s="351"/>
      <c r="Z32" s="351"/>
      <c r="AA32" s="354"/>
      <c r="AB32" s="351"/>
      <c r="AC32" s="351"/>
      <c r="AD32" s="354"/>
      <c r="AE32" s="352"/>
      <c r="AF32" s="353"/>
      <c r="AG32" s="196"/>
      <c r="AH32" s="196"/>
      <c r="AI32" s="196"/>
      <c r="AJ32" s="196"/>
      <c r="AK32" s="196"/>
      <c r="AL32" s="196"/>
      <c r="AM32" s="196"/>
      <c r="AN32" s="197"/>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row>
    <row r="33" spans="1:62" s="99" customFormat="1" ht="15.75" customHeight="1" thickBot="1" x14ac:dyDescent="0.3">
      <c r="A33" s="954"/>
      <c r="B33" s="361" t="s">
        <v>371</v>
      </c>
      <c r="C33" s="376">
        <v>0</v>
      </c>
      <c r="D33" s="372">
        <v>60202500</v>
      </c>
      <c r="E33" s="365">
        <v>1</v>
      </c>
      <c r="F33" s="372"/>
      <c r="G33" s="355">
        <v>1</v>
      </c>
      <c r="H33" s="372"/>
      <c r="I33" s="355">
        <v>1</v>
      </c>
      <c r="J33" s="372"/>
      <c r="K33" s="355">
        <v>1</v>
      </c>
      <c r="L33" s="372"/>
      <c r="M33" s="367">
        <v>1</v>
      </c>
      <c r="N33" s="440"/>
      <c r="O33" s="454">
        <v>1</v>
      </c>
      <c r="P33" s="453">
        <v>60202500</v>
      </c>
      <c r="Q33" s="445">
        <v>0</v>
      </c>
      <c r="R33" s="454">
        <v>1</v>
      </c>
      <c r="S33" s="453">
        <v>0</v>
      </c>
      <c r="T33" s="468">
        <v>1489376</v>
      </c>
      <c r="U33" s="454">
        <v>1</v>
      </c>
      <c r="V33" s="453">
        <v>0</v>
      </c>
      <c r="W33" s="496">
        <v>6355023</v>
      </c>
      <c r="X33" s="354"/>
      <c r="Y33" s="351"/>
      <c r="Z33" s="351"/>
      <c r="AA33" s="354"/>
      <c r="AB33" s="351"/>
      <c r="AC33" s="351"/>
      <c r="AD33" s="354"/>
      <c r="AE33" s="352"/>
      <c r="AF33" s="353"/>
      <c r="AG33" s="196"/>
      <c r="AH33" s="196"/>
      <c r="AI33" s="196"/>
      <c r="AJ33" s="196"/>
      <c r="AK33" s="196"/>
      <c r="AL33" s="196"/>
      <c r="AM33" s="196"/>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row>
    <row r="34" spans="1:62" s="99" customFormat="1" ht="15.75" customHeight="1" thickBot="1" x14ac:dyDescent="0.3">
      <c r="A34" s="954"/>
      <c r="B34" s="361" t="s">
        <v>372</v>
      </c>
      <c r="C34" s="376">
        <v>0</v>
      </c>
      <c r="D34" s="372">
        <v>60202500</v>
      </c>
      <c r="E34" s="365">
        <v>1</v>
      </c>
      <c r="F34" s="372"/>
      <c r="G34" s="355">
        <v>1</v>
      </c>
      <c r="H34" s="372"/>
      <c r="I34" s="355">
        <v>1</v>
      </c>
      <c r="J34" s="372"/>
      <c r="K34" s="355">
        <v>1</v>
      </c>
      <c r="L34" s="372"/>
      <c r="M34" s="367">
        <v>1</v>
      </c>
      <c r="N34" s="440"/>
      <c r="O34" s="454">
        <v>1</v>
      </c>
      <c r="P34" s="453">
        <v>60202500</v>
      </c>
      <c r="Q34" s="445">
        <v>0</v>
      </c>
      <c r="R34" s="454">
        <v>1</v>
      </c>
      <c r="S34" s="453">
        <v>0</v>
      </c>
      <c r="T34" s="468">
        <v>1489376</v>
      </c>
      <c r="U34" s="454">
        <v>1</v>
      </c>
      <c r="V34" s="453">
        <v>0</v>
      </c>
      <c r="W34" s="496">
        <v>6355023</v>
      </c>
      <c r="X34" s="354"/>
      <c r="Y34" s="351"/>
      <c r="Z34" s="351"/>
      <c r="AA34" s="354"/>
      <c r="AB34" s="351"/>
      <c r="AC34" s="351"/>
      <c r="AD34" s="354"/>
      <c r="AE34" s="352"/>
      <c r="AF34" s="353"/>
      <c r="AG34" s="196"/>
      <c r="AH34" s="196"/>
      <c r="AI34" s="196"/>
      <c r="AJ34" s="196"/>
      <c r="AK34" s="196"/>
      <c r="AL34" s="196"/>
      <c r="AM34" s="196"/>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row>
    <row r="35" spans="1:62" s="99" customFormat="1" ht="15.75" customHeight="1" thickBot="1" x14ac:dyDescent="0.3">
      <c r="A35" s="954"/>
      <c r="B35" s="361" t="s">
        <v>373</v>
      </c>
      <c r="C35" s="376">
        <v>0</v>
      </c>
      <c r="D35" s="372">
        <v>60202500</v>
      </c>
      <c r="E35" s="365">
        <v>1</v>
      </c>
      <c r="F35" s="372"/>
      <c r="G35" s="355">
        <v>1</v>
      </c>
      <c r="H35" s="372"/>
      <c r="I35" s="355">
        <v>1</v>
      </c>
      <c r="J35" s="372"/>
      <c r="K35" s="355">
        <v>1</v>
      </c>
      <c r="L35" s="372"/>
      <c r="M35" s="367">
        <v>1</v>
      </c>
      <c r="N35" s="440"/>
      <c r="O35" s="454">
        <v>1</v>
      </c>
      <c r="P35" s="453">
        <v>60202500</v>
      </c>
      <c r="Q35" s="445">
        <v>0</v>
      </c>
      <c r="R35" s="454">
        <v>1</v>
      </c>
      <c r="S35" s="453">
        <v>0</v>
      </c>
      <c r="T35" s="468">
        <v>1489377</v>
      </c>
      <c r="U35" s="454">
        <v>1</v>
      </c>
      <c r="V35" s="453">
        <v>0</v>
      </c>
      <c r="W35" s="496">
        <v>6355023</v>
      </c>
      <c r="X35" s="354"/>
      <c r="Y35" s="351"/>
      <c r="Z35" s="351"/>
      <c r="AA35" s="354"/>
      <c r="AB35" s="351"/>
      <c r="AC35" s="351"/>
      <c r="AD35" s="354"/>
      <c r="AE35" s="352"/>
      <c r="AF35" s="353"/>
      <c r="AG35" s="196"/>
      <c r="AH35" s="196"/>
      <c r="AI35" s="196"/>
      <c r="AJ35" s="196"/>
      <c r="AK35" s="196"/>
      <c r="AL35" s="196"/>
      <c r="AM35" s="196"/>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row>
    <row r="36" spans="1:62" s="99" customFormat="1" ht="15.75" customHeight="1" thickBot="1" x14ac:dyDescent="0.3">
      <c r="A36" s="954"/>
      <c r="B36" s="361" t="s">
        <v>374</v>
      </c>
      <c r="C36" s="376">
        <v>0</v>
      </c>
      <c r="D36" s="372">
        <v>60202500</v>
      </c>
      <c r="E36" s="365">
        <v>1</v>
      </c>
      <c r="F36" s="372"/>
      <c r="G36" s="355">
        <v>1</v>
      </c>
      <c r="H36" s="372"/>
      <c r="I36" s="355">
        <v>1</v>
      </c>
      <c r="J36" s="372"/>
      <c r="K36" s="355">
        <v>1</v>
      </c>
      <c r="L36" s="372"/>
      <c r="M36" s="367">
        <v>1</v>
      </c>
      <c r="N36" s="440"/>
      <c r="O36" s="454">
        <v>1</v>
      </c>
      <c r="P36" s="453">
        <v>60202500</v>
      </c>
      <c r="Q36" s="445">
        <v>0</v>
      </c>
      <c r="R36" s="454">
        <v>1</v>
      </c>
      <c r="S36" s="453">
        <v>0</v>
      </c>
      <c r="T36" s="468">
        <v>1489377</v>
      </c>
      <c r="U36" s="454">
        <v>1</v>
      </c>
      <c r="V36" s="453">
        <v>0</v>
      </c>
      <c r="W36" s="496">
        <v>6355023</v>
      </c>
      <c r="X36" s="354"/>
      <c r="Y36" s="351"/>
      <c r="Z36" s="351"/>
      <c r="AA36" s="354"/>
      <c r="AB36" s="351"/>
      <c r="AC36" s="351"/>
      <c r="AD36" s="354"/>
      <c r="AE36" s="352"/>
      <c r="AF36" s="353"/>
      <c r="AG36" s="196"/>
      <c r="AH36" s="196"/>
      <c r="AI36" s="196"/>
      <c r="AJ36" s="196"/>
      <c r="AK36" s="196"/>
      <c r="AL36" s="196"/>
      <c r="AM36" s="196"/>
      <c r="AN36" s="197"/>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row>
    <row r="37" spans="1:62" s="99" customFormat="1" ht="15.75" customHeight="1" thickBot="1" x14ac:dyDescent="0.3">
      <c r="A37" s="954"/>
      <c r="B37" s="361" t="s">
        <v>375</v>
      </c>
      <c r="C37" s="376">
        <v>0</v>
      </c>
      <c r="D37" s="372">
        <v>60202500</v>
      </c>
      <c r="E37" s="365">
        <v>1</v>
      </c>
      <c r="F37" s="372"/>
      <c r="G37" s="355">
        <v>1</v>
      </c>
      <c r="H37" s="372"/>
      <c r="I37" s="355">
        <v>1</v>
      </c>
      <c r="J37" s="372"/>
      <c r="K37" s="355">
        <v>1</v>
      </c>
      <c r="L37" s="372"/>
      <c r="M37" s="367">
        <v>1</v>
      </c>
      <c r="N37" s="440"/>
      <c r="O37" s="454">
        <v>1</v>
      </c>
      <c r="P37" s="453">
        <v>60202500</v>
      </c>
      <c r="Q37" s="445">
        <v>0</v>
      </c>
      <c r="R37" s="454">
        <v>1</v>
      </c>
      <c r="S37" s="453">
        <v>0</v>
      </c>
      <c r="T37" s="468">
        <v>1489377</v>
      </c>
      <c r="U37" s="454">
        <v>1</v>
      </c>
      <c r="V37" s="453">
        <v>0</v>
      </c>
      <c r="W37" s="496">
        <v>6355024</v>
      </c>
      <c r="X37" s="354"/>
      <c r="Y37" s="351"/>
      <c r="Z37" s="351"/>
      <c r="AA37" s="354"/>
      <c r="AB37" s="351"/>
      <c r="AC37" s="351"/>
      <c r="AD37" s="354"/>
      <c r="AE37" s="352"/>
      <c r="AF37" s="353"/>
      <c r="AG37" s="196"/>
      <c r="AH37" s="196"/>
      <c r="AI37" s="196"/>
      <c r="AJ37" s="196"/>
      <c r="AK37" s="196"/>
      <c r="AL37" s="196"/>
      <c r="AM37" s="196"/>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row>
    <row r="38" spans="1:62" s="99" customFormat="1" ht="15.75" customHeight="1" thickBot="1" x14ac:dyDescent="0.3">
      <c r="A38" s="954"/>
      <c r="B38" s="361" t="s">
        <v>376</v>
      </c>
      <c r="C38" s="376">
        <v>0</v>
      </c>
      <c r="D38" s="372">
        <v>60202500</v>
      </c>
      <c r="E38" s="365">
        <v>1</v>
      </c>
      <c r="F38" s="372"/>
      <c r="G38" s="355">
        <v>1</v>
      </c>
      <c r="H38" s="372"/>
      <c r="I38" s="355">
        <v>1</v>
      </c>
      <c r="J38" s="372"/>
      <c r="K38" s="355">
        <v>1</v>
      </c>
      <c r="L38" s="372"/>
      <c r="M38" s="367">
        <v>1</v>
      </c>
      <c r="N38" s="440"/>
      <c r="O38" s="454">
        <v>1</v>
      </c>
      <c r="P38" s="453">
        <v>60202500</v>
      </c>
      <c r="Q38" s="445">
        <v>0</v>
      </c>
      <c r="R38" s="454">
        <v>1</v>
      </c>
      <c r="S38" s="453">
        <v>0</v>
      </c>
      <c r="T38" s="468">
        <v>1489377</v>
      </c>
      <c r="U38" s="454">
        <v>1</v>
      </c>
      <c r="V38" s="453">
        <v>0</v>
      </c>
      <c r="W38" s="496">
        <v>6355024</v>
      </c>
      <c r="X38" s="354"/>
      <c r="Y38" s="351"/>
      <c r="Z38" s="351"/>
      <c r="AA38" s="354"/>
      <c r="AB38" s="351"/>
      <c r="AC38" s="351"/>
      <c r="AD38" s="354"/>
      <c r="AE38" s="352"/>
      <c r="AF38" s="353"/>
      <c r="AG38" s="196"/>
      <c r="AH38" s="196"/>
      <c r="AI38" s="196"/>
      <c r="AJ38" s="196"/>
      <c r="AK38" s="196"/>
      <c r="AL38" s="196"/>
      <c r="AM38" s="196"/>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row>
    <row r="39" spans="1:62" s="99" customFormat="1" ht="15.75" customHeight="1" thickBot="1" x14ac:dyDescent="0.3">
      <c r="A39" s="954"/>
      <c r="B39" s="361" t="s">
        <v>377</v>
      </c>
      <c r="C39" s="376">
        <v>0</v>
      </c>
      <c r="D39" s="372">
        <v>60202500</v>
      </c>
      <c r="E39" s="365">
        <v>1</v>
      </c>
      <c r="F39" s="372"/>
      <c r="G39" s="355">
        <v>1</v>
      </c>
      <c r="H39" s="372"/>
      <c r="I39" s="355">
        <v>1</v>
      </c>
      <c r="J39" s="372"/>
      <c r="K39" s="355">
        <v>1</v>
      </c>
      <c r="L39" s="372"/>
      <c r="M39" s="367">
        <v>1</v>
      </c>
      <c r="N39" s="440"/>
      <c r="O39" s="454">
        <v>1</v>
      </c>
      <c r="P39" s="453">
        <v>60202500</v>
      </c>
      <c r="Q39" s="445">
        <v>0</v>
      </c>
      <c r="R39" s="454">
        <v>1</v>
      </c>
      <c r="S39" s="453">
        <v>0</v>
      </c>
      <c r="T39" s="468">
        <v>1489377</v>
      </c>
      <c r="U39" s="454">
        <v>1</v>
      </c>
      <c r="V39" s="453">
        <v>0</v>
      </c>
      <c r="W39" s="496">
        <v>6355024</v>
      </c>
      <c r="X39" s="354"/>
      <c r="Y39" s="351"/>
      <c r="Z39" s="351"/>
      <c r="AA39" s="354"/>
      <c r="AB39" s="351"/>
      <c r="AC39" s="351"/>
      <c r="AD39" s="354"/>
      <c r="AE39" s="352"/>
      <c r="AF39" s="353"/>
      <c r="AG39" s="196"/>
      <c r="AH39" s="196"/>
      <c r="AI39" s="196"/>
      <c r="AJ39" s="196"/>
      <c r="AK39" s="196"/>
      <c r="AL39" s="196"/>
      <c r="AM39" s="196"/>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row>
    <row r="40" spans="1:62" s="99" customFormat="1" ht="15.75" customHeight="1" thickBot="1" x14ac:dyDescent="0.3">
      <c r="A40" s="954"/>
      <c r="B40" s="361" t="s">
        <v>378</v>
      </c>
      <c r="C40" s="376">
        <v>0</v>
      </c>
      <c r="D40" s="372">
        <v>60202500</v>
      </c>
      <c r="E40" s="365">
        <v>1</v>
      </c>
      <c r="F40" s="372"/>
      <c r="G40" s="355">
        <v>1</v>
      </c>
      <c r="H40" s="372"/>
      <c r="I40" s="355">
        <v>1</v>
      </c>
      <c r="J40" s="372"/>
      <c r="K40" s="355">
        <v>1</v>
      </c>
      <c r="L40" s="372"/>
      <c r="M40" s="367">
        <v>1</v>
      </c>
      <c r="N40" s="440"/>
      <c r="O40" s="454">
        <v>1</v>
      </c>
      <c r="P40" s="453">
        <v>60202500</v>
      </c>
      <c r="Q40" s="445">
        <v>0</v>
      </c>
      <c r="R40" s="454">
        <v>1</v>
      </c>
      <c r="S40" s="453">
        <v>0</v>
      </c>
      <c r="T40" s="468">
        <v>1489377</v>
      </c>
      <c r="U40" s="454">
        <v>1</v>
      </c>
      <c r="V40" s="453">
        <v>0</v>
      </c>
      <c r="W40" s="496">
        <v>6355024</v>
      </c>
      <c r="X40" s="354"/>
      <c r="Y40" s="351"/>
      <c r="Z40" s="351"/>
      <c r="AA40" s="354"/>
      <c r="AB40" s="351"/>
      <c r="AC40" s="351"/>
      <c r="AD40" s="354"/>
      <c r="AE40" s="352"/>
      <c r="AF40" s="353"/>
      <c r="AG40" s="196"/>
      <c r="AH40" s="196"/>
      <c r="AI40" s="196"/>
      <c r="AJ40" s="196"/>
      <c r="AK40" s="196"/>
      <c r="AL40" s="196"/>
      <c r="AM40" s="196"/>
      <c r="AN40" s="197"/>
      <c r="AO40" s="197"/>
      <c r="AP40" s="197"/>
      <c r="AQ40" s="197"/>
      <c r="AR40" s="197"/>
      <c r="AS40" s="197"/>
      <c r="AT40" s="197"/>
      <c r="AU40" s="197"/>
      <c r="AV40" s="197"/>
      <c r="AW40" s="197"/>
      <c r="AX40" s="197"/>
      <c r="AY40" s="197"/>
      <c r="AZ40" s="197"/>
      <c r="BA40" s="197"/>
      <c r="BB40" s="197"/>
      <c r="BC40" s="197"/>
      <c r="BD40" s="197"/>
      <c r="BE40" s="197"/>
      <c r="BF40" s="197"/>
      <c r="BG40" s="197"/>
      <c r="BH40" s="197"/>
      <c r="BI40" s="197"/>
      <c r="BJ40" s="197"/>
    </row>
    <row r="41" spans="1:62" s="99" customFormat="1" ht="15.75" customHeight="1" thickBot="1" x14ac:dyDescent="0.3">
      <c r="A41" s="954"/>
      <c r="B41" s="361" t="s">
        <v>379</v>
      </c>
      <c r="C41" s="376">
        <v>0</v>
      </c>
      <c r="D41" s="372">
        <v>60202500</v>
      </c>
      <c r="E41" s="365">
        <v>1</v>
      </c>
      <c r="F41" s="372"/>
      <c r="G41" s="355">
        <v>1</v>
      </c>
      <c r="H41" s="372"/>
      <c r="I41" s="355">
        <v>1</v>
      </c>
      <c r="J41" s="372"/>
      <c r="K41" s="355">
        <v>1</v>
      </c>
      <c r="L41" s="372"/>
      <c r="M41" s="367">
        <v>1</v>
      </c>
      <c r="N41" s="440"/>
      <c r="O41" s="454">
        <v>1</v>
      </c>
      <c r="P41" s="453">
        <v>60202500</v>
      </c>
      <c r="Q41" s="445">
        <v>0</v>
      </c>
      <c r="R41" s="454">
        <v>1</v>
      </c>
      <c r="S41" s="453">
        <v>0</v>
      </c>
      <c r="T41" s="468">
        <v>1489377</v>
      </c>
      <c r="U41" s="454">
        <v>1</v>
      </c>
      <c r="V41" s="453">
        <v>0</v>
      </c>
      <c r="W41" s="496">
        <v>6355024</v>
      </c>
      <c r="X41" s="354"/>
      <c r="Y41" s="351"/>
      <c r="Z41" s="351"/>
      <c r="AA41" s="354"/>
      <c r="AB41" s="351"/>
      <c r="AC41" s="351"/>
      <c r="AD41" s="354"/>
      <c r="AE41" s="352"/>
      <c r="AF41" s="353"/>
      <c r="AG41" s="196"/>
      <c r="AH41" s="196"/>
      <c r="AI41" s="196"/>
      <c r="AJ41" s="196"/>
      <c r="AK41" s="196"/>
      <c r="AL41" s="196"/>
      <c r="AM41" s="196"/>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row>
    <row r="42" spans="1:62" s="99" customFormat="1" ht="15.75" customHeight="1" thickBot="1" x14ac:dyDescent="0.3">
      <c r="A42" s="954"/>
      <c r="B42" s="361" t="s">
        <v>380</v>
      </c>
      <c r="C42" s="376">
        <v>0</v>
      </c>
      <c r="D42" s="372">
        <v>60202500</v>
      </c>
      <c r="E42" s="365">
        <v>1</v>
      </c>
      <c r="F42" s="372"/>
      <c r="G42" s="355">
        <v>1</v>
      </c>
      <c r="H42" s="372"/>
      <c r="I42" s="355">
        <v>1</v>
      </c>
      <c r="J42" s="372"/>
      <c r="K42" s="355">
        <v>1</v>
      </c>
      <c r="L42" s="372"/>
      <c r="M42" s="367">
        <v>1</v>
      </c>
      <c r="N42" s="440"/>
      <c r="O42" s="454">
        <v>1</v>
      </c>
      <c r="P42" s="453">
        <v>60202500</v>
      </c>
      <c r="Q42" s="445">
        <v>0</v>
      </c>
      <c r="R42" s="454">
        <v>1</v>
      </c>
      <c r="S42" s="453">
        <v>0</v>
      </c>
      <c r="T42" s="468">
        <v>1489377</v>
      </c>
      <c r="U42" s="454">
        <v>1</v>
      </c>
      <c r="V42" s="453">
        <v>0</v>
      </c>
      <c r="W42" s="496">
        <v>6355024</v>
      </c>
      <c r="X42" s="354"/>
      <c r="Y42" s="351"/>
      <c r="Z42" s="351"/>
      <c r="AA42" s="354"/>
      <c r="AB42" s="351"/>
      <c r="AC42" s="351"/>
      <c r="AD42" s="354"/>
      <c r="AE42" s="352"/>
      <c r="AF42" s="353"/>
      <c r="AG42" s="196"/>
      <c r="AH42" s="196"/>
      <c r="AI42" s="196"/>
      <c r="AJ42" s="196"/>
      <c r="AK42" s="196"/>
      <c r="AL42" s="196"/>
      <c r="AM42" s="196"/>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row>
    <row r="43" spans="1:62" s="99" customFormat="1" ht="15.75" customHeight="1" thickBot="1" x14ac:dyDescent="0.3">
      <c r="A43" s="954"/>
      <c r="B43" s="362" t="s">
        <v>381</v>
      </c>
      <c r="C43" s="377">
        <v>0</v>
      </c>
      <c r="D43" s="373">
        <v>60202500</v>
      </c>
      <c r="E43" s="366">
        <v>1</v>
      </c>
      <c r="F43" s="373"/>
      <c r="G43" s="359">
        <v>1</v>
      </c>
      <c r="H43" s="373"/>
      <c r="I43" s="359">
        <v>1</v>
      </c>
      <c r="J43" s="373"/>
      <c r="K43" s="359">
        <v>1</v>
      </c>
      <c r="L43" s="373"/>
      <c r="M43" s="369">
        <v>1</v>
      </c>
      <c r="N43" s="441"/>
      <c r="O43" s="455">
        <v>1</v>
      </c>
      <c r="P43" s="453">
        <v>60202500</v>
      </c>
      <c r="Q43" s="446">
        <v>0</v>
      </c>
      <c r="R43" s="455">
        <v>1</v>
      </c>
      <c r="S43" s="453">
        <v>0</v>
      </c>
      <c r="T43" s="468">
        <v>1489377</v>
      </c>
      <c r="U43" s="455">
        <v>1</v>
      </c>
      <c r="V43" s="453">
        <v>0</v>
      </c>
      <c r="W43" s="496">
        <v>6355024</v>
      </c>
      <c r="X43" s="354"/>
      <c r="Y43" s="351"/>
      <c r="Z43" s="351"/>
      <c r="AA43" s="354"/>
      <c r="AB43" s="351"/>
      <c r="AC43" s="351"/>
      <c r="AD43" s="354"/>
      <c r="AE43" s="352"/>
      <c r="AF43" s="353"/>
      <c r="AG43" s="196"/>
      <c r="AH43" s="196"/>
      <c r="AI43" s="196"/>
      <c r="AJ43" s="196"/>
      <c r="AK43" s="196"/>
      <c r="AL43" s="196"/>
      <c r="AM43" s="196"/>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row>
    <row r="44" spans="1:62" s="99" customFormat="1" ht="29.25" customHeight="1" thickBot="1" x14ac:dyDescent="0.3">
      <c r="A44" s="955"/>
      <c r="B44" s="363" t="s">
        <v>93</v>
      </c>
      <c r="C44" s="378">
        <f>SUM(C24:C43)</f>
        <v>0</v>
      </c>
      <c r="D44" s="374">
        <v>1204050000</v>
      </c>
      <c r="E44" s="358">
        <f>SUM(E24:E43)</f>
        <v>20</v>
      </c>
      <c r="F44" s="374"/>
      <c r="G44" s="357">
        <f>SUM(G24:G43)</f>
        <v>20</v>
      </c>
      <c r="H44" s="374"/>
      <c r="I44" s="357">
        <f>SUM(I24:I43)</f>
        <v>20</v>
      </c>
      <c r="J44" s="374"/>
      <c r="K44" s="357">
        <f>SUM(K24:K43)</f>
        <v>20</v>
      </c>
      <c r="L44" s="374"/>
      <c r="M44" s="370">
        <f>SUM(M24:M43)</f>
        <v>20</v>
      </c>
      <c r="N44" s="443"/>
      <c r="O44" s="447">
        <f t="shared" ref="O44:T44" si="0">SUM(O24:O43)</f>
        <v>20</v>
      </c>
      <c r="P44" s="451">
        <f t="shared" si="0"/>
        <v>1204050000</v>
      </c>
      <c r="Q44" s="448">
        <f t="shared" si="0"/>
        <v>0</v>
      </c>
      <c r="R44" s="447">
        <f t="shared" si="0"/>
        <v>20</v>
      </c>
      <c r="S44" s="451">
        <f t="shared" si="0"/>
        <v>0</v>
      </c>
      <c r="T44" s="451">
        <f t="shared" si="0"/>
        <v>29787529</v>
      </c>
      <c r="U44" s="447">
        <f t="shared" ref="U44:W44" si="1">SUM(U24:U43)</f>
        <v>20</v>
      </c>
      <c r="V44" s="451">
        <f t="shared" si="1"/>
        <v>0</v>
      </c>
      <c r="W44" s="451">
        <f t="shared" si="1"/>
        <v>127100467</v>
      </c>
      <c r="X44" s="210"/>
      <c r="Y44" s="212"/>
      <c r="Z44" s="212"/>
      <c r="AA44" s="210"/>
      <c r="AB44" s="212"/>
      <c r="AC44" s="212"/>
      <c r="AD44" s="210"/>
      <c r="AE44" s="263"/>
      <c r="AF44" s="214"/>
      <c r="AG44" s="196"/>
      <c r="AH44" s="196"/>
      <c r="AI44" s="196"/>
      <c r="AJ44" s="196"/>
      <c r="AK44" s="196"/>
      <c r="AL44" s="196"/>
      <c r="AM44" s="196"/>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row>
    <row r="45" spans="1:62" s="68" customFormat="1" ht="24" customHeight="1" thickBot="1" x14ac:dyDescent="0.3">
      <c r="K45" s="165"/>
      <c r="L45" s="165"/>
      <c r="M45" s="165"/>
      <c r="N45" s="165"/>
      <c r="O45" s="165"/>
      <c r="AG45" s="196"/>
      <c r="AH45" s="196"/>
      <c r="AI45" s="196"/>
      <c r="AJ45" s="196"/>
      <c r="AK45" s="196"/>
      <c r="AL45" s="196"/>
      <c r="AM45" s="196"/>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row>
    <row r="46" spans="1:62" s="68" customFormat="1" ht="24" customHeight="1" thickBot="1" x14ac:dyDescent="0.3">
      <c r="A46" s="544" t="s">
        <v>382</v>
      </c>
      <c r="B46" s="988" t="s">
        <v>359</v>
      </c>
      <c r="C46" s="809" t="s">
        <v>99</v>
      </c>
      <c r="D46" s="957"/>
      <c r="E46" s="957"/>
      <c r="F46" s="957"/>
      <c r="G46" s="957"/>
      <c r="H46" s="957"/>
      <c r="I46" s="957"/>
      <c r="J46" s="957"/>
      <c r="K46" s="957"/>
      <c r="L46" s="957"/>
      <c r="M46" s="957"/>
      <c r="N46" s="810"/>
      <c r="O46" s="948" t="s">
        <v>236</v>
      </c>
      <c r="P46" s="949"/>
      <c r="Q46" s="949"/>
      <c r="R46" s="949"/>
      <c r="S46" s="949"/>
      <c r="T46" s="949"/>
      <c r="U46" s="949"/>
      <c r="V46" s="949"/>
      <c r="W46" s="949"/>
      <c r="X46" s="949"/>
      <c r="Y46" s="949"/>
      <c r="Z46" s="949"/>
      <c r="AA46" s="949"/>
      <c r="AB46" s="949"/>
      <c r="AC46" s="949"/>
      <c r="AD46" s="949"/>
      <c r="AE46" s="949"/>
      <c r="AF46" s="950"/>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row>
    <row r="47" spans="1:62" s="68" customFormat="1" ht="24" customHeight="1" thickBot="1" x14ac:dyDescent="0.3">
      <c r="A47" s="953"/>
      <c r="B47" s="989"/>
      <c r="C47" s="809" t="s">
        <v>246</v>
      </c>
      <c r="D47" s="810"/>
      <c r="E47" s="809" t="s">
        <v>247</v>
      </c>
      <c r="F47" s="810"/>
      <c r="G47" s="809" t="s">
        <v>248</v>
      </c>
      <c r="H47" s="810"/>
      <c r="I47" s="809" t="s">
        <v>249</v>
      </c>
      <c r="J47" s="810"/>
      <c r="K47" s="809" t="s">
        <v>354</v>
      </c>
      <c r="L47" s="810"/>
      <c r="M47" s="809" t="s">
        <v>251</v>
      </c>
      <c r="N47" s="810"/>
      <c r="O47" s="948" t="s">
        <v>246</v>
      </c>
      <c r="P47" s="949"/>
      <c r="Q47" s="950"/>
      <c r="R47" s="948" t="s">
        <v>247</v>
      </c>
      <c r="S47" s="949"/>
      <c r="T47" s="950"/>
      <c r="U47" s="948" t="s">
        <v>248</v>
      </c>
      <c r="V47" s="949"/>
      <c r="W47" s="950"/>
      <c r="X47" s="948" t="s">
        <v>249</v>
      </c>
      <c r="Y47" s="949"/>
      <c r="Z47" s="950"/>
      <c r="AA47" s="948" t="s">
        <v>354</v>
      </c>
      <c r="AB47" s="949"/>
      <c r="AC47" s="950"/>
      <c r="AD47" s="948" t="s">
        <v>251</v>
      </c>
      <c r="AE47" s="949"/>
      <c r="AF47" s="950"/>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row>
    <row r="48" spans="1:62" s="68" customFormat="1" ht="29.25" customHeight="1" x14ac:dyDescent="0.25">
      <c r="A48" s="953"/>
      <c r="B48" s="990"/>
      <c r="C48" s="215" t="s">
        <v>100</v>
      </c>
      <c r="D48" s="199" t="s">
        <v>360</v>
      </c>
      <c r="E48" s="215" t="s">
        <v>100</v>
      </c>
      <c r="F48" s="199" t="s">
        <v>360</v>
      </c>
      <c r="G48" s="215" t="s">
        <v>100</v>
      </c>
      <c r="H48" s="199" t="s">
        <v>360</v>
      </c>
      <c r="I48" s="215" t="s">
        <v>100</v>
      </c>
      <c r="J48" s="199" t="s">
        <v>360</v>
      </c>
      <c r="K48" s="215" t="s">
        <v>100</v>
      </c>
      <c r="L48" s="199" t="s">
        <v>360</v>
      </c>
      <c r="M48" s="215" t="s">
        <v>100</v>
      </c>
      <c r="N48" s="199" t="s">
        <v>360</v>
      </c>
      <c r="O48" s="202" t="s">
        <v>100</v>
      </c>
      <c r="P48" s="202" t="s">
        <v>361</v>
      </c>
      <c r="Q48" s="202" t="s">
        <v>223</v>
      </c>
      <c r="R48" s="202" t="s">
        <v>100</v>
      </c>
      <c r="S48" s="202" t="s">
        <v>361</v>
      </c>
      <c r="T48" s="202" t="s">
        <v>223</v>
      </c>
      <c r="U48" s="202" t="s">
        <v>100</v>
      </c>
      <c r="V48" s="202" t="s">
        <v>361</v>
      </c>
      <c r="W48" s="202" t="s">
        <v>223</v>
      </c>
      <c r="X48" s="202" t="s">
        <v>100</v>
      </c>
      <c r="Y48" s="202" t="s">
        <v>361</v>
      </c>
      <c r="Z48" s="202" t="s">
        <v>223</v>
      </c>
      <c r="AA48" s="202" t="s">
        <v>100</v>
      </c>
      <c r="AB48" s="202" t="s">
        <v>361</v>
      </c>
      <c r="AC48" s="202" t="s">
        <v>223</v>
      </c>
      <c r="AD48" s="202" t="s">
        <v>100</v>
      </c>
      <c r="AE48" s="202" t="s">
        <v>361</v>
      </c>
      <c r="AF48" s="202" t="s">
        <v>223</v>
      </c>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c r="BI48" s="147"/>
      <c r="BJ48" s="147"/>
    </row>
    <row r="49" spans="1:62" s="68" customFormat="1" ht="16.5" x14ac:dyDescent="0.25">
      <c r="A49" s="953"/>
      <c r="B49" s="360" t="s">
        <v>362</v>
      </c>
      <c r="C49" s="375">
        <v>1</v>
      </c>
      <c r="D49" s="371"/>
      <c r="E49" s="364">
        <v>1</v>
      </c>
      <c r="F49" s="371"/>
      <c r="G49" s="356">
        <v>1</v>
      </c>
      <c r="H49" s="371"/>
      <c r="I49" s="356">
        <v>1</v>
      </c>
      <c r="J49" s="371"/>
      <c r="K49" s="356">
        <v>1</v>
      </c>
      <c r="L49" s="371"/>
      <c r="M49" s="368">
        <v>1</v>
      </c>
      <c r="N49" s="371"/>
      <c r="O49" s="145"/>
      <c r="P49" s="211"/>
      <c r="Q49" s="213"/>
      <c r="R49" s="145"/>
      <c r="S49" s="211"/>
      <c r="T49" s="213"/>
      <c r="U49" s="145"/>
      <c r="V49" s="211"/>
      <c r="W49" s="213"/>
      <c r="X49" s="145"/>
      <c r="Y49" s="211"/>
      <c r="Z49" s="213"/>
      <c r="AA49" s="145"/>
      <c r="AB49" s="211"/>
      <c r="AC49" s="213"/>
      <c r="AD49" s="145"/>
      <c r="AE49" s="262"/>
      <c r="AF49" s="213"/>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c r="BI49" s="147"/>
      <c r="BJ49" s="147"/>
    </row>
    <row r="50" spans="1:62" s="68" customFormat="1" ht="16.5" x14ac:dyDescent="0.25">
      <c r="A50" s="953"/>
      <c r="B50" s="361" t="s">
        <v>363</v>
      </c>
      <c r="C50" s="376">
        <v>1</v>
      </c>
      <c r="D50" s="372"/>
      <c r="E50" s="365">
        <v>1</v>
      </c>
      <c r="F50" s="372"/>
      <c r="G50" s="355">
        <v>1</v>
      </c>
      <c r="H50" s="372"/>
      <c r="I50" s="355">
        <v>1</v>
      </c>
      <c r="J50" s="372"/>
      <c r="K50" s="355">
        <v>1</v>
      </c>
      <c r="L50" s="372"/>
      <c r="M50" s="367">
        <v>1</v>
      </c>
      <c r="N50" s="372"/>
      <c r="O50" s="145"/>
      <c r="P50" s="211"/>
      <c r="Q50" s="213"/>
      <c r="R50" s="145"/>
      <c r="S50" s="211"/>
      <c r="T50" s="213"/>
      <c r="U50" s="145"/>
      <c r="V50" s="211"/>
      <c r="W50" s="213"/>
      <c r="X50" s="145"/>
      <c r="Y50" s="211"/>
      <c r="Z50" s="213"/>
      <c r="AA50" s="145"/>
      <c r="AB50" s="211"/>
      <c r="AC50" s="213"/>
      <c r="AD50" s="145"/>
      <c r="AE50" s="262"/>
      <c r="AF50" s="213"/>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c r="BI50" s="147"/>
      <c r="BJ50" s="147"/>
    </row>
    <row r="51" spans="1:62" s="68" customFormat="1" ht="16.5" x14ac:dyDescent="0.25">
      <c r="A51" s="953"/>
      <c r="B51" s="361" t="s">
        <v>364</v>
      </c>
      <c r="C51" s="376">
        <v>1</v>
      </c>
      <c r="D51" s="372"/>
      <c r="E51" s="365">
        <v>1</v>
      </c>
      <c r="F51" s="372"/>
      <c r="G51" s="355">
        <v>1</v>
      </c>
      <c r="H51" s="372"/>
      <c r="I51" s="355">
        <v>1</v>
      </c>
      <c r="J51" s="372"/>
      <c r="K51" s="355">
        <v>1</v>
      </c>
      <c r="L51" s="372"/>
      <c r="M51" s="367">
        <v>1</v>
      </c>
      <c r="N51" s="372"/>
      <c r="O51" s="145"/>
      <c r="P51" s="211"/>
      <c r="Q51" s="213"/>
      <c r="R51" s="145"/>
      <c r="S51" s="211"/>
      <c r="T51" s="213"/>
      <c r="U51" s="145"/>
      <c r="V51" s="211"/>
      <c r="W51" s="213"/>
      <c r="X51" s="145"/>
      <c r="Y51" s="211"/>
      <c r="Z51" s="213"/>
      <c r="AA51" s="145"/>
      <c r="AB51" s="211"/>
      <c r="AC51" s="213"/>
      <c r="AD51" s="145"/>
      <c r="AE51" s="262"/>
      <c r="AF51" s="213"/>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row>
    <row r="52" spans="1:62" s="68" customFormat="1" ht="16.5" x14ac:dyDescent="0.25">
      <c r="A52" s="953"/>
      <c r="B52" s="361" t="s">
        <v>365</v>
      </c>
      <c r="C52" s="376">
        <v>1</v>
      </c>
      <c r="D52" s="372"/>
      <c r="E52" s="365">
        <v>1</v>
      </c>
      <c r="F52" s="372"/>
      <c r="G52" s="355">
        <v>1</v>
      </c>
      <c r="H52" s="372"/>
      <c r="I52" s="355">
        <v>1</v>
      </c>
      <c r="J52" s="372"/>
      <c r="K52" s="355">
        <v>1</v>
      </c>
      <c r="L52" s="372"/>
      <c r="M52" s="367">
        <v>1</v>
      </c>
      <c r="N52" s="372"/>
      <c r="O52" s="145"/>
      <c r="P52" s="211"/>
      <c r="Q52" s="213"/>
      <c r="R52" s="145"/>
      <c r="S52" s="211"/>
      <c r="T52" s="213"/>
      <c r="U52" s="145"/>
      <c r="V52" s="211"/>
      <c r="W52" s="213"/>
      <c r="X52" s="145"/>
      <c r="Y52" s="211"/>
      <c r="Z52" s="213"/>
      <c r="AA52" s="145"/>
      <c r="AB52" s="211"/>
      <c r="AC52" s="213"/>
      <c r="AD52" s="145"/>
      <c r="AE52" s="262"/>
      <c r="AF52" s="213"/>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row>
    <row r="53" spans="1:62" s="68" customFormat="1" ht="16.5" x14ac:dyDescent="0.25">
      <c r="A53" s="953"/>
      <c r="B53" s="361" t="s">
        <v>366</v>
      </c>
      <c r="C53" s="376">
        <v>1</v>
      </c>
      <c r="D53" s="372"/>
      <c r="E53" s="365">
        <v>1</v>
      </c>
      <c r="F53" s="372"/>
      <c r="G53" s="355">
        <v>1</v>
      </c>
      <c r="H53" s="372"/>
      <c r="I53" s="355">
        <v>1</v>
      </c>
      <c r="J53" s="372"/>
      <c r="K53" s="355">
        <v>1</v>
      </c>
      <c r="L53" s="372"/>
      <c r="M53" s="367">
        <v>1</v>
      </c>
      <c r="N53" s="372"/>
      <c r="O53" s="145"/>
      <c r="P53" s="211"/>
      <c r="Q53" s="213"/>
      <c r="R53" s="145"/>
      <c r="S53" s="211"/>
      <c r="T53" s="213"/>
      <c r="U53" s="145"/>
      <c r="V53" s="211"/>
      <c r="W53" s="213"/>
      <c r="X53" s="145"/>
      <c r="Y53" s="211"/>
      <c r="Z53" s="213"/>
      <c r="AA53" s="145"/>
      <c r="AB53" s="211"/>
      <c r="AC53" s="213"/>
      <c r="AD53" s="145"/>
      <c r="AE53" s="262"/>
      <c r="AF53" s="213"/>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c r="BJ53" s="147"/>
    </row>
    <row r="54" spans="1:62" s="68" customFormat="1" ht="16.5" x14ac:dyDescent="0.25">
      <c r="A54" s="953"/>
      <c r="B54" s="361" t="s">
        <v>367</v>
      </c>
      <c r="C54" s="376">
        <v>1</v>
      </c>
      <c r="D54" s="372"/>
      <c r="E54" s="365">
        <v>1</v>
      </c>
      <c r="F54" s="372"/>
      <c r="G54" s="355">
        <v>1</v>
      </c>
      <c r="H54" s="372"/>
      <c r="I54" s="355">
        <v>1</v>
      </c>
      <c r="J54" s="372"/>
      <c r="K54" s="355">
        <v>1</v>
      </c>
      <c r="L54" s="372"/>
      <c r="M54" s="367">
        <v>1</v>
      </c>
      <c r="N54" s="372"/>
      <c r="O54" s="145"/>
      <c r="P54" s="211"/>
      <c r="Q54" s="213"/>
      <c r="R54" s="145"/>
      <c r="S54" s="211"/>
      <c r="T54" s="213"/>
      <c r="U54" s="145"/>
      <c r="V54" s="211"/>
      <c r="W54" s="213"/>
      <c r="X54" s="145"/>
      <c r="Y54" s="211"/>
      <c r="Z54" s="213"/>
      <c r="AA54" s="145"/>
      <c r="AB54" s="211"/>
      <c r="AC54" s="213"/>
      <c r="AD54" s="145"/>
      <c r="AE54" s="262"/>
      <c r="AF54" s="213"/>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row>
    <row r="55" spans="1:62" s="68" customFormat="1" ht="16.5" x14ac:dyDescent="0.25">
      <c r="A55" s="953"/>
      <c r="B55" s="361" t="s">
        <v>368</v>
      </c>
      <c r="C55" s="376">
        <v>1</v>
      </c>
      <c r="D55" s="372"/>
      <c r="E55" s="365">
        <v>1</v>
      </c>
      <c r="F55" s="372"/>
      <c r="G55" s="355">
        <v>1</v>
      </c>
      <c r="H55" s="372"/>
      <c r="I55" s="355">
        <v>1</v>
      </c>
      <c r="J55" s="372"/>
      <c r="K55" s="355">
        <v>1</v>
      </c>
      <c r="L55" s="372"/>
      <c r="M55" s="367">
        <v>1</v>
      </c>
      <c r="N55" s="372"/>
      <c r="O55" s="145"/>
      <c r="P55" s="211"/>
      <c r="Q55" s="213"/>
      <c r="R55" s="145"/>
      <c r="S55" s="211"/>
      <c r="T55" s="213"/>
      <c r="U55" s="145"/>
      <c r="V55" s="211"/>
      <c r="W55" s="213"/>
      <c r="X55" s="145"/>
      <c r="Y55" s="211"/>
      <c r="Z55" s="213"/>
      <c r="AA55" s="145"/>
      <c r="AB55" s="211"/>
      <c r="AC55" s="213"/>
      <c r="AD55" s="145"/>
      <c r="AE55" s="262"/>
      <c r="AF55" s="213"/>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row>
    <row r="56" spans="1:62" s="68" customFormat="1" ht="16.5" x14ac:dyDescent="0.25">
      <c r="A56" s="953"/>
      <c r="B56" s="361" t="s">
        <v>369</v>
      </c>
      <c r="C56" s="376">
        <v>1</v>
      </c>
      <c r="D56" s="372"/>
      <c r="E56" s="365">
        <v>1</v>
      </c>
      <c r="F56" s="372"/>
      <c r="G56" s="355">
        <v>1</v>
      </c>
      <c r="H56" s="372"/>
      <c r="I56" s="355">
        <v>1</v>
      </c>
      <c r="J56" s="372"/>
      <c r="K56" s="355">
        <v>1</v>
      </c>
      <c r="L56" s="372"/>
      <c r="M56" s="367">
        <v>1</v>
      </c>
      <c r="N56" s="372"/>
      <c r="O56" s="145"/>
      <c r="P56" s="211"/>
      <c r="Q56" s="213"/>
      <c r="R56" s="145"/>
      <c r="S56" s="211"/>
      <c r="T56" s="213"/>
      <c r="U56" s="145"/>
      <c r="V56" s="211"/>
      <c r="W56" s="213"/>
      <c r="X56" s="145"/>
      <c r="Y56" s="211"/>
      <c r="Z56" s="213"/>
      <c r="AA56" s="145"/>
      <c r="AB56" s="211"/>
      <c r="AC56" s="213"/>
      <c r="AD56" s="145"/>
      <c r="AE56" s="262"/>
      <c r="AF56" s="213"/>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row>
    <row r="57" spans="1:62" s="68" customFormat="1" ht="16.5" x14ac:dyDescent="0.25">
      <c r="A57" s="953"/>
      <c r="B57" s="361" t="s">
        <v>370</v>
      </c>
      <c r="C57" s="376">
        <v>1</v>
      </c>
      <c r="D57" s="372"/>
      <c r="E57" s="365">
        <v>1</v>
      </c>
      <c r="F57" s="372"/>
      <c r="G57" s="355">
        <v>1</v>
      </c>
      <c r="H57" s="372"/>
      <c r="I57" s="355">
        <v>1</v>
      </c>
      <c r="J57" s="372"/>
      <c r="K57" s="355">
        <v>1</v>
      </c>
      <c r="L57" s="372"/>
      <c r="M57" s="367">
        <v>1</v>
      </c>
      <c r="N57" s="372"/>
      <c r="O57" s="145"/>
      <c r="P57" s="211"/>
      <c r="Q57" s="213"/>
      <c r="R57" s="145"/>
      <c r="S57" s="211"/>
      <c r="T57" s="213"/>
      <c r="U57" s="145"/>
      <c r="V57" s="211"/>
      <c r="W57" s="213"/>
      <c r="X57" s="145"/>
      <c r="Y57" s="211"/>
      <c r="Z57" s="213"/>
      <c r="AA57" s="145"/>
      <c r="AB57" s="211"/>
      <c r="AC57" s="213"/>
      <c r="AD57" s="145"/>
      <c r="AE57" s="262"/>
      <c r="AF57" s="213"/>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row>
    <row r="58" spans="1:62" s="68" customFormat="1" ht="16.5" x14ac:dyDescent="0.25">
      <c r="A58" s="953"/>
      <c r="B58" s="361" t="s">
        <v>371</v>
      </c>
      <c r="C58" s="376">
        <v>1</v>
      </c>
      <c r="D58" s="372"/>
      <c r="E58" s="365">
        <v>1</v>
      </c>
      <c r="F58" s="372"/>
      <c r="G58" s="355">
        <v>1</v>
      </c>
      <c r="H58" s="372"/>
      <c r="I58" s="355">
        <v>1</v>
      </c>
      <c r="J58" s="372"/>
      <c r="K58" s="355">
        <v>1</v>
      </c>
      <c r="L58" s="372"/>
      <c r="M58" s="367">
        <v>1</v>
      </c>
      <c r="N58" s="372"/>
      <c r="O58" s="145"/>
      <c r="P58" s="211"/>
      <c r="Q58" s="213"/>
      <c r="R58" s="145"/>
      <c r="S58" s="211"/>
      <c r="T58" s="213"/>
      <c r="U58" s="145"/>
      <c r="V58" s="211"/>
      <c r="W58" s="213"/>
      <c r="X58" s="145"/>
      <c r="Y58" s="211"/>
      <c r="Z58" s="213"/>
      <c r="AA58" s="145"/>
      <c r="AB58" s="211"/>
      <c r="AC58" s="213"/>
      <c r="AD58" s="145"/>
      <c r="AE58" s="262"/>
      <c r="AF58" s="213"/>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row>
    <row r="59" spans="1:62" s="68" customFormat="1" ht="16.5" x14ac:dyDescent="0.25">
      <c r="A59" s="953"/>
      <c r="B59" s="361" t="s">
        <v>372</v>
      </c>
      <c r="C59" s="376">
        <v>1</v>
      </c>
      <c r="D59" s="372"/>
      <c r="E59" s="365">
        <v>1</v>
      </c>
      <c r="F59" s="372"/>
      <c r="G59" s="355">
        <v>1</v>
      </c>
      <c r="H59" s="372"/>
      <c r="I59" s="355">
        <v>1</v>
      </c>
      <c r="J59" s="372"/>
      <c r="K59" s="355">
        <v>1</v>
      </c>
      <c r="L59" s="372"/>
      <c r="M59" s="367">
        <v>1</v>
      </c>
      <c r="N59" s="372"/>
      <c r="O59" s="145"/>
      <c r="P59" s="211"/>
      <c r="Q59" s="213"/>
      <c r="R59" s="145"/>
      <c r="S59" s="211"/>
      <c r="T59" s="213"/>
      <c r="U59" s="145"/>
      <c r="V59" s="211"/>
      <c r="W59" s="213"/>
      <c r="X59" s="145"/>
      <c r="Y59" s="211"/>
      <c r="Z59" s="213"/>
      <c r="AA59" s="145"/>
      <c r="AB59" s="211"/>
      <c r="AC59" s="213"/>
      <c r="AD59" s="145"/>
      <c r="AE59" s="262"/>
      <c r="AF59" s="213"/>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c r="BI59" s="147"/>
      <c r="BJ59" s="147"/>
    </row>
    <row r="60" spans="1:62" s="68" customFormat="1" ht="16.5" x14ac:dyDescent="0.25">
      <c r="A60" s="953"/>
      <c r="B60" s="361" t="s">
        <v>373</v>
      </c>
      <c r="C60" s="376">
        <v>1</v>
      </c>
      <c r="D60" s="372"/>
      <c r="E60" s="365">
        <v>1</v>
      </c>
      <c r="F60" s="372"/>
      <c r="G60" s="355">
        <v>1</v>
      </c>
      <c r="H60" s="372"/>
      <c r="I60" s="355">
        <v>1</v>
      </c>
      <c r="J60" s="372"/>
      <c r="K60" s="355">
        <v>1</v>
      </c>
      <c r="L60" s="372"/>
      <c r="M60" s="367">
        <v>1</v>
      </c>
      <c r="N60" s="372"/>
      <c r="O60" s="145"/>
      <c r="P60" s="211"/>
      <c r="Q60" s="213"/>
      <c r="R60" s="145"/>
      <c r="S60" s="211"/>
      <c r="T60" s="213"/>
      <c r="U60" s="145"/>
      <c r="V60" s="211"/>
      <c r="W60" s="213"/>
      <c r="X60" s="145"/>
      <c r="Y60" s="211"/>
      <c r="Z60" s="213"/>
      <c r="AA60" s="145"/>
      <c r="AB60" s="211"/>
      <c r="AC60" s="213"/>
      <c r="AD60" s="145"/>
      <c r="AE60" s="262"/>
      <c r="AF60" s="213"/>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c r="BI60" s="147"/>
      <c r="BJ60" s="147"/>
    </row>
    <row r="61" spans="1:62" s="68" customFormat="1" ht="16.5" x14ac:dyDescent="0.25">
      <c r="A61" s="953"/>
      <c r="B61" s="361" t="s">
        <v>374</v>
      </c>
      <c r="C61" s="376">
        <v>1</v>
      </c>
      <c r="D61" s="372"/>
      <c r="E61" s="365">
        <v>1</v>
      </c>
      <c r="F61" s="372"/>
      <c r="G61" s="355">
        <v>1</v>
      </c>
      <c r="H61" s="372"/>
      <c r="I61" s="355">
        <v>1</v>
      </c>
      <c r="J61" s="372"/>
      <c r="K61" s="355">
        <v>1</v>
      </c>
      <c r="L61" s="372"/>
      <c r="M61" s="367">
        <v>1</v>
      </c>
      <c r="N61" s="372"/>
      <c r="O61" s="145"/>
      <c r="P61" s="211"/>
      <c r="Q61" s="213"/>
      <c r="R61" s="145"/>
      <c r="S61" s="211"/>
      <c r="T61" s="213"/>
      <c r="U61" s="145"/>
      <c r="V61" s="211"/>
      <c r="W61" s="213"/>
      <c r="X61" s="145"/>
      <c r="Y61" s="211"/>
      <c r="Z61" s="213"/>
      <c r="AA61" s="145"/>
      <c r="AB61" s="211"/>
      <c r="AC61" s="213"/>
      <c r="AD61" s="145"/>
      <c r="AE61" s="262"/>
      <c r="AF61" s="213"/>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row>
    <row r="62" spans="1:62" s="68" customFormat="1" ht="16.5" x14ac:dyDescent="0.25">
      <c r="A62" s="953"/>
      <c r="B62" s="361" t="s">
        <v>375</v>
      </c>
      <c r="C62" s="376">
        <v>1</v>
      </c>
      <c r="D62" s="372"/>
      <c r="E62" s="365">
        <v>1</v>
      </c>
      <c r="F62" s="372"/>
      <c r="G62" s="355">
        <v>1</v>
      </c>
      <c r="H62" s="372"/>
      <c r="I62" s="355">
        <v>1</v>
      </c>
      <c r="J62" s="372"/>
      <c r="K62" s="355">
        <v>1</v>
      </c>
      <c r="L62" s="372"/>
      <c r="M62" s="367">
        <v>1</v>
      </c>
      <c r="N62" s="372"/>
      <c r="O62" s="145"/>
      <c r="P62" s="211"/>
      <c r="Q62" s="213"/>
      <c r="R62" s="145"/>
      <c r="S62" s="211"/>
      <c r="T62" s="213"/>
      <c r="U62" s="145"/>
      <c r="V62" s="211"/>
      <c r="W62" s="213"/>
      <c r="X62" s="145"/>
      <c r="Y62" s="211"/>
      <c r="Z62" s="213"/>
      <c r="AA62" s="145"/>
      <c r="AB62" s="211"/>
      <c r="AC62" s="213"/>
      <c r="AD62" s="145"/>
      <c r="AE62" s="262"/>
      <c r="AF62" s="213"/>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row>
    <row r="63" spans="1:62" s="68" customFormat="1" ht="16.5" x14ac:dyDescent="0.25">
      <c r="A63" s="953"/>
      <c r="B63" s="361" t="s">
        <v>376</v>
      </c>
      <c r="C63" s="376">
        <v>1</v>
      </c>
      <c r="D63" s="372"/>
      <c r="E63" s="365">
        <v>1</v>
      </c>
      <c r="F63" s="372"/>
      <c r="G63" s="355">
        <v>1</v>
      </c>
      <c r="H63" s="372"/>
      <c r="I63" s="355">
        <v>1</v>
      </c>
      <c r="J63" s="372"/>
      <c r="K63" s="355">
        <v>1</v>
      </c>
      <c r="L63" s="372"/>
      <c r="M63" s="367">
        <v>1</v>
      </c>
      <c r="N63" s="372"/>
      <c r="O63" s="145"/>
      <c r="P63" s="211"/>
      <c r="Q63" s="213"/>
      <c r="R63" s="145"/>
      <c r="S63" s="211"/>
      <c r="T63" s="213"/>
      <c r="U63" s="145"/>
      <c r="V63" s="211"/>
      <c r="W63" s="213"/>
      <c r="X63" s="145"/>
      <c r="Y63" s="211"/>
      <c r="Z63" s="213"/>
      <c r="AA63" s="145"/>
      <c r="AB63" s="211"/>
      <c r="AC63" s="213"/>
      <c r="AD63" s="145"/>
      <c r="AE63" s="262"/>
      <c r="AF63" s="213"/>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c r="BI63" s="147"/>
      <c r="BJ63" s="147"/>
    </row>
    <row r="64" spans="1:62" s="68" customFormat="1" ht="16.5" x14ac:dyDescent="0.25">
      <c r="A64" s="953"/>
      <c r="B64" s="361" t="s">
        <v>377</v>
      </c>
      <c r="C64" s="376">
        <v>1</v>
      </c>
      <c r="D64" s="372"/>
      <c r="E64" s="365">
        <v>1</v>
      </c>
      <c r="F64" s="372"/>
      <c r="G64" s="355">
        <v>1</v>
      </c>
      <c r="H64" s="372"/>
      <c r="I64" s="355">
        <v>1</v>
      </c>
      <c r="J64" s="372"/>
      <c r="K64" s="355">
        <v>1</v>
      </c>
      <c r="L64" s="372"/>
      <c r="M64" s="367">
        <v>1</v>
      </c>
      <c r="N64" s="372"/>
      <c r="O64" s="145"/>
      <c r="P64" s="211"/>
      <c r="Q64" s="213"/>
      <c r="R64" s="145"/>
      <c r="S64" s="211"/>
      <c r="T64" s="213"/>
      <c r="U64" s="145"/>
      <c r="V64" s="211"/>
      <c r="W64" s="213"/>
      <c r="X64" s="145"/>
      <c r="Y64" s="211"/>
      <c r="Z64" s="213"/>
      <c r="AA64" s="145"/>
      <c r="AB64" s="211"/>
      <c r="AC64" s="213"/>
      <c r="AD64" s="145"/>
      <c r="AE64" s="262"/>
      <c r="AF64" s="213"/>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c r="BI64" s="147"/>
      <c r="BJ64" s="147"/>
    </row>
    <row r="65" spans="1:62" s="68" customFormat="1" ht="16.5" x14ac:dyDescent="0.25">
      <c r="A65" s="953"/>
      <c r="B65" s="361" t="s">
        <v>378</v>
      </c>
      <c r="C65" s="376">
        <v>1</v>
      </c>
      <c r="D65" s="372"/>
      <c r="E65" s="365">
        <v>1</v>
      </c>
      <c r="F65" s="372"/>
      <c r="G65" s="355">
        <v>1</v>
      </c>
      <c r="H65" s="372"/>
      <c r="I65" s="355">
        <v>1</v>
      </c>
      <c r="J65" s="372"/>
      <c r="K65" s="355">
        <v>1</v>
      </c>
      <c r="L65" s="372"/>
      <c r="M65" s="367">
        <v>1</v>
      </c>
      <c r="N65" s="372"/>
      <c r="O65" s="145"/>
      <c r="P65" s="211"/>
      <c r="Q65" s="213"/>
      <c r="R65" s="145"/>
      <c r="S65" s="211"/>
      <c r="T65" s="213"/>
      <c r="U65" s="145"/>
      <c r="V65" s="211"/>
      <c r="W65" s="213"/>
      <c r="X65" s="145"/>
      <c r="Y65" s="211"/>
      <c r="Z65" s="213"/>
      <c r="AA65" s="145"/>
      <c r="AB65" s="211"/>
      <c r="AC65" s="213"/>
      <c r="AD65" s="145"/>
      <c r="AE65" s="262"/>
      <c r="AF65" s="213"/>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row>
    <row r="66" spans="1:62" s="68" customFormat="1" ht="16.5" x14ac:dyDescent="0.25">
      <c r="A66" s="953"/>
      <c r="B66" s="361" t="s">
        <v>379</v>
      </c>
      <c r="C66" s="376">
        <v>1</v>
      </c>
      <c r="D66" s="372"/>
      <c r="E66" s="365">
        <v>1</v>
      </c>
      <c r="F66" s="372"/>
      <c r="G66" s="355">
        <v>1</v>
      </c>
      <c r="H66" s="372"/>
      <c r="I66" s="355">
        <v>1</v>
      </c>
      <c r="J66" s="372"/>
      <c r="K66" s="355">
        <v>1</v>
      </c>
      <c r="L66" s="372"/>
      <c r="M66" s="367">
        <v>1</v>
      </c>
      <c r="N66" s="372"/>
      <c r="O66" s="145"/>
      <c r="P66" s="211"/>
      <c r="Q66" s="213"/>
      <c r="R66" s="145"/>
      <c r="S66" s="211"/>
      <c r="T66" s="213"/>
      <c r="U66" s="145"/>
      <c r="V66" s="211"/>
      <c r="W66" s="213"/>
      <c r="X66" s="145"/>
      <c r="Y66" s="211"/>
      <c r="Z66" s="213"/>
      <c r="AA66" s="145"/>
      <c r="AB66" s="211"/>
      <c r="AC66" s="213"/>
      <c r="AD66" s="145"/>
      <c r="AE66" s="262"/>
      <c r="AF66" s="213"/>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row>
    <row r="67" spans="1:62" s="68" customFormat="1" ht="16.5" x14ac:dyDescent="0.25">
      <c r="A67" s="953"/>
      <c r="B67" s="361" t="s">
        <v>380</v>
      </c>
      <c r="C67" s="376">
        <v>1</v>
      </c>
      <c r="D67" s="372"/>
      <c r="E67" s="365">
        <v>1</v>
      </c>
      <c r="F67" s="372"/>
      <c r="G67" s="355">
        <v>1</v>
      </c>
      <c r="H67" s="372"/>
      <c r="I67" s="355">
        <v>1</v>
      </c>
      <c r="J67" s="372"/>
      <c r="K67" s="355">
        <v>1</v>
      </c>
      <c r="L67" s="372"/>
      <c r="M67" s="367">
        <v>1</v>
      </c>
      <c r="N67" s="372"/>
      <c r="O67" s="145"/>
      <c r="P67" s="211"/>
      <c r="Q67" s="213"/>
      <c r="R67" s="145"/>
      <c r="S67" s="211"/>
      <c r="T67" s="213"/>
      <c r="U67" s="145"/>
      <c r="V67" s="211"/>
      <c r="W67" s="213"/>
      <c r="X67" s="145"/>
      <c r="Y67" s="211"/>
      <c r="Z67" s="213"/>
      <c r="AA67" s="145"/>
      <c r="AB67" s="211"/>
      <c r="AC67" s="213"/>
      <c r="AD67" s="145"/>
      <c r="AE67" s="262"/>
      <c r="AF67" s="213"/>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row>
    <row r="68" spans="1:62" s="68" customFormat="1" ht="16.5" x14ac:dyDescent="0.25">
      <c r="A68" s="953"/>
      <c r="B68" s="362" t="s">
        <v>381</v>
      </c>
      <c r="C68" s="377">
        <v>1</v>
      </c>
      <c r="D68" s="373"/>
      <c r="E68" s="366">
        <v>1</v>
      </c>
      <c r="F68" s="373"/>
      <c r="G68" s="359">
        <v>1</v>
      </c>
      <c r="H68" s="373"/>
      <c r="I68" s="359">
        <v>1</v>
      </c>
      <c r="J68" s="373"/>
      <c r="K68" s="359">
        <v>1</v>
      </c>
      <c r="L68" s="373"/>
      <c r="M68" s="369">
        <v>1</v>
      </c>
      <c r="N68" s="373"/>
      <c r="O68" s="269"/>
      <c r="P68" s="270"/>
      <c r="Q68" s="271"/>
      <c r="R68" s="269"/>
      <c r="S68" s="270"/>
      <c r="T68" s="271"/>
      <c r="U68" s="269"/>
      <c r="V68" s="270"/>
      <c r="W68" s="271"/>
      <c r="X68" s="269"/>
      <c r="Y68" s="270"/>
      <c r="Z68" s="271"/>
      <c r="AA68" s="269"/>
      <c r="AB68" s="270"/>
      <c r="AC68" s="271"/>
      <c r="AD68" s="269"/>
      <c r="AE68" s="270"/>
      <c r="AF68" s="271"/>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row>
    <row r="69" spans="1:62" s="68" customFormat="1" ht="34.5" customHeight="1" x14ac:dyDescent="0.25">
      <c r="A69" s="545"/>
      <c r="B69" s="363" t="s">
        <v>93</v>
      </c>
      <c r="C69" s="378">
        <f>SUM(C49:C68)</f>
        <v>20</v>
      </c>
      <c r="D69" s="374"/>
      <c r="E69" s="358">
        <f>SUM(E49:E68)</f>
        <v>20</v>
      </c>
      <c r="F69" s="374"/>
      <c r="G69" s="357">
        <f>SUM(G49:G68)</f>
        <v>20</v>
      </c>
      <c r="H69" s="374"/>
      <c r="I69" s="357">
        <f>SUM(I49:I68)</f>
        <v>20</v>
      </c>
      <c r="J69" s="374"/>
      <c r="K69" s="357">
        <f>SUM(K49:K68)</f>
        <v>20</v>
      </c>
      <c r="L69" s="374"/>
      <c r="M69" s="370">
        <f>SUM(M49:M68)</f>
        <v>20</v>
      </c>
      <c r="N69" s="374"/>
      <c r="O69" s="273"/>
      <c r="P69" s="185"/>
      <c r="Q69" s="272"/>
      <c r="R69" s="184"/>
      <c r="S69" s="185"/>
      <c r="T69" s="272"/>
      <c r="U69" s="184"/>
      <c r="V69" s="185"/>
      <c r="W69" s="272"/>
      <c r="X69" s="184"/>
      <c r="Y69" s="185"/>
      <c r="Z69" s="272"/>
      <c r="AA69" s="184"/>
      <c r="AB69" s="185"/>
      <c r="AC69" s="272"/>
      <c r="AD69" s="184"/>
      <c r="AE69" s="185"/>
      <c r="AF69" s="272"/>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row>
    <row r="72" spans="1:62" ht="15" thickBot="1" x14ac:dyDescent="0.3"/>
    <row r="73" spans="1:62" s="68" customFormat="1" ht="50.25" customHeight="1" thickBot="1" x14ac:dyDescent="0.3">
      <c r="A73" s="981" t="s">
        <v>383</v>
      </c>
      <c r="B73" s="982"/>
      <c r="C73" s="985" t="s">
        <v>384</v>
      </c>
      <c r="D73" s="986"/>
      <c r="E73" s="986"/>
      <c r="F73" s="986"/>
      <c r="G73" s="986"/>
      <c r="H73" s="986"/>
      <c r="I73" s="986"/>
      <c r="J73" s="986"/>
      <c r="K73" s="986"/>
      <c r="L73" s="986"/>
      <c r="M73" s="986"/>
      <c r="N73" s="986"/>
      <c r="O73" s="986"/>
      <c r="P73" s="986"/>
      <c r="Q73" s="986"/>
      <c r="R73" s="986"/>
      <c r="S73" s="986"/>
      <c r="T73" s="986"/>
      <c r="U73" s="986"/>
      <c r="V73" s="986"/>
      <c r="W73" s="986"/>
      <c r="X73" s="986"/>
      <c r="Y73" s="986"/>
      <c r="Z73" s="98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row>
    <row r="74" spans="1:62" s="68" customFormat="1" ht="24" customHeight="1" x14ac:dyDescent="0.25">
      <c r="A74" s="991" t="s">
        <v>382</v>
      </c>
      <c r="B74" s="991" t="s">
        <v>359</v>
      </c>
      <c r="C74" s="994" t="s">
        <v>234</v>
      </c>
      <c r="D74" s="994"/>
      <c r="E74" s="994" t="s">
        <v>241</v>
      </c>
      <c r="F74" s="994"/>
      <c r="G74" s="994" t="s">
        <v>242</v>
      </c>
      <c r="H74" s="994"/>
      <c r="I74" s="994" t="s">
        <v>243</v>
      </c>
      <c r="J74" s="994"/>
      <c r="K74" s="994" t="s">
        <v>244</v>
      </c>
      <c r="L74" s="994"/>
      <c r="M74" s="994" t="s">
        <v>245</v>
      </c>
      <c r="N74" s="994"/>
      <c r="O74" s="979" t="s">
        <v>246</v>
      </c>
      <c r="P74" s="980"/>
      <c r="Q74" s="979" t="s">
        <v>247</v>
      </c>
      <c r="R74" s="980"/>
      <c r="S74" s="979" t="s">
        <v>248</v>
      </c>
      <c r="T74" s="980"/>
      <c r="U74" s="979" t="s">
        <v>249</v>
      </c>
      <c r="V74" s="980"/>
      <c r="W74" s="979" t="s">
        <v>354</v>
      </c>
      <c r="X74" s="980"/>
      <c r="Y74" s="979" t="s">
        <v>251</v>
      </c>
      <c r="Z74" s="980"/>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row>
    <row r="75" spans="1:62" s="68" customFormat="1" ht="29.25" customHeight="1" x14ac:dyDescent="0.25">
      <c r="A75" s="993"/>
      <c r="B75" s="992"/>
      <c r="C75" s="275" t="s">
        <v>385</v>
      </c>
      <c r="D75" s="275" t="s">
        <v>386</v>
      </c>
      <c r="E75" s="275" t="s">
        <v>385</v>
      </c>
      <c r="F75" s="275" t="s">
        <v>386</v>
      </c>
      <c r="G75" s="275" t="s">
        <v>385</v>
      </c>
      <c r="H75" s="275" t="s">
        <v>386</v>
      </c>
      <c r="I75" s="275" t="s">
        <v>385</v>
      </c>
      <c r="J75" s="275" t="s">
        <v>386</v>
      </c>
      <c r="K75" s="275" t="s">
        <v>385</v>
      </c>
      <c r="L75" s="275" t="s">
        <v>386</v>
      </c>
      <c r="M75" s="275" t="s">
        <v>385</v>
      </c>
      <c r="N75" s="275" t="s">
        <v>386</v>
      </c>
      <c r="O75" s="275" t="s">
        <v>385</v>
      </c>
      <c r="P75" s="275" t="s">
        <v>386</v>
      </c>
      <c r="Q75" s="275" t="s">
        <v>385</v>
      </c>
      <c r="R75" s="275" t="s">
        <v>386</v>
      </c>
      <c r="S75" s="275" t="s">
        <v>385</v>
      </c>
      <c r="T75" s="275" t="s">
        <v>386</v>
      </c>
      <c r="U75" s="275" t="s">
        <v>385</v>
      </c>
      <c r="V75" s="275" t="s">
        <v>386</v>
      </c>
      <c r="W75" s="275" t="s">
        <v>385</v>
      </c>
      <c r="X75" s="275" t="s">
        <v>386</v>
      </c>
      <c r="Y75" s="275" t="s">
        <v>385</v>
      </c>
      <c r="Z75" s="275" t="s">
        <v>386</v>
      </c>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row>
    <row r="76" spans="1:62" s="68" customFormat="1" ht="16.5" x14ac:dyDescent="0.25">
      <c r="A76" s="993"/>
      <c r="B76" s="274" t="s">
        <v>362</v>
      </c>
      <c r="C76" s="381">
        <v>0</v>
      </c>
      <c r="D76" s="381">
        <v>0</v>
      </c>
      <c r="E76" s="391">
        <v>206</v>
      </c>
      <c r="F76" s="469">
        <v>131</v>
      </c>
      <c r="G76" s="391">
        <v>206</v>
      </c>
      <c r="H76" s="469">
        <v>522</v>
      </c>
      <c r="I76" s="391">
        <v>206</v>
      </c>
      <c r="J76" s="381"/>
      <c r="K76" s="391">
        <v>206</v>
      </c>
      <c r="L76" s="381"/>
      <c r="M76" s="391">
        <v>206</v>
      </c>
      <c r="N76" s="381"/>
      <c r="O76" s="391">
        <v>206</v>
      </c>
      <c r="P76" s="381"/>
      <c r="Q76" s="391">
        <v>206</v>
      </c>
      <c r="R76" s="381"/>
      <c r="S76" s="391">
        <v>206</v>
      </c>
      <c r="T76" s="381"/>
      <c r="U76" s="391">
        <v>206</v>
      </c>
      <c r="V76" s="381"/>
      <c r="W76" s="391">
        <v>206</v>
      </c>
      <c r="X76" s="381"/>
      <c r="Y76" s="391">
        <v>206</v>
      </c>
      <c r="Z76" s="381"/>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row>
    <row r="77" spans="1:62" s="68" customFormat="1" ht="16.5" x14ac:dyDescent="0.25">
      <c r="A77" s="993"/>
      <c r="B77" s="274" t="s">
        <v>363</v>
      </c>
      <c r="C77" s="381">
        <v>0</v>
      </c>
      <c r="D77" s="381">
        <v>0</v>
      </c>
      <c r="E77" s="391">
        <v>182</v>
      </c>
      <c r="F77" s="470">
        <v>136</v>
      </c>
      <c r="G77" s="391">
        <v>182</v>
      </c>
      <c r="H77" s="470">
        <v>99</v>
      </c>
      <c r="I77" s="391">
        <v>182</v>
      </c>
      <c r="J77" s="381"/>
      <c r="K77" s="391">
        <v>182</v>
      </c>
      <c r="L77" s="381"/>
      <c r="M77" s="391">
        <v>182</v>
      </c>
      <c r="N77" s="381"/>
      <c r="O77" s="391">
        <v>182</v>
      </c>
      <c r="P77" s="381"/>
      <c r="Q77" s="391">
        <v>182</v>
      </c>
      <c r="R77" s="381"/>
      <c r="S77" s="391">
        <v>182</v>
      </c>
      <c r="T77" s="381"/>
      <c r="U77" s="391">
        <v>182</v>
      </c>
      <c r="V77" s="381"/>
      <c r="W77" s="391">
        <v>182</v>
      </c>
      <c r="X77" s="381"/>
      <c r="Y77" s="391">
        <v>182</v>
      </c>
      <c r="Z77" s="381"/>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row>
    <row r="78" spans="1:62" s="68" customFormat="1" ht="16.5" x14ac:dyDescent="0.25">
      <c r="A78" s="993"/>
      <c r="B78" s="274" t="s">
        <v>364</v>
      </c>
      <c r="C78" s="381">
        <v>0</v>
      </c>
      <c r="D78" s="381">
        <v>0</v>
      </c>
      <c r="E78" s="391">
        <v>225</v>
      </c>
      <c r="F78" s="469">
        <v>54</v>
      </c>
      <c r="G78" s="391">
        <v>225</v>
      </c>
      <c r="H78" s="469">
        <v>466</v>
      </c>
      <c r="I78" s="391">
        <v>225</v>
      </c>
      <c r="J78" s="381"/>
      <c r="K78" s="391">
        <v>225</v>
      </c>
      <c r="L78" s="381"/>
      <c r="M78" s="391">
        <v>225</v>
      </c>
      <c r="N78" s="381"/>
      <c r="O78" s="391">
        <v>225</v>
      </c>
      <c r="P78" s="381"/>
      <c r="Q78" s="391">
        <v>225</v>
      </c>
      <c r="R78" s="381"/>
      <c r="S78" s="391">
        <v>225</v>
      </c>
      <c r="T78" s="381"/>
      <c r="U78" s="391">
        <v>225</v>
      </c>
      <c r="V78" s="381"/>
      <c r="W78" s="391">
        <v>225</v>
      </c>
      <c r="X78" s="381"/>
      <c r="Y78" s="391">
        <v>225</v>
      </c>
      <c r="Z78" s="381"/>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row>
    <row r="79" spans="1:62" s="68" customFormat="1" ht="16.5" x14ac:dyDescent="0.25">
      <c r="A79" s="993"/>
      <c r="B79" s="274" t="s">
        <v>365</v>
      </c>
      <c r="C79" s="381">
        <v>0</v>
      </c>
      <c r="D79" s="381">
        <v>0</v>
      </c>
      <c r="E79" s="391">
        <v>120</v>
      </c>
      <c r="F79" s="470">
        <v>96</v>
      </c>
      <c r="G79" s="391">
        <v>120</v>
      </c>
      <c r="H79" s="470">
        <v>114</v>
      </c>
      <c r="I79" s="391">
        <v>120</v>
      </c>
      <c r="J79" s="381"/>
      <c r="K79" s="391">
        <v>120</v>
      </c>
      <c r="L79" s="381"/>
      <c r="M79" s="391">
        <v>120</v>
      </c>
      <c r="N79" s="381"/>
      <c r="O79" s="391">
        <v>120</v>
      </c>
      <c r="P79" s="381"/>
      <c r="Q79" s="391">
        <v>120</v>
      </c>
      <c r="R79" s="381"/>
      <c r="S79" s="391">
        <v>120</v>
      </c>
      <c r="T79" s="381"/>
      <c r="U79" s="391">
        <v>120</v>
      </c>
      <c r="V79" s="381"/>
      <c r="W79" s="391">
        <v>120</v>
      </c>
      <c r="X79" s="381"/>
      <c r="Y79" s="391">
        <v>120</v>
      </c>
      <c r="Z79" s="381"/>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row>
    <row r="80" spans="1:62" s="68" customFormat="1" ht="16.5" x14ac:dyDescent="0.25">
      <c r="A80" s="993"/>
      <c r="B80" s="274" t="s">
        <v>366</v>
      </c>
      <c r="C80" s="381">
        <v>0</v>
      </c>
      <c r="D80" s="381">
        <v>0</v>
      </c>
      <c r="E80" s="391">
        <v>184</v>
      </c>
      <c r="F80" s="470">
        <v>276</v>
      </c>
      <c r="G80" s="391">
        <v>184</v>
      </c>
      <c r="H80" s="470">
        <v>115</v>
      </c>
      <c r="I80" s="391">
        <v>184</v>
      </c>
      <c r="J80" s="381"/>
      <c r="K80" s="391">
        <v>184</v>
      </c>
      <c r="L80" s="381"/>
      <c r="M80" s="391">
        <v>184</v>
      </c>
      <c r="N80" s="381"/>
      <c r="O80" s="391">
        <v>184</v>
      </c>
      <c r="P80" s="381"/>
      <c r="Q80" s="391">
        <v>184</v>
      </c>
      <c r="R80" s="381"/>
      <c r="S80" s="391">
        <v>184</v>
      </c>
      <c r="T80" s="381"/>
      <c r="U80" s="391">
        <v>184</v>
      </c>
      <c r="V80" s="381"/>
      <c r="W80" s="391">
        <v>184</v>
      </c>
      <c r="X80" s="381"/>
      <c r="Y80" s="391">
        <v>184</v>
      </c>
      <c r="Z80" s="381"/>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row>
    <row r="81" spans="1:62" s="68" customFormat="1" ht="16.5" x14ac:dyDescent="0.25">
      <c r="A81" s="993"/>
      <c r="B81" s="274" t="s">
        <v>367</v>
      </c>
      <c r="C81" s="381">
        <v>0</v>
      </c>
      <c r="D81" s="381">
        <v>0</v>
      </c>
      <c r="E81" s="391">
        <v>117</v>
      </c>
      <c r="F81" s="470">
        <v>55</v>
      </c>
      <c r="G81" s="391">
        <v>117</v>
      </c>
      <c r="H81" s="470">
        <v>118</v>
      </c>
      <c r="I81" s="391">
        <v>117</v>
      </c>
      <c r="J81" s="381"/>
      <c r="K81" s="391">
        <v>117</v>
      </c>
      <c r="L81" s="381"/>
      <c r="M81" s="391">
        <v>117</v>
      </c>
      <c r="N81" s="381"/>
      <c r="O81" s="391">
        <v>117</v>
      </c>
      <c r="P81" s="381"/>
      <c r="Q81" s="391">
        <v>117</v>
      </c>
      <c r="R81" s="381"/>
      <c r="S81" s="391">
        <v>117</v>
      </c>
      <c r="T81" s="381"/>
      <c r="U81" s="391">
        <v>117</v>
      </c>
      <c r="V81" s="381"/>
      <c r="W81" s="391">
        <v>117</v>
      </c>
      <c r="X81" s="381"/>
      <c r="Y81" s="391">
        <v>117</v>
      </c>
      <c r="Z81" s="381"/>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row>
    <row r="82" spans="1:62" s="68" customFormat="1" ht="16.5" x14ac:dyDescent="0.25">
      <c r="A82" s="993"/>
      <c r="B82" s="274" t="s">
        <v>368</v>
      </c>
      <c r="C82" s="381">
        <v>0</v>
      </c>
      <c r="D82" s="381">
        <v>39</v>
      </c>
      <c r="E82" s="391">
        <v>216</v>
      </c>
      <c r="F82" s="470">
        <v>61</v>
      </c>
      <c r="G82" s="391">
        <v>216</v>
      </c>
      <c r="H82" s="470">
        <v>579</v>
      </c>
      <c r="I82" s="391">
        <v>216</v>
      </c>
      <c r="J82" s="381"/>
      <c r="K82" s="391">
        <v>216</v>
      </c>
      <c r="L82" s="381"/>
      <c r="M82" s="391">
        <v>216</v>
      </c>
      <c r="N82" s="381"/>
      <c r="O82" s="391">
        <v>216</v>
      </c>
      <c r="P82" s="381"/>
      <c r="Q82" s="391">
        <v>216</v>
      </c>
      <c r="R82" s="381"/>
      <c r="S82" s="391">
        <v>216</v>
      </c>
      <c r="T82" s="381"/>
      <c r="U82" s="391">
        <v>216</v>
      </c>
      <c r="V82" s="381"/>
      <c r="W82" s="391">
        <v>216</v>
      </c>
      <c r="X82" s="381"/>
      <c r="Y82" s="391">
        <v>216</v>
      </c>
      <c r="Z82" s="381"/>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row>
    <row r="83" spans="1:62" s="68" customFormat="1" ht="16.5" x14ac:dyDescent="0.25">
      <c r="A83" s="993"/>
      <c r="B83" s="274" t="s">
        <v>369</v>
      </c>
      <c r="C83" s="381">
        <v>0</v>
      </c>
      <c r="D83" s="381">
        <v>40</v>
      </c>
      <c r="E83" s="391">
        <v>315</v>
      </c>
      <c r="F83" s="470">
        <v>69</v>
      </c>
      <c r="G83" s="391">
        <v>315</v>
      </c>
      <c r="H83" s="470">
        <v>240</v>
      </c>
      <c r="I83" s="391">
        <v>315</v>
      </c>
      <c r="J83" s="381"/>
      <c r="K83" s="391">
        <v>315</v>
      </c>
      <c r="L83" s="381"/>
      <c r="M83" s="391">
        <v>315</v>
      </c>
      <c r="N83" s="381"/>
      <c r="O83" s="391">
        <v>315</v>
      </c>
      <c r="P83" s="381"/>
      <c r="Q83" s="391">
        <v>315</v>
      </c>
      <c r="R83" s="381"/>
      <c r="S83" s="391">
        <v>315</v>
      </c>
      <c r="T83" s="381"/>
      <c r="U83" s="391">
        <v>315</v>
      </c>
      <c r="V83" s="381"/>
      <c r="W83" s="391">
        <v>315</v>
      </c>
      <c r="X83" s="381"/>
      <c r="Y83" s="391">
        <v>315</v>
      </c>
      <c r="Z83" s="381"/>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row>
    <row r="84" spans="1:62" s="68" customFormat="1" ht="16.5" x14ac:dyDescent="0.25">
      <c r="A84" s="993"/>
      <c r="B84" s="274" t="s">
        <v>370</v>
      </c>
      <c r="C84" s="381">
        <v>0</v>
      </c>
      <c r="D84" s="381">
        <v>0</v>
      </c>
      <c r="E84" s="391">
        <v>91</v>
      </c>
      <c r="F84" s="470">
        <v>137</v>
      </c>
      <c r="G84" s="391">
        <v>91</v>
      </c>
      <c r="H84" s="470">
        <v>217</v>
      </c>
      <c r="I84" s="391">
        <v>91</v>
      </c>
      <c r="J84" s="381"/>
      <c r="K84" s="391">
        <v>91</v>
      </c>
      <c r="L84" s="381"/>
      <c r="M84" s="391">
        <v>91</v>
      </c>
      <c r="N84" s="381"/>
      <c r="O84" s="391">
        <v>91</v>
      </c>
      <c r="P84" s="381"/>
      <c r="Q84" s="391">
        <v>91</v>
      </c>
      <c r="R84" s="381"/>
      <c r="S84" s="391">
        <v>91</v>
      </c>
      <c r="T84" s="381"/>
      <c r="U84" s="391">
        <v>91</v>
      </c>
      <c r="V84" s="381"/>
      <c r="W84" s="391">
        <v>91</v>
      </c>
      <c r="X84" s="381"/>
      <c r="Y84" s="391">
        <v>91</v>
      </c>
      <c r="Z84" s="381"/>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row>
    <row r="85" spans="1:62" s="68" customFormat="1" ht="16.5" x14ac:dyDescent="0.25">
      <c r="A85" s="993"/>
      <c r="B85" s="274" t="s">
        <v>371</v>
      </c>
      <c r="C85" s="381">
        <v>0</v>
      </c>
      <c r="D85" s="381">
        <v>0</v>
      </c>
      <c r="E85" s="391">
        <v>221</v>
      </c>
      <c r="F85" s="470">
        <v>70</v>
      </c>
      <c r="G85" s="391">
        <v>221</v>
      </c>
      <c r="H85" s="470">
        <v>83</v>
      </c>
      <c r="I85" s="391">
        <v>221</v>
      </c>
      <c r="J85" s="381"/>
      <c r="K85" s="391">
        <v>221</v>
      </c>
      <c r="L85" s="381"/>
      <c r="M85" s="391">
        <v>221</v>
      </c>
      <c r="N85" s="381"/>
      <c r="O85" s="391">
        <v>221</v>
      </c>
      <c r="P85" s="381"/>
      <c r="Q85" s="391">
        <v>221</v>
      </c>
      <c r="R85" s="381"/>
      <c r="S85" s="391">
        <v>221</v>
      </c>
      <c r="T85" s="381"/>
      <c r="U85" s="391">
        <v>221</v>
      </c>
      <c r="V85" s="381"/>
      <c r="W85" s="391">
        <v>221</v>
      </c>
      <c r="X85" s="381"/>
      <c r="Y85" s="391">
        <v>221</v>
      </c>
      <c r="Z85" s="381"/>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row>
    <row r="86" spans="1:62" s="68" customFormat="1" ht="16.5" x14ac:dyDescent="0.25">
      <c r="A86" s="993"/>
      <c r="B86" s="274" t="s">
        <v>372</v>
      </c>
      <c r="C86" s="381">
        <v>0</v>
      </c>
      <c r="D86" s="381">
        <v>0</v>
      </c>
      <c r="E86" s="391">
        <v>77</v>
      </c>
      <c r="F86" s="470">
        <v>251</v>
      </c>
      <c r="G86" s="391">
        <v>77</v>
      </c>
      <c r="H86" s="470">
        <v>268</v>
      </c>
      <c r="I86" s="391">
        <v>77</v>
      </c>
      <c r="J86" s="381"/>
      <c r="K86" s="391">
        <v>77</v>
      </c>
      <c r="L86" s="381"/>
      <c r="M86" s="391">
        <v>77</v>
      </c>
      <c r="N86" s="381"/>
      <c r="O86" s="391">
        <v>77</v>
      </c>
      <c r="P86" s="381"/>
      <c r="Q86" s="391">
        <v>77</v>
      </c>
      <c r="R86" s="381"/>
      <c r="S86" s="391">
        <v>77</v>
      </c>
      <c r="T86" s="381"/>
      <c r="U86" s="391">
        <v>77</v>
      </c>
      <c r="V86" s="381"/>
      <c r="W86" s="391">
        <v>77</v>
      </c>
      <c r="X86" s="381"/>
      <c r="Y86" s="391">
        <v>77</v>
      </c>
      <c r="Z86" s="381"/>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row>
    <row r="87" spans="1:62" s="68" customFormat="1" ht="16.5" x14ac:dyDescent="0.25">
      <c r="A87" s="993"/>
      <c r="B87" s="274" t="s">
        <v>373</v>
      </c>
      <c r="C87" s="381">
        <v>0</v>
      </c>
      <c r="D87" s="381">
        <v>0</v>
      </c>
      <c r="E87" s="391">
        <v>220</v>
      </c>
      <c r="F87" s="470">
        <v>195</v>
      </c>
      <c r="G87" s="391">
        <v>220</v>
      </c>
      <c r="H87" s="470">
        <v>218</v>
      </c>
      <c r="I87" s="391">
        <v>220</v>
      </c>
      <c r="J87" s="381"/>
      <c r="K87" s="391">
        <v>220</v>
      </c>
      <c r="L87" s="381"/>
      <c r="M87" s="391">
        <v>220</v>
      </c>
      <c r="N87" s="381"/>
      <c r="O87" s="391">
        <v>220</v>
      </c>
      <c r="P87" s="381"/>
      <c r="Q87" s="391">
        <v>220</v>
      </c>
      <c r="R87" s="381"/>
      <c r="S87" s="391">
        <v>220</v>
      </c>
      <c r="T87" s="381"/>
      <c r="U87" s="391">
        <v>220</v>
      </c>
      <c r="V87" s="381"/>
      <c r="W87" s="391">
        <v>220</v>
      </c>
      <c r="X87" s="381"/>
      <c r="Y87" s="391">
        <v>220</v>
      </c>
      <c r="Z87" s="381"/>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row>
    <row r="88" spans="1:62" s="68" customFormat="1" ht="16.5" x14ac:dyDescent="0.25">
      <c r="A88" s="993"/>
      <c r="B88" s="274" t="s">
        <v>374</v>
      </c>
      <c r="C88" s="381">
        <v>0</v>
      </c>
      <c r="D88" s="381">
        <v>0</v>
      </c>
      <c r="E88" s="391">
        <v>220</v>
      </c>
      <c r="F88" s="470">
        <v>101</v>
      </c>
      <c r="G88" s="391">
        <v>220</v>
      </c>
      <c r="H88" s="470">
        <v>213</v>
      </c>
      <c r="I88" s="391">
        <v>220</v>
      </c>
      <c r="J88" s="381"/>
      <c r="K88" s="391">
        <v>220</v>
      </c>
      <c r="L88" s="381"/>
      <c r="M88" s="391">
        <v>220</v>
      </c>
      <c r="N88" s="381"/>
      <c r="O88" s="391">
        <v>220</v>
      </c>
      <c r="P88" s="381"/>
      <c r="Q88" s="391">
        <v>220</v>
      </c>
      <c r="R88" s="381"/>
      <c r="S88" s="391">
        <v>220</v>
      </c>
      <c r="T88" s="381"/>
      <c r="U88" s="391">
        <v>220</v>
      </c>
      <c r="V88" s="381"/>
      <c r="W88" s="391">
        <v>220</v>
      </c>
      <c r="X88" s="381"/>
      <c r="Y88" s="391">
        <v>220</v>
      </c>
      <c r="Z88" s="381"/>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row>
    <row r="89" spans="1:62" s="68" customFormat="1" ht="16.5" x14ac:dyDescent="0.25">
      <c r="A89" s="993"/>
      <c r="B89" s="274" t="s">
        <v>375</v>
      </c>
      <c r="C89" s="381">
        <v>0</v>
      </c>
      <c r="D89" s="381">
        <v>0</v>
      </c>
      <c r="E89" s="391">
        <v>275</v>
      </c>
      <c r="F89" s="470">
        <v>516</v>
      </c>
      <c r="G89" s="391">
        <v>275</v>
      </c>
      <c r="H89" s="470">
        <v>212</v>
      </c>
      <c r="I89" s="391">
        <v>275</v>
      </c>
      <c r="J89" s="381"/>
      <c r="K89" s="391">
        <v>275</v>
      </c>
      <c r="L89" s="381"/>
      <c r="M89" s="391">
        <v>275</v>
      </c>
      <c r="N89" s="381"/>
      <c r="O89" s="391">
        <v>275</v>
      </c>
      <c r="P89" s="381"/>
      <c r="Q89" s="391">
        <v>275</v>
      </c>
      <c r="R89" s="381"/>
      <c r="S89" s="391">
        <v>275</v>
      </c>
      <c r="T89" s="381"/>
      <c r="U89" s="391">
        <v>275</v>
      </c>
      <c r="V89" s="381"/>
      <c r="W89" s="391">
        <v>275</v>
      </c>
      <c r="X89" s="381"/>
      <c r="Y89" s="391">
        <v>275</v>
      </c>
      <c r="Z89" s="381"/>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row>
    <row r="90" spans="1:62" s="68" customFormat="1" ht="16.5" x14ac:dyDescent="0.25">
      <c r="A90" s="993"/>
      <c r="B90" s="274" t="s">
        <v>376</v>
      </c>
      <c r="C90" s="381">
        <v>0</v>
      </c>
      <c r="D90" s="381">
        <v>0</v>
      </c>
      <c r="E90" s="391">
        <v>118</v>
      </c>
      <c r="F90" s="470">
        <v>56</v>
      </c>
      <c r="G90" s="391">
        <v>118</v>
      </c>
      <c r="H90" s="470">
        <v>318</v>
      </c>
      <c r="I90" s="391">
        <v>118</v>
      </c>
      <c r="J90" s="381"/>
      <c r="K90" s="391">
        <v>118</v>
      </c>
      <c r="L90" s="381"/>
      <c r="M90" s="391">
        <v>118</v>
      </c>
      <c r="N90" s="381"/>
      <c r="O90" s="391">
        <v>118</v>
      </c>
      <c r="P90" s="381"/>
      <c r="Q90" s="391">
        <v>118</v>
      </c>
      <c r="R90" s="381"/>
      <c r="S90" s="391">
        <v>118</v>
      </c>
      <c r="T90" s="381"/>
      <c r="U90" s="391">
        <v>118</v>
      </c>
      <c r="V90" s="381"/>
      <c r="W90" s="391">
        <v>118</v>
      </c>
      <c r="X90" s="381"/>
      <c r="Y90" s="391">
        <v>118</v>
      </c>
      <c r="Z90" s="381"/>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row>
    <row r="91" spans="1:62" s="68" customFormat="1" ht="16.5" x14ac:dyDescent="0.25">
      <c r="A91" s="993"/>
      <c r="B91" s="274" t="s">
        <v>377</v>
      </c>
      <c r="C91" s="381">
        <v>0</v>
      </c>
      <c r="D91" s="381">
        <v>0</v>
      </c>
      <c r="E91" s="391">
        <v>146</v>
      </c>
      <c r="F91" s="469">
        <v>127</v>
      </c>
      <c r="G91" s="391">
        <v>146</v>
      </c>
      <c r="H91" s="470">
        <v>437</v>
      </c>
      <c r="I91" s="391">
        <v>146</v>
      </c>
      <c r="J91" s="381"/>
      <c r="K91" s="391">
        <v>146</v>
      </c>
      <c r="L91" s="381"/>
      <c r="M91" s="391">
        <v>146</v>
      </c>
      <c r="N91" s="381"/>
      <c r="O91" s="391">
        <v>146</v>
      </c>
      <c r="P91" s="381"/>
      <c r="Q91" s="391">
        <v>146</v>
      </c>
      <c r="R91" s="381"/>
      <c r="S91" s="391">
        <v>146</v>
      </c>
      <c r="T91" s="381"/>
      <c r="U91" s="391">
        <v>146</v>
      </c>
      <c r="V91" s="381"/>
      <c r="W91" s="391">
        <v>146</v>
      </c>
      <c r="X91" s="381"/>
      <c r="Y91" s="391">
        <v>146</v>
      </c>
      <c r="Z91" s="381"/>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row>
    <row r="92" spans="1:62" s="68" customFormat="1" ht="16.5" x14ac:dyDescent="0.25">
      <c r="A92" s="993"/>
      <c r="B92" s="274" t="s">
        <v>378</v>
      </c>
      <c r="C92" s="381">
        <v>0</v>
      </c>
      <c r="D92" s="381">
        <v>0</v>
      </c>
      <c r="E92" s="391">
        <v>110</v>
      </c>
      <c r="F92" s="470">
        <v>68</v>
      </c>
      <c r="G92" s="391">
        <v>110</v>
      </c>
      <c r="H92" s="470">
        <v>68</v>
      </c>
      <c r="I92" s="391">
        <v>110</v>
      </c>
      <c r="J92" s="381"/>
      <c r="K92" s="391">
        <v>110</v>
      </c>
      <c r="L92" s="381"/>
      <c r="M92" s="391">
        <v>110</v>
      </c>
      <c r="N92" s="381"/>
      <c r="O92" s="391">
        <v>110</v>
      </c>
      <c r="P92" s="381"/>
      <c r="Q92" s="391">
        <v>110</v>
      </c>
      <c r="R92" s="381"/>
      <c r="S92" s="391">
        <v>110</v>
      </c>
      <c r="T92" s="381"/>
      <c r="U92" s="391">
        <v>110</v>
      </c>
      <c r="V92" s="381"/>
      <c r="W92" s="391">
        <v>110</v>
      </c>
      <c r="X92" s="381"/>
      <c r="Y92" s="391">
        <v>110</v>
      </c>
      <c r="Z92" s="381"/>
      <c r="AA92" s="147"/>
      <c r="AB92" s="147"/>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c r="BI92" s="147"/>
      <c r="BJ92" s="147"/>
    </row>
    <row r="93" spans="1:62" s="68" customFormat="1" ht="16.5" x14ac:dyDescent="0.25">
      <c r="A93" s="993"/>
      <c r="B93" s="274" t="s">
        <v>379</v>
      </c>
      <c r="C93" s="381">
        <v>0</v>
      </c>
      <c r="D93" s="381">
        <v>27</v>
      </c>
      <c r="E93" s="391">
        <v>158</v>
      </c>
      <c r="F93" s="470">
        <v>34</v>
      </c>
      <c r="G93" s="391">
        <v>158</v>
      </c>
      <c r="H93" s="470">
        <v>52</v>
      </c>
      <c r="I93" s="391">
        <v>158</v>
      </c>
      <c r="J93" s="381"/>
      <c r="K93" s="391">
        <v>158</v>
      </c>
      <c r="L93" s="381"/>
      <c r="M93" s="391">
        <v>158</v>
      </c>
      <c r="N93" s="381"/>
      <c r="O93" s="391">
        <v>158</v>
      </c>
      <c r="P93" s="381"/>
      <c r="Q93" s="391">
        <v>158</v>
      </c>
      <c r="R93" s="381"/>
      <c r="S93" s="391">
        <v>158</v>
      </c>
      <c r="T93" s="381"/>
      <c r="U93" s="391">
        <v>158</v>
      </c>
      <c r="V93" s="381"/>
      <c r="W93" s="391">
        <v>158</v>
      </c>
      <c r="X93" s="381"/>
      <c r="Y93" s="391">
        <v>158</v>
      </c>
      <c r="Z93" s="381"/>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row>
    <row r="94" spans="1:62" s="68" customFormat="1" ht="16.5" x14ac:dyDescent="0.25">
      <c r="A94" s="993"/>
      <c r="B94" s="274" t="s">
        <v>380</v>
      </c>
      <c r="C94" s="381">
        <v>0</v>
      </c>
      <c r="D94" s="381">
        <v>30</v>
      </c>
      <c r="E94" s="391">
        <v>375</v>
      </c>
      <c r="F94" s="470">
        <v>232</v>
      </c>
      <c r="G94" s="391">
        <v>375</v>
      </c>
      <c r="H94" s="470">
        <v>339</v>
      </c>
      <c r="I94" s="391">
        <v>375</v>
      </c>
      <c r="J94" s="381"/>
      <c r="K94" s="391">
        <v>375</v>
      </c>
      <c r="L94" s="381"/>
      <c r="M94" s="391">
        <v>375</v>
      </c>
      <c r="N94" s="381"/>
      <c r="O94" s="391">
        <v>375</v>
      </c>
      <c r="P94" s="381"/>
      <c r="Q94" s="391">
        <v>375</v>
      </c>
      <c r="R94" s="381"/>
      <c r="S94" s="391">
        <v>375</v>
      </c>
      <c r="T94" s="381"/>
      <c r="U94" s="391">
        <v>375</v>
      </c>
      <c r="V94" s="381"/>
      <c r="W94" s="391">
        <v>375</v>
      </c>
      <c r="X94" s="381"/>
      <c r="Y94" s="391">
        <v>375</v>
      </c>
      <c r="Z94" s="381"/>
      <c r="AA94" s="147"/>
      <c r="AB94" s="147"/>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c r="BI94" s="147"/>
      <c r="BJ94" s="147"/>
    </row>
    <row r="95" spans="1:62" s="68" customFormat="1" ht="16.5" x14ac:dyDescent="0.25">
      <c r="A95" s="993"/>
      <c r="B95" s="274" t="s">
        <v>381</v>
      </c>
      <c r="C95" s="381">
        <v>0</v>
      </c>
      <c r="D95" s="381">
        <v>0</v>
      </c>
      <c r="E95" s="391">
        <v>60</v>
      </c>
      <c r="F95" s="470">
        <v>87</v>
      </c>
      <c r="G95" s="391">
        <v>60</v>
      </c>
      <c r="H95" s="470">
        <v>107</v>
      </c>
      <c r="I95" s="391">
        <v>60</v>
      </c>
      <c r="J95" s="381"/>
      <c r="K95" s="391">
        <v>60</v>
      </c>
      <c r="L95" s="381"/>
      <c r="M95" s="391">
        <v>60</v>
      </c>
      <c r="N95" s="381"/>
      <c r="O95" s="391">
        <v>60</v>
      </c>
      <c r="P95" s="381"/>
      <c r="Q95" s="391">
        <v>60</v>
      </c>
      <c r="R95" s="381"/>
      <c r="S95" s="391">
        <v>60</v>
      </c>
      <c r="T95" s="381"/>
      <c r="U95" s="391">
        <v>60</v>
      </c>
      <c r="V95" s="381"/>
      <c r="W95" s="391">
        <v>60</v>
      </c>
      <c r="X95" s="381"/>
      <c r="Y95" s="391">
        <v>60</v>
      </c>
      <c r="Z95" s="381"/>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c r="BI95" s="147"/>
      <c r="BJ95" s="147"/>
    </row>
    <row r="96" spans="1:62" s="380" customFormat="1" ht="30.75" customHeight="1" x14ac:dyDescent="0.25">
      <c r="A96" s="992"/>
      <c r="B96" s="382" t="s">
        <v>93</v>
      </c>
      <c r="C96" s="383">
        <v>0</v>
      </c>
      <c r="D96" s="383">
        <f>SUM(D76:D95)</f>
        <v>136</v>
      </c>
      <c r="E96" s="392">
        <f>SUM(E76:E95)</f>
        <v>3636</v>
      </c>
      <c r="F96" s="383">
        <f>SUM(F76:F95)</f>
        <v>2752</v>
      </c>
      <c r="G96" s="392">
        <f>SUM(G76:G95)</f>
        <v>3636</v>
      </c>
      <c r="H96" s="383">
        <v>4785</v>
      </c>
      <c r="I96" s="392">
        <f>SUM(I76:I95)</f>
        <v>3636</v>
      </c>
      <c r="J96" s="383"/>
      <c r="K96" s="392">
        <f>SUM(K76:K95)</f>
        <v>3636</v>
      </c>
      <c r="L96" s="384"/>
      <c r="M96" s="392">
        <f>SUM(M76:M95)</f>
        <v>3636</v>
      </c>
      <c r="N96" s="384"/>
      <c r="O96" s="392">
        <f>SUM(O76:O95)</f>
        <v>3636</v>
      </c>
      <c r="P96" s="383"/>
      <c r="Q96" s="392">
        <f>SUM(Q76:Q95)</f>
        <v>3636</v>
      </c>
      <c r="R96" s="383"/>
      <c r="S96" s="392">
        <f>SUM(S76:S95)</f>
        <v>3636</v>
      </c>
      <c r="T96" s="383"/>
      <c r="U96" s="392">
        <f>SUM(U76:U95)</f>
        <v>3636</v>
      </c>
      <c r="V96" s="383"/>
      <c r="W96" s="392">
        <f>SUM(W76:W95)</f>
        <v>3636</v>
      </c>
      <c r="X96" s="383"/>
      <c r="Y96" s="392">
        <f>SUM(Y76:Y95)</f>
        <v>3636</v>
      </c>
      <c r="Z96" s="383"/>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row>
  </sheetData>
  <mergeCells count="64">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K14:L16"/>
    <mergeCell ref="X22:Z22"/>
    <mergeCell ref="AA22:AC22"/>
    <mergeCell ref="AD22:AF22"/>
    <mergeCell ref="K22:L22"/>
    <mergeCell ref="M22:N22"/>
    <mergeCell ref="C21:N21"/>
    <mergeCell ref="R22:T22"/>
    <mergeCell ref="A1:A4"/>
    <mergeCell ref="B1:AF4"/>
    <mergeCell ref="A8:A11"/>
    <mergeCell ref="AC8:AF8"/>
    <mergeCell ref="AC9:AF9"/>
    <mergeCell ref="AC10:AF10"/>
    <mergeCell ref="AC11:AF11"/>
    <mergeCell ref="B8:AA11"/>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s>
  <phoneticPr fontId="52" type="noConversion"/>
  <pageMargins left="0.7" right="0.7" top="0.75" bottom="0.75" header="0.3" footer="0.3"/>
  <pageSetup scale="12" orientation="portrait"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19"/>
      <c r="B3" s="607"/>
      <c r="C3" s="607"/>
      <c r="D3" s="607"/>
      <c r="E3" s="607"/>
      <c r="F3" s="607"/>
      <c r="G3" s="607"/>
      <c r="H3" s="607"/>
      <c r="I3" s="607"/>
      <c r="J3" s="607"/>
      <c r="K3" s="607"/>
      <c r="L3" s="607"/>
      <c r="M3" s="607"/>
      <c r="N3" s="607"/>
      <c r="O3" s="607"/>
      <c r="P3" s="2"/>
      <c r="Q3" s="1"/>
      <c r="R3" s="1"/>
      <c r="S3" s="1"/>
      <c r="T3" s="1"/>
      <c r="U3" s="1"/>
      <c r="V3" s="1"/>
      <c r="W3" s="1"/>
      <c r="X3" s="1"/>
      <c r="Y3" s="1"/>
      <c r="Z3" s="1"/>
      <c r="AA3" s="1"/>
      <c r="AB3" s="1"/>
    </row>
    <row r="4" spans="1:28" ht="39.75" customHeight="1" x14ac:dyDescent="0.35">
      <c r="A4" s="620" t="s">
        <v>91</v>
      </c>
      <c r="B4" s="607"/>
      <c r="C4" s="607"/>
      <c r="D4" s="607"/>
      <c r="E4" s="607"/>
      <c r="F4" s="607"/>
      <c r="G4" s="607"/>
      <c r="H4" s="607"/>
      <c r="I4" s="607"/>
      <c r="J4" s="607"/>
      <c r="K4" s="607"/>
      <c r="L4" s="607"/>
      <c r="M4" s="607"/>
      <c r="N4" s="607"/>
      <c r="O4" s="607"/>
      <c r="P4" s="2"/>
      <c r="Q4" s="1"/>
      <c r="R4" s="1"/>
      <c r="S4" s="1"/>
      <c r="T4" s="1"/>
      <c r="U4" s="1"/>
      <c r="V4" s="1"/>
      <c r="W4" s="1"/>
      <c r="X4" s="1"/>
      <c r="Y4" s="1"/>
      <c r="Z4" s="1"/>
      <c r="AA4" s="1"/>
      <c r="AB4" s="1"/>
    </row>
    <row r="5" spans="1:28" ht="21" hidden="1" customHeight="1" x14ac:dyDescent="0.35">
      <c r="A5" s="619"/>
      <c r="B5" s="607"/>
      <c r="C5" s="607"/>
      <c r="D5" s="607"/>
      <c r="E5" s="607"/>
      <c r="F5" s="607"/>
      <c r="G5" s="607"/>
      <c r="H5" s="607"/>
      <c r="I5" s="607"/>
      <c r="J5" s="607"/>
      <c r="K5" s="607"/>
      <c r="L5" s="607"/>
      <c r="M5" s="607"/>
      <c r="N5" s="607"/>
      <c r="O5" s="607"/>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21" t="s">
        <v>92</v>
      </c>
      <c r="C7" s="607"/>
      <c r="D7" s="607"/>
      <c r="E7" s="1"/>
      <c r="F7" s="622">
        <v>2024</v>
      </c>
      <c r="G7" s="623"/>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607"/>
      <c r="C8" s="607"/>
      <c r="D8" s="607"/>
      <c r="E8" s="1"/>
      <c r="F8" s="624">
        <v>16263770000</v>
      </c>
      <c r="G8" s="623"/>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93"/>
      <c r="Q10" s="1"/>
      <c r="R10" s="1"/>
      <c r="S10" s="1"/>
      <c r="T10" s="1"/>
      <c r="U10" s="1"/>
      <c r="V10" s="1"/>
      <c r="W10" s="1"/>
      <c r="X10" s="1"/>
      <c r="Y10" s="1"/>
      <c r="Z10" s="1"/>
      <c r="AA10" s="1"/>
      <c r="AB10" s="1"/>
    </row>
    <row r="11" spans="1:28" ht="20.25" customHeight="1" x14ac:dyDescent="0.25">
      <c r="A11" s="614" t="s">
        <v>94</v>
      </c>
      <c r="B11" s="607"/>
      <c r="C11" s="607"/>
      <c r="D11" s="607"/>
      <c r="E11" s="607"/>
      <c r="F11" s="607"/>
      <c r="G11" s="607"/>
      <c r="H11" s="607"/>
      <c r="I11" s="607"/>
      <c r="J11" s="607"/>
      <c r="K11" s="607"/>
      <c r="L11" s="607"/>
      <c r="M11" s="607"/>
      <c r="N11" s="607"/>
      <c r="O11" s="607"/>
      <c r="P11" s="294"/>
      <c r="Q11" s="295"/>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94"/>
      <c r="Q12" s="295"/>
      <c r="R12" s="1"/>
      <c r="S12" s="1"/>
      <c r="T12" s="1"/>
      <c r="U12" s="1"/>
      <c r="V12" s="1"/>
      <c r="W12" s="1"/>
      <c r="X12" s="1"/>
      <c r="Y12" s="1"/>
      <c r="Z12" s="1"/>
      <c r="AA12" s="1"/>
      <c r="AB12" s="1"/>
    </row>
    <row r="13" spans="1:28" ht="21.75" customHeight="1" x14ac:dyDescent="0.25">
      <c r="A13" s="606" t="s">
        <v>95</v>
      </c>
      <c r="B13" s="613" t="s">
        <v>96</v>
      </c>
      <c r="C13" s="5"/>
      <c r="D13" s="7" t="s">
        <v>97</v>
      </c>
      <c r="E13" s="5"/>
      <c r="F13" s="8" t="s">
        <v>98</v>
      </c>
      <c r="G13" s="5"/>
      <c r="H13" s="8" t="s">
        <v>98</v>
      </c>
      <c r="I13" s="5"/>
      <c r="J13" s="8" t="s">
        <v>99</v>
      </c>
      <c r="K13" s="9">
        <v>2024</v>
      </c>
      <c r="L13" s="9">
        <v>2025</v>
      </c>
      <c r="M13" s="9">
        <v>2026</v>
      </c>
      <c r="N13" s="9">
        <v>2027</v>
      </c>
      <c r="O13" s="9" t="s">
        <v>93</v>
      </c>
      <c r="P13" s="296"/>
      <c r="Q13" s="1"/>
      <c r="R13" s="1"/>
      <c r="S13" s="1"/>
      <c r="T13" s="1"/>
      <c r="U13" s="1"/>
      <c r="V13" s="1"/>
      <c r="W13" s="1"/>
      <c r="X13" s="1"/>
      <c r="Y13" s="1"/>
      <c r="Z13" s="1"/>
      <c r="AA13" s="1"/>
      <c r="AB13" s="1"/>
    </row>
    <row r="14" spans="1:28" ht="21.75" customHeight="1" x14ac:dyDescent="0.25">
      <c r="A14" s="607"/>
      <c r="B14" s="609"/>
      <c r="C14" s="5"/>
      <c r="D14" s="612">
        <v>1</v>
      </c>
      <c r="E14" s="5"/>
      <c r="F14" s="612" t="s">
        <v>21</v>
      </c>
      <c r="G14" s="5"/>
      <c r="H14" s="612"/>
      <c r="I14" s="5"/>
      <c r="J14" s="10" t="s">
        <v>100</v>
      </c>
      <c r="K14" s="11">
        <v>15</v>
      </c>
      <c r="L14" s="12">
        <v>50</v>
      </c>
      <c r="M14" s="12">
        <v>85</v>
      </c>
      <c r="N14" s="13">
        <v>100</v>
      </c>
      <c r="O14" s="11">
        <v>100</v>
      </c>
      <c r="P14" s="293"/>
      <c r="Q14" s="1"/>
      <c r="R14" s="1"/>
      <c r="S14" s="1"/>
      <c r="T14" s="1"/>
      <c r="U14" s="1"/>
      <c r="V14" s="1"/>
      <c r="W14" s="1"/>
      <c r="X14" s="1"/>
      <c r="Y14" s="1"/>
      <c r="Z14" s="1"/>
      <c r="AA14" s="1"/>
      <c r="AB14" s="1"/>
    </row>
    <row r="15" spans="1:28" ht="21.75" customHeight="1" x14ac:dyDescent="0.25">
      <c r="A15" s="607"/>
      <c r="B15" s="610"/>
      <c r="C15" s="5"/>
      <c r="D15" s="610"/>
      <c r="E15" s="5"/>
      <c r="F15" s="610"/>
      <c r="G15" s="5"/>
      <c r="H15" s="610"/>
      <c r="I15" s="5"/>
      <c r="J15" s="10" t="s">
        <v>101</v>
      </c>
      <c r="K15" s="4"/>
      <c r="L15" s="4"/>
      <c r="M15" s="4"/>
      <c r="N15" s="4"/>
      <c r="O15" s="4">
        <f>SUM(K15:N15)</f>
        <v>0</v>
      </c>
      <c r="P15" s="293"/>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97"/>
      <c r="Q16" s="1"/>
      <c r="R16" s="1"/>
      <c r="S16" s="1"/>
      <c r="T16" s="1"/>
      <c r="U16" s="1"/>
      <c r="V16" s="1"/>
      <c r="W16" s="1"/>
      <c r="X16" s="1"/>
      <c r="Y16" s="1"/>
      <c r="Z16" s="1"/>
      <c r="AA16" s="1"/>
      <c r="AB16" s="1"/>
    </row>
    <row r="17" spans="1:28" ht="15" customHeight="1" x14ac:dyDescent="0.25">
      <c r="A17" s="625" t="s">
        <v>102</v>
      </c>
      <c r="B17" s="607"/>
      <c r="C17" s="607"/>
      <c r="D17" s="607"/>
      <c r="E17" s="607"/>
      <c r="F17" s="607"/>
      <c r="G17" s="607"/>
      <c r="H17" s="607"/>
      <c r="I17" s="607"/>
      <c r="J17" s="607"/>
      <c r="K17" s="607"/>
      <c r="L17" s="607"/>
      <c r="M17" s="607"/>
      <c r="N17" s="607"/>
      <c r="O17" s="607"/>
      <c r="P17" s="298"/>
      <c r="Q17" s="1"/>
      <c r="R17" s="1"/>
      <c r="S17" s="1"/>
      <c r="T17" s="1"/>
      <c r="U17" s="1"/>
      <c r="V17" s="1"/>
      <c r="W17" s="1"/>
      <c r="X17" s="1"/>
      <c r="Y17" s="1"/>
      <c r="Z17" s="1"/>
      <c r="AA17" s="1"/>
      <c r="AB17" s="1"/>
    </row>
    <row r="18" spans="1:28" ht="26.25" customHeight="1" x14ac:dyDescent="0.25">
      <c r="A18" s="606" t="s">
        <v>103</v>
      </c>
      <c r="B18" s="615" t="s">
        <v>104</v>
      </c>
      <c r="C18" s="5"/>
      <c r="D18" s="55" t="s">
        <v>105</v>
      </c>
      <c r="E18" s="5"/>
      <c r="F18" s="56" t="s">
        <v>98</v>
      </c>
      <c r="G18" s="5"/>
      <c r="H18" s="58" t="s">
        <v>106</v>
      </c>
      <c r="I18" s="5"/>
      <c r="J18" s="56" t="s">
        <v>99</v>
      </c>
      <c r="K18" s="57">
        <v>2024</v>
      </c>
      <c r="L18" s="57">
        <v>2025</v>
      </c>
      <c r="M18" s="57">
        <v>2026</v>
      </c>
      <c r="N18" s="57">
        <v>2027</v>
      </c>
      <c r="O18" s="57" t="s">
        <v>93</v>
      </c>
      <c r="P18" s="296"/>
      <c r="Q18" s="1"/>
      <c r="R18" s="1"/>
      <c r="S18" s="1"/>
      <c r="T18" s="1"/>
      <c r="U18" s="1"/>
      <c r="V18" s="1"/>
      <c r="W18" s="1"/>
      <c r="X18" s="1"/>
      <c r="Y18" s="1"/>
      <c r="Z18" s="1"/>
      <c r="AA18" s="1"/>
      <c r="AB18" s="1"/>
    </row>
    <row r="19" spans="1:28" ht="15" customHeight="1" x14ac:dyDescent="0.25">
      <c r="A19" s="607"/>
      <c r="B19" s="609"/>
      <c r="C19" s="5"/>
      <c r="D19" s="612">
        <v>1</v>
      </c>
      <c r="E19" s="5"/>
      <c r="F19" s="612" t="s">
        <v>23</v>
      </c>
      <c r="G19" s="5"/>
      <c r="H19" s="612">
        <v>10</v>
      </c>
      <c r="I19" s="5"/>
      <c r="J19" s="10" t="s">
        <v>100</v>
      </c>
      <c r="K19" s="11">
        <v>1</v>
      </c>
      <c r="L19" s="12">
        <v>1</v>
      </c>
      <c r="M19" s="12">
        <v>1</v>
      </c>
      <c r="N19" s="12">
        <v>1</v>
      </c>
      <c r="O19" s="15">
        <v>1</v>
      </c>
      <c r="P19" s="293"/>
      <c r="Q19" s="1"/>
      <c r="R19" s="1"/>
      <c r="S19" s="1"/>
      <c r="T19" s="1"/>
      <c r="U19" s="1"/>
      <c r="V19" s="1"/>
      <c r="W19" s="1"/>
      <c r="X19" s="1"/>
      <c r="Y19" s="1"/>
      <c r="Z19" s="1"/>
      <c r="AA19" s="1"/>
      <c r="AB19" s="1"/>
    </row>
    <row r="20" spans="1:28" ht="15" customHeight="1" x14ac:dyDescent="0.25">
      <c r="A20" s="607"/>
      <c r="B20" s="610"/>
      <c r="C20" s="5"/>
      <c r="D20" s="610"/>
      <c r="E20" s="5"/>
      <c r="F20" s="610"/>
      <c r="G20" s="5"/>
      <c r="H20" s="610"/>
      <c r="I20" s="5"/>
      <c r="J20" s="10" t="s">
        <v>101</v>
      </c>
      <c r="K20" s="16">
        <v>888953000</v>
      </c>
      <c r="L20" s="16">
        <v>1449000000</v>
      </c>
      <c r="M20" s="16">
        <v>1491000000</v>
      </c>
      <c r="N20" s="16">
        <v>1535000000</v>
      </c>
      <c r="O20" s="15">
        <f>+SUM(K20:N20)</f>
        <v>5363953000</v>
      </c>
      <c r="P20" s="299"/>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93"/>
      <c r="Q21" s="1"/>
      <c r="R21" s="1"/>
      <c r="S21" s="1"/>
      <c r="T21" s="1"/>
      <c r="U21" s="1"/>
      <c r="V21" s="1"/>
      <c r="W21" s="1"/>
      <c r="X21" s="1"/>
      <c r="Y21" s="1"/>
      <c r="Z21" s="1"/>
      <c r="AA21" s="1"/>
      <c r="AB21" s="1"/>
    </row>
    <row r="22" spans="1:28" ht="26.25" customHeight="1" x14ac:dyDescent="0.25">
      <c r="A22" s="606" t="s">
        <v>103</v>
      </c>
      <c r="B22" s="608" t="s">
        <v>107</v>
      </c>
      <c r="C22" s="5"/>
      <c r="D22" s="59" t="s">
        <v>105</v>
      </c>
      <c r="E22" s="5"/>
      <c r="F22" s="60" t="s">
        <v>98</v>
      </c>
      <c r="G22" s="5"/>
      <c r="H22" s="60" t="s">
        <v>106</v>
      </c>
      <c r="I22" s="5"/>
      <c r="J22" s="60" t="s">
        <v>99</v>
      </c>
      <c r="K22" s="61">
        <v>2024</v>
      </c>
      <c r="L22" s="61">
        <v>2025</v>
      </c>
      <c r="M22" s="61">
        <v>2026</v>
      </c>
      <c r="N22" s="61">
        <v>2027</v>
      </c>
      <c r="O22" s="61" t="s">
        <v>93</v>
      </c>
      <c r="P22" s="296"/>
      <c r="Q22" s="1"/>
      <c r="R22" s="1"/>
      <c r="S22" s="1"/>
      <c r="T22" s="1"/>
      <c r="U22" s="1"/>
      <c r="V22" s="1"/>
      <c r="W22" s="1"/>
      <c r="X22" s="1"/>
      <c r="Y22" s="1"/>
      <c r="Z22" s="1"/>
      <c r="AA22" s="1"/>
      <c r="AB22" s="1"/>
    </row>
    <row r="23" spans="1:28" ht="15" customHeight="1" x14ac:dyDescent="0.25">
      <c r="A23" s="607"/>
      <c r="B23" s="609"/>
      <c r="C23" s="5"/>
      <c r="D23" s="612">
        <v>1</v>
      </c>
      <c r="E23" s="5"/>
      <c r="F23" s="612" t="s">
        <v>23</v>
      </c>
      <c r="G23" s="5"/>
      <c r="H23" s="612">
        <v>10</v>
      </c>
      <c r="I23" s="5"/>
      <c r="J23" s="10" t="s">
        <v>100</v>
      </c>
      <c r="K23" s="11">
        <v>1</v>
      </c>
      <c r="L23" s="12">
        <v>1</v>
      </c>
      <c r="M23" s="12">
        <v>1</v>
      </c>
      <c r="N23" s="12">
        <v>1</v>
      </c>
      <c r="O23" s="15">
        <v>1</v>
      </c>
      <c r="P23" s="293"/>
      <c r="Q23" s="14"/>
      <c r="R23" s="1"/>
      <c r="S23" s="1"/>
      <c r="T23" s="1"/>
      <c r="U23" s="1"/>
      <c r="V23" s="1"/>
      <c r="W23" s="1"/>
      <c r="X23" s="1"/>
      <c r="Y23" s="1"/>
      <c r="Z23" s="1"/>
      <c r="AA23" s="1"/>
      <c r="AB23" s="1"/>
    </row>
    <row r="24" spans="1:28" ht="15" customHeight="1" x14ac:dyDescent="0.25">
      <c r="A24" s="607"/>
      <c r="B24" s="610"/>
      <c r="C24" s="5"/>
      <c r="D24" s="610"/>
      <c r="E24" s="5"/>
      <c r="F24" s="610"/>
      <c r="G24" s="5"/>
      <c r="H24" s="610"/>
      <c r="I24" s="5"/>
      <c r="J24" s="10" t="s">
        <v>101</v>
      </c>
      <c r="K24" s="16">
        <v>4981991000</v>
      </c>
      <c r="L24" s="16">
        <v>4590500000</v>
      </c>
      <c r="M24" s="16">
        <v>4888100000</v>
      </c>
      <c r="N24" s="16">
        <v>10463515000</v>
      </c>
      <c r="O24" s="15">
        <f>+SUM(K24:N24)</f>
        <v>24924106000</v>
      </c>
      <c r="P24" s="299"/>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93"/>
      <c r="Q25" s="1"/>
      <c r="R25" s="1"/>
      <c r="S25" s="1"/>
      <c r="T25" s="1"/>
      <c r="U25" s="1"/>
      <c r="V25" s="1"/>
      <c r="W25" s="1"/>
      <c r="X25" s="1"/>
      <c r="Y25" s="1"/>
      <c r="Z25" s="1"/>
      <c r="AA25" s="1"/>
      <c r="AB25" s="1"/>
    </row>
    <row r="26" spans="1:28" ht="26.25" customHeight="1" x14ac:dyDescent="0.25">
      <c r="A26" s="606" t="s">
        <v>103</v>
      </c>
      <c r="B26" s="616" t="s">
        <v>108</v>
      </c>
      <c r="C26" s="5"/>
      <c r="D26" s="62" t="s">
        <v>105</v>
      </c>
      <c r="E26" s="5"/>
      <c r="F26" s="63" t="s">
        <v>98</v>
      </c>
      <c r="G26" s="5"/>
      <c r="H26" s="63" t="s">
        <v>106</v>
      </c>
      <c r="I26" s="5"/>
      <c r="J26" s="63" t="s">
        <v>99</v>
      </c>
      <c r="K26" s="64">
        <v>2024</v>
      </c>
      <c r="L26" s="64">
        <v>2025</v>
      </c>
      <c r="M26" s="64">
        <v>2026</v>
      </c>
      <c r="N26" s="64">
        <v>2027</v>
      </c>
      <c r="O26" s="64" t="s">
        <v>93</v>
      </c>
      <c r="P26" s="296"/>
      <c r="Q26" s="1"/>
      <c r="R26" s="1"/>
      <c r="S26" s="1"/>
      <c r="T26" s="1"/>
      <c r="U26" s="1"/>
      <c r="V26" s="1"/>
      <c r="W26" s="1"/>
      <c r="X26" s="1"/>
      <c r="Y26" s="1"/>
      <c r="Z26" s="1"/>
      <c r="AA26" s="1"/>
      <c r="AB26" s="1"/>
    </row>
    <row r="27" spans="1:28" ht="15" customHeight="1" x14ac:dyDescent="0.25">
      <c r="A27" s="607"/>
      <c r="B27" s="617"/>
      <c r="C27" s="5"/>
      <c r="D27" s="612">
        <v>1</v>
      </c>
      <c r="E27" s="5"/>
      <c r="F27" s="612" t="s">
        <v>23</v>
      </c>
      <c r="G27" s="5"/>
      <c r="H27" s="612">
        <v>10</v>
      </c>
      <c r="I27" s="5"/>
      <c r="J27" s="10" t="s">
        <v>100</v>
      </c>
      <c r="K27" s="11">
        <v>1</v>
      </c>
      <c r="L27" s="12">
        <v>1</v>
      </c>
      <c r="M27" s="12">
        <v>1</v>
      </c>
      <c r="N27" s="12">
        <v>1</v>
      </c>
      <c r="O27" s="15">
        <v>1</v>
      </c>
      <c r="P27" s="293"/>
      <c r="Q27" s="1"/>
      <c r="R27" s="1"/>
      <c r="S27" s="1"/>
      <c r="T27" s="1"/>
      <c r="U27" s="1"/>
      <c r="V27" s="1"/>
      <c r="W27" s="1"/>
      <c r="X27" s="1"/>
      <c r="Y27" s="1"/>
      <c r="Z27" s="1"/>
      <c r="AA27" s="1"/>
      <c r="AB27" s="1"/>
    </row>
    <row r="28" spans="1:28" ht="15" customHeight="1" x14ac:dyDescent="0.25">
      <c r="A28" s="607"/>
      <c r="B28" s="618"/>
      <c r="C28" s="5"/>
      <c r="D28" s="610"/>
      <c r="E28" s="5"/>
      <c r="F28" s="610"/>
      <c r="G28" s="5"/>
      <c r="H28" s="610"/>
      <c r="I28" s="5"/>
      <c r="J28" s="10" t="s">
        <v>101</v>
      </c>
      <c r="K28" s="16">
        <v>140634000</v>
      </c>
      <c r="L28" s="16">
        <v>332000000</v>
      </c>
      <c r="M28" s="16">
        <v>400000000</v>
      </c>
      <c r="N28" s="16">
        <v>332000000</v>
      </c>
      <c r="O28" s="15">
        <f>+SUM(K28:N28)</f>
        <v>1204634000</v>
      </c>
      <c r="P28" s="299"/>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93"/>
      <c r="Q29" s="1"/>
      <c r="R29" s="1"/>
      <c r="S29" s="1"/>
      <c r="T29" s="1"/>
      <c r="U29" s="1"/>
      <c r="V29" s="1"/>
      <c r="W29" s="1"/>
      <c r="X29" s="1"/>
      <c r="Y29" s="1"/>
      <c r="Z29" s="1"/>
      <c r="AA29" s="1"/>
      <c r="AB29" s="1"/>
    </row>
    <row r="30" spans="1:28" ht="26.25" customHeight="1" x14ac:dyDescent="0.25">
      <c r="A30" s="606" t="s">
        <v>103</v>
      </c>
      <c r="B30" s="631" t="s">
        <v>109</v>
      </c>
      <c r="C30" s="5"/>
      <c r="D30" s="65" t="s">
        <v>105</v>
      </c>
      <c r="E30" s="5"/>
      <c r="F30" s="66" t="s">
        <v>98</v>
      </c>
      <c r="G30" s="5"/>
      <c r="H30" s="66" t="s">
        <v>106</v>
      </c>
      <c r="I30" s="5"/>
      <c r="J30" s="66" t="s">
        <v>99</v>
      </c>
      <c r="K30" s="67">
        <v>2024</v>
      </c>
      <c r="L30" s="67">
        <v>2025</v>
      </c>
      <c r="M30" s="67">
        <v>2026</v>
      </c>
      <c r="N30" s="67">
        <v>2027</v>
      </c>
      <c r="O30" s="67" t="s">
        <v>93</v>
      </c>
      <c r="P30" s="296"/>
      <c r="Q30" s="1"/>
      <c r="R30" s="1"/>
      <c r="S30" s="1"/>
      <c r="T30" s="1"/>
      <c r="U30" s="1"/>
      <c r="V30" s="1"/>
      <c r="W30" s="1"/>
      <c r="X30" s="1"/>
      <c r="Y30" s="1"/>
      <c r="Z30" s="1"/>
      <c r="AA30" s="1"/>
      <c r="AB30" s="1"/>
    </row>
    <row r="31" spans="1:28" ht="15" customHeight="1" x14ac:dyDescent="0.25">
      <c r="A31" s="607"/>
      <c r="B31" s="609"/>
      <c r="C31" s="5"/>
      <c r="D31" s="612">
        <v>100</v>
      </c>
      <c r="E31" s="5"/>
      <c r="F31" s="612" t="s">
        <v>33</v>
      </c>
      <c r="G31" s="5"/>
      <c r="H31" s="612">
        <v>15</v>
      </c>
      <c r="I31" s="5"/>
      <c r="J31" s="10" t="s">
        <v>100</v>
      </c>
      <c r="K31" s="19">
        <v>0.15</v>
      </c>
      <c r="L31" s="19">
        <v>0.5</v>
      </c>
      <c r="M31" s="19">
        <v>0.85</v>
      </c>
      <c r="N31" s="19">
        <v>1</v>
      </c>
      <c r="O31" s="20">
        <v>100</v>
      </c>
      <c r="P31" s="293"/>
      <c r="Q31" s="1"/>
      <c r="R31" s="1"/>
      <c r="S31" s="1"/>
      <c r="T31" s="1"/>
      <c r="U31" s="1"/>
      <c r="V31" s="1"/>
      <c r="W31" s="1"/>
      <c r="X31" s="1"/>
      <c r="Y31" s="1"/>
      <c r="Z31" s="1"/>
      <c r="AA31" s="1"/>
      <c r="AB31" s="1"/>
    </row>
    <row r="32" spans="1:28" ht="15" customHeight="1" x14ac:dyDescent="0.25">
      <c r="A32" s="607"/>
      <c r="B32" s="610"/>
      <c r="C32" s="5"/>
      <c r="D32" s="610"/>
      <c r="E32" s="5"/>
      <c r="F32" s="610"/>
      <c r="G32" s="5"/>
      <c r="H32" s="610"/>
      <c r="I32" s="5"/>
      <c r="J32" s="10" t="s">
        <v>101</v>
      </c>
      <c r="K32" s="16">
        <v>265950000</v>
      </c>
      <c r="L32" s="16">
        <v>699000000</v>
      </c>
      <c r="M32" s="16">
        <v>808000000</v>
      </c>
      <c r="N32" s="16">
        <v>812000000</v>
      </c>
      <c r="O32" s="15">
        <f>+SUM(K32:N32)</f>
        <v>2584950000</v>
      </c>
      <c r="P32" s="299"/>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93"/>
      <c r="Q33" s="1"/>
      <c r="R33" s="1"/>
      <c r="S33" s="1"/>
      <c r="T33" s="1"/>
      <c r="U33" s="1"/>
      <c r="V33" s="1"/>
      <c r="W33" s="1"/>
      <c r="X33" s="1"/>
      <c r="Y33" s="1"/>
      <c r="Z33" s="1"/>
      <c r="AA33" s="1"/>
      <c r="AB33" s="1"/>
    </row>
    <row r="34" spans="1:28" ht="15" customHeight="1" x14ac:dyDescent="0.25">
      <c r="A34" s="614" t="s">
        <v>110</v>
      </c>
      <c r="B34" s="607"/>
      <c r="C34" s="607"/>
      <c r="D34" s="607"/>
      <c r="E34" s="607"/>
      <c r="F34" s="607"/>
      <c r="G34" s="607"/>
      <c r="H34" s="607"/>
      <c r="I34" s="607"/>
      <c r="J34" s="607"/>
      <c r="K34" s="607"/>
      <c r="L34" s="607"/>
      <c r="M34" s="607"/>
      <c r="N34" s="607"/>
      <c r="O34" s="607"/>
      <c r="P34" s="293"/>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94"/>
      <c r="Q35" s="295"/>
      <c r="R35" s="1"/>
      <c r="S35" s="1"/>
      <c r="T35" s="1"/>
      <c r="U35" s="1"/>
      <c r="V35" s="1"/>
      <c r="W35" s="1"/>
      <c r="X35" s="1"/>
      <c r="Y35" s="1"/>
      <c r="Z35" s="1"/>
      <c r="AA35" s="1"/>
      <c r="AB35" s="1"/>
    </row>
    <row r="36" spans="1:28" ht="21.75" customHeight="1" x14ac:dyDescent="0.25">
      <c r="A36" s="606" t="s">
        <v>95</v>
      </c>
      <c r="B36" s="613" t="s">
        <v>111</v>
      </c>
      <c r="C36" s="5"/>
      <c r="D36" s="7" t="s">
        <v>97</v>
      </c>
      <c r="E36" s="5"/>
      <c r="F36" s="8" t="s">
        <v>98</v>
      </c>
      <c r="G36" s="5"/>
      <c r="H36" s="8" t="s">
        <v>106</v>
      </c>
      <c r="I36" s="5"/>
      <c r="J36" s="8" t="s">
        <v>99</v>
      </c>
      <c r="K36" s="9">
        <v>2024</v>
      </c>
      <c r="L36" s="9">
        <v>2025</v>
      </c>
      <c r="M36" s="9">
        <v>2026</v>
      </c>
      <c r="N36" s="9">
        <v>2027</v>
      </c>
      <c r="O36" s="9" t="s">
        <v>93</v>
      </c>
      <c r="P36" s="296"/>
      <c r="Q36" s="1"/>
      <c r="R36" s="1"/>
      <c r="S36" s="1"/>
      <c r="T36" s="1"/>
      <c r="U36" s="1"/>
      <c r="V36" s="1"/>
      <c r="W36" s="1"/>
      <c r="X36" s="1"/>
      <c r="Y36" s="1"/>
      <c r="Z36" s="1"/>
      <c r="AA36" s="1"/>
      <c r="AB36" s="1"/>
    </row>
    <row r="37" spans="1:28" ht="21.75" customHeight="1" x14ac:dyDescent="0.25">
      <c r="A37" s="607"/>
      <c r="B37" s="609"/>
      <c r="C37" s="5"/>
      <c r="D37" s="612">
        <v>5</v>
      </c>
      <c r="E37" s="5"/>
      <c r="F37" s="612" t="s">
        <v>21</v>
      </c>
      <c r="G37" s="5"/>
      <c r="H37" s="612">
        <v>15</v>
      </c>
      <c r="I37" s="5"/>
      <c r="J37" s="10" t="s">
        <v>100</v>
      </c>
      <c r="K37" s="21">
        <v>1.7</v>
      </c>
      <c r="L37" s="21">
        <v>1.6</v>
      </c>
      <c r="M37" s="21">
        <v>0.9</v>
      </c>
      <c r="N37" s="21">
        <v>0.8</v>
      </c>
      <c r="O37" s="22">
        <f>SUM(K37:N37)</f>
        <v>5</v>
      </c>
      <c r="P37" s="293"/>
      <c r="Q37" s="1"/>
      <c r="R37" s="1"/>
      <c r="S37" s="1"/>
      <c r="T37" s="1"/>
      <c r="U37" s="1"/>
      <c r="V37" s="1"/>
      <c r="W37" s="1"/>
      <c r="X37" s="1"/>
      <c r="Y37" s="1"/>
      <c r="Z37" s="1"/>
      <c r="AA37" s="1"/>
      <c r="AB37" s="1"/>
    </row>
    <row r="38" spans="1:28" ht="21.75" customHeight="1" x14ac:dyDescent="0.25">
      <c r="A38" s="607"/>
      <c r="B38" s="610"/>
      <c r="C38" s="5"/>
      <c r="D38" s="610"/>
      <c r="E38" s="5"/>
      <c r="F38" s="610"/>
      <c r="G38" s="5"/>
      <c r="H38" s="610"/>
      <c r="I38" s="5"/>
      <c r="J38" s="10" t="s">
        <v>101</v>
      </c>
      <c r="K38" s="4">
        <v>5128476000</v>
      </c>
      <c r="L38" s="4">
        <v>12620465000</v>
      </c>
      <c r="M38" s="4">
        <v>12136050000</v>
      </c>
      <c r="N38" s="4">
        <v>6868716000</v>
      </c>
      <c r="O38" s="23">
        <f>SUM(K38:N38)</f>
        <v>36753707000</v>
      </c>
      <c r="P38" s="293"/>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93"/>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93"/>
      <c r="Q40" s="1"/>
      <c r="R40" s="1"/>
      <c r="S40" s="1"/>
      <c r="T40" s="1"/>
      <c r="U40" s="1"/>
      <c r="V40" s="1"/>
      <c r="W40" s="1"/>
      <c r="X40" s="1"/>
      <c r="Y40" s="1"/>
      <c r="Z40" s="1"/>
      <c r="AA40" s="1"/>
      <c r="AB40" s="1"/>
    </row>
    <row r="41" spans="1:28" ht="26.25" customHeight="1" x14ac:dyDescent="0.25">
      <c r="A41" s="606" t="s">
        <v>103</v>
      </c>
      <c r="B41" s="615"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607"/>
      <c r="B42" s="609"/>
      <c r="C42" s="5"/>
      <c r="D42" s="612">
        <v>5</v>
      </c>
      <c r="E42" s="5"/>
      <c r="F42" s="612" t="s">
        <v>21</v>
      </c>
      <c r="G42" s="5"/>
      <c r="H42" s="612">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607"/>
      <c r="B43" s="610"/>
      <c r="C43" s="5"/>
      <c r="D43" s="610"/>
      <c r="E43" s="5"/>
      <c r="F43" s="610"/>
      <c r="G43" s="5"/>
      <c r="H43" s="610"/>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614" t="s">
        <v>113</v>
      </c>
      <c r="B46" s="607"/>
      <c r="C46" s="607"/>
      <c r="D46" s="607"/>
      <c r="E46" s="607"/>
      <c r="F46" s="607"/>
      <c r="G46" s="607"/>
      <c r="H46" s="607"/>
      <c r="I46" s="607"/>
      <c r="J46" s="607"/>
      <c r="K46" s="607"/>
      <c r="L46" s="607"/>
      <c r="M46" s="607"/>
      <c r="N46" s="607"/>
      <c r="O46" s="607"/>
      <c r="P46" s="294"/>
      <c r="Q46" s="295"/>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94"/>
      <c r="Q47" s="295"/>
      <c r="R47" s="1"/>
      <c r="S47" s="1"/>
      <c r="T47" s="1"/>
      <c r="U47" s="1"/>
      <c r="V47" s="1"/>
      <c r="W47" s="1"/>
      <c r="X47" s="1"/>
      <c r="Y47" s="1"/>
      <c r="Z47" s="1"/>
      <c r="AA47" s="1"/>
      <c r="AB47" s="1"/>
    </row>
    <row r="48" spans="1:28" ht="30" customHeight="1" x14ac:dyDescent="0.25">
      <c r="A48" s="606" t="s">
        <v>95</v>
      </c>
      <c r="B48" s="613" t="s">
        <v>114</v>
      </c>
      <c r="C48" s="5"/>
      <c r="D48" s="7" t="s">
        <v>97</v>
      </c>
      <c r="E48" s="5"/>
      <c r="F48" s="8" t="s">
        <v>98</v>
      </c>
      <c r="G48" s="5"/>
      <c r="H48" s="8" t="s">
        <v>106</v>
      </c>
      <c r="I48" s="5"/>
      <c r="J48" s="8" t="s">
        <v>99</v>
      </c>
      <c r="K48" s="9">
        <v>2024</v>
      </c>
      <c r="L48" s="9">
        <v>2025</v>
      </c>
      <c r="M48" s="9">
        <v>2026</v>
      </c>
      <c r="N48" s="9">
        <v>2027</v>
      </c>
      <c r="O48" s="9" t="s">
        <v>93</v>
      </c>
      <c r="P48" s="296"/>
      <c r="Q48" s="1"/>
      <c r="R48" s="1"/>
      <c r="S48" s="1"/>
      <c r="T48" s="1"/>
      <c r="U48" s="1"/>
      <c r="V48" s="1"/>
      <c r="W48" s="1"/>
      <c r="X48" s="1"/>
      <c r="Y48" s="1"/>
      <c r="Z48" s="1"/>
      <c r="AA48" s="1"/>
      <c r="AB48" s="1"/>
    </row>
    <row r="49" spans="1:28" ht="21.75" customHeight="1" x14ac:dyDescent="0.25">
      <c r="A49" s="607"/>
      <c r="B49" s="609"/>
      <c r="C49" s="5"/>
      <c r="D49" s="612">
        <v>100</v>
      </c>
      <c r="E49" s="5"/>
      <c r="F49" s="612" t="s">
        <v>33</v>
      </c>
      <c r="G49" s="5"/>
      <c r="H49" s="612">
        <f>+H54+H58</f>
        <v>28</v>
      </c>
      <c r="I49" s="5"/>
      <c r="J49" s="10" t="s">
        <v>100</v>
      </c>
      <c r="K49" s="24"/>
      <c r="L49" s="24"/>
      <c r="M49" s="24"/>
      <c r="N49" s="24"/>
      <c r="O49" s="15">
        <v>100</v>
      </c>
      <c r="P49" s="293"/>
      <c r="Q49" s="1"/>
      <c r="R49" s="1"/>
      <c r="S49" s="1"/>
      <c r="T49" s="1"/>
      <c r="U49" s="1"/>
      <c r="V49" s="1"/>
      <c r="W49" s="1"/>
      <c r="X49" s="1"/>
      <c r="Y49" s="1"/>
      <c r="Z49" s="1"/>
      <c r="AA49" s="1"/>
      <c r="AB49" s="1"/>
    </row>
    <row r="50" spans="1:28" ht="21.75" customHeight="1" x14ac:dyDescent="0.25">
      <c r="A50" s="607"/>
      <c r="B50" s="610"/>
      <c r="C50" s="5"/>
      <c r="D50" s="610"/>
      <c r="E50" s="5"/>
      <c r="F50" s="610"/>
      <c r="G50" s="5"/>
      <c r="H50" s="610"/>
      <c r="I50" s="5"/>
      <c r="J50" s="10" t="s">
        <v>101</v>
      </c>
      <c r="K50" s="4">
        <v>767728000</v>
      </c>
      <c r="L50" s="4">
        <v>1580000000</v>
      </c>
      <c r="M50" s="4">
        <v>1846000000</v>
      </c>
      <c r="N50" s="4">
        <v>631200000</v>
      </c>
      <c r="O50" s="23">
        <f>SUM(K50:N50)</f>
        <v>4824928000</v>
      </c>
      <c r="P50" s="293"/>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97"/>
      <c r="Q51" s="1"/>
      <c r="R51" s="1"/>
      <c r="S51" s="1"/>
      <c r="T51" s="1"/>
      <c r="U51" s="1"/>
      <c r="V51" s="1"/>
      <c r="W51" s="1"/>
      <c r="X51" s="1"/>
      <c r="Y51" s="1"/>
      <c r="Z51" s="1"/>
      <c r="AA51" s="1"/>
      <c r="AB51" s="1"/>
    </row>
    <row r="52" spans="1:28" ht="15" customHeight="1" x14ac:dyDescent="0.25">
      <c r="A52" s="611" t="s">
        <v>102</v>
      </c>
      <c r="B52" s="611"/>
      <c r="C52" s="611"/>
      <c r="D52" s="611"/>
      <c r="E52" s="611"/>
      <c r="F52" s="611"/>
      <c r="G52" s="611"/>
      <c r="H52" s="611"/>
      <c r="I52" s="611"/>
      <c r="J52" s="611"/>
      <c r="K52" s="611"/>
      <c r="L52" s="611"/>
      <c r="M52" s="611"/>
      <c r="N52" s="611"/>
      <c r="O52" s="611"/>
      <c r="P52" s="298"/>
      <c r="Q52" s="1"/>
      <c r="R52" s="1"/>
      <c r="S52" s="1"/>
      <c r="T52" s="1"/>
      <c r="U52" s="1"/>
      <c r="V52" s="1"/>
      <c r="W52" s="1"/>
      <c r="X52" s="1"/>
      <c r="Y52" s="1"/>
      <c r="Z52" s="1"/>
      <c r="AA52" s="1"/>
      <c r="AB52" s="1"/>
    </row>
    <row r="53" spans="1:28" ht="26.25" customHeight="1" x14ac:dyDescent="0.25">
      <c r="A53" s="626" t="s">
        <v>103</v>
      </c>
      <c r="B53" s="627" t="s">
        <v>115</v>
      </c>
      <c r="C53" s="5"/>
      <c r="D53" s="55" t="s">
        <v>105</v>
      </c>
      <c r="E53" s="5"/>
      <c r="F53" s="56" t="s">
        <v>98</v>
      </c>
      <c r="G53" s="5"/>
      <c r="H53" s="56" t="s">
        <v>106</v>
      </c>
      <c r="I53" s="5"/>
      <c r="J53" s="56" t="s">
        <v>99</v>
      </c>
      <c r="K53" s="57">
        <v>2024</v>
      </c>
      <c r="L53" s="57">
        <v>2025</v>
      </c>
      <c r="M53" s="57">
        <v>2026</v>
      </c>
      <c r="N53" s="57">
        <v>2027</v>
      </c>
      <c r="O53" s="57" t="s">
        <v>93</v>
      </c>
      <c r="P53" s="296"/>
      <c r="Q53" s="1"/>
      <c r="R53" s="1"/>
      <c r="S53" s="1"/>
      <c r="T53" s="1"/>
      <c r="U53" s="1"/>
      <c r="V53" s="1"/>
      <c r="W53" s="1"/>
      <c r="X53" s="1"/>
      <c r="Y53" s="1"/>
      <c r="Z53" s="1"/>
      <c r="AA53" s="1"/>
      <c r="AB53" s="1"/>
    </row>
    <row r="54" spans="1:28" ht="15" customHeight="1" x14ac:dyDescent="0.25">
      <c r="A54" s="626"/>
      <c r="B54" s="628"/>
      <c r="C54" s="5"/>
      <c r="D54" s="612">
        <v>100</v>
      </c>
      <c r="E54" s="5"/>
      <c r="F54" s="612" t="s">
        <v>33</v>
      </c>
      <c r="G54" s="5"/>
      <c r="H54" s="612">
        <v>15</v>
      </c>
      <c r="I54" s="5"/>
      <c r="J54" s="10" t="s">
        <v>100</v>
      </c>
      <c r="K54" s="24">
        <v>0.1</v>
      </c>
      <c r="L54" s="24">
        <v>0.5</v>
      </c>
      <c r="M54" s="24"/>
      <c r="N54" s="24"/>
      <c r="O54" s="15">
        <v>100</v>
      </c>
      <c r="P54" s="293"/>
      <c r="Q54" s="1"/>
      <c r="R54" s="1"/>
      <c r="S54" s="1"/>
      <c r="T54" s="1"/>
      <c r="U54" s="1"/>
      <c r="V54" s="1"/>
      <c r="W54" s="1"/>
      <c r="X54" s="1"/>
      <c r="Y54" s="1"/>
      <c r="Z54" s="1"/>
      <c r="AA54" s="1"/>
      <c r="AB54" s="1"/>
    </row>
    <row r="55" spans="1:28" ht="15" customHeight="1" x14ac:dyDescent="0.25">
      <c r="A55" s="626"/>
      <c r="B55" s="629"/>
      <c r="C55" s="5"/>
      <c r="D55" s="630"/>
      <c r="E55" s="5"/>
      <c r="F55" s="630"/>
      <c r="G55" s="5"/>
      <c r="H55" s="610"/>
      <c r="I55" s="5"/>
      <c r="J55" s="10" t="s">
        <v>101</v>
      </c>
      <c r="K55" s="16">
        <v>627228000</v>
      </c>
      <c r="L55" s="16">
        <v>1260000000</v>
      </c>
      <c r="M55" s="16">
        <v>1516000000</v>
      </c>
      <c r="N55" s="16">
        <v>516794000</v>
      </c>
      <c r="O55" s="15">
        <f>+SUM(K55:N55)</f>
        <v>3920022000</v>
      </c>
      <c r="P55" s="299"/>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93"/>
      <c r="Q56" s="1"/>
      <c r="R56" s="1"/>
      <c r="S56" s="1"/>
      <c r="T56" s="1"/>
      <c r="U56" s="1"/>
      <c r="V56" s="1"/>
      <c r="W56" s="1"/>
      <c r="X56" s="1"/>
      <c r="Y56" s="1"/>
      <c r="Z56" s="1"/>
      <c r="AA56" s="1"/>
      <c r="AB56" s="1"/>
    </row>
    <row r="57" spans="1:28" ht="26.25" customHeight="1" x14ac:dyDescent="0.25">
      <c r="A57" s="606" t="s">
        <v>103</v>
      </c>
      <c r="B57" s="608" t="s">
        <v>116</v>
      </c>
      <c r="C57" s="5"/>
      <c r="D57" s="59" t="s">
        <v>105</v>
      </c>
      <c r="E57" s="5"/>
      <c r="F57" s="60" t="s">
        <v>98</v>
      </c>
      <c r="G57" s="5"/>
      <c r="H57" s="60" t="s">
        <v>106</v>
      </c>
      <c r="I57" s="5"/>
      <c r="J57" s="60" t="s">
        <v>99</v>
      </c>
      <c r="K57" s="61">
        <v>2024</v>
      </c>
      <c r="L57" s="61">
        <v>2025</v>
      </c>
      <c r="M57" s="61">
        <v>2026</v>
      </c>
      <c r="N57" s="61">
        <v>2027</v>
      </c>
      <c r="O57" s="61" t="s">
        <v>93</v>
      </c>
      <c r="P57" s="296"/>
      <c r="Q57" s="1"/>
      <c r="R57" s="1"/>
      <c r="S57" s="1"/>
      <c r="T57" s="1"/>
      <c r="U57" s="1"/>
      <c r="V57" s="1"/>
      <c r="W57" s="1"/>
      <c r="X57" s="1"/>
      <c r="Y57" s="1"/>
      <c r="Z57" s="1"/>
      <c r="AA57" s="1"/>
      <c r="AB57" s="1"/>
    </row>
    <row r="58" spans="1:28" ht="15" customHeight="1" x14ac:dyDescent="0.25">
      <c r="A58" s="607"/>
      <c r="B58" s="609"/>
      <c r="C58" s="5"/>
      <c r="D58" s="612">
        <v>100</v>
      </c>
      <c r="E58" s="5"/>
      <c r="F58" s="612" t="s">
        <v>23</v>
      </c>
      <c r="G58" s="5"/>
      <c r="H58" s="612">
        <v>13</v>
      </c>
      <c r="I58" s="5"/>
      <c r="J58" s="10" t="s">
        <v>100</v>
      </c>
      <c r="K58" s="24">
        <v>0.05</v>
      </c>
      <c r="L58" s="24"/>
      <c r="M58" s="24"/>
      <c r="N58" s="24"/>
      <c r="O58" s="15">
        <v>100</v>
      </c>
      <c r="P58" s="293"/>
      <c r="Q58" s="14"/>
      <c r="R58" s="1"/>
      <c r="S58" s="1"/>
      <c r="T58" s="1"/>
      <c r="U58" s="1"/>
      <c r="V58" s="1"/>
      <c r="W58" s="1"/>
      <c r="X58" s="1"/>
      <c r="Y58" s="1"/>
      <c r="Z58" s="1"/>
      <c r="AA58" s="1"/>
      <c r="AB58" s="1"/>
    </row>
    <row r="59" spans="1:28" ht="15" customHeight="1" x14ac:dyDescent="0.25">
      <c r="A59" s="607"/>
      <c r="B59" s="610"/>
      <c r="C59" s="5"/>
      <c r="D59" s="610"/>
      <c r="E59" s="5"/>
      <c r="F59" s="610"/>
      <c r="G59" s="5"/>
      <c r="H59" s="610"/>
      <c r="I59" s="5"/>
      <c r="J59" s="10" t="s">
        <v>101</v>
      </c>
      <c r="K59" s="16">
        <v>140500000</v>
      </c>
      <c r="L59" s="16">
        <v>320000000</v>
      </c>
      <c r="M59" s="16">
        <v>330000000</v>
      </c>
      <c r="N59" s="16">
        <v>114406000</v>
      </c>
      <c r="O59" s="15">
        <f>+SUM(K59:N59)</f>
        <v>904906000</v>
      </c>
      <c r="P59" s="299"/>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93"/>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614" t="s">
        <v>117</v>
      </c>
      <c r="B62" s="607"/>
      <c r="C62" s="607"/>
      <c r="D62" s="607"/>
      <c r="E62" s="607"/>
      <c r="F62" s="607"/>
      <c r="G62" s="607"/>
      <c r="H62" s="607"/>
      <c r="I62" s="607"/>
      <c r="J62" s="607"/>
      <c r="K62" s="607"/>
      <c r="L62" s="607"/>
      <c r="M62" s="607"/>
      <c r="N62" s="607"/>
      <c r="O62" s="607"/>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606" t="s">
        <v>95</v>
      </c>
      <c r="B64" s="613"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607"/>
      <c r="B65" s="609"/>
      <c r="C65" s="5"/>
      <c r="D65" s="612">
        <v>60</v>
      </c>
      <c r="E65" s="5"/>
      <c r="F65" s="612" t="s">
        <v>33</v>
      </c>
      <c r="G65" s="5"/>
      <c r="H65" s="612">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607"/>
      <c r="B66" s="610"/>
      <c r="C66" s="5"/>
      <c r="D66" s="610"/>
      <c r="E66" s="5"/>
      <c r="F66" s="610"/>
      <c r="G66" s="5"/>
      <c r="H66" s="610"/>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625" t="s">
        <v>102</v>
      </c>
      <c r="B68" s="607"/>
      <c r="C68" s="607"/>
      <c r="D68" s="607"/>
      <c r="E68" s="607"/>
      <c r="F68" s="607"/>
      <c r="G68" s="607"/>
      <c r="H68" s="607"/>
      <c r="I68" s="607"/>
      <c r="J68" s="607"/>
      <c r="K68" s="607"/>
      <c r="L68" s="607"/>
      <c r="M68" s="607"/>
      <c r="N68" s="607"/>
      <c r="O68" s="607"/>
      <c r="P68" s="1"/>
      <c r="Q68" s="1"/>
      <c r="R68" s="1"/>
      <c r="S68" s="1"/>
      <c r="T68" s="1"/>
      <c r="U68" s="1"/>
      <c r="V68" s="1"/>
      <c r="W68" s="1"/>
      <c r="X68" s="1"/>
      <c r="Y68" s="1"/>
      <c r="Z68" s="1"/>
      <c r="AA68" s="1"/>
      <c r="AB68" s="1"/>
    </row>
    <row r="69" spans="1:28" ht="25.5" customHeight="1" x14ac:dyDescent="0.25">
      <c r="A69" s="606" t="s">
        <v>103</v>
      </c>
      <c r="B69" s="615"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607"/>
      <c r="B70" s="609"/>
      <c r="C70" s="5"/>
      <c r="D70" s="612">
        <v>60</v>
      </c>
      <c r="E70" s="5"/>
      <c r="F70" s="612" t="s">
        <v>33</v>
      </c>
      <c r="G70" s="5"/>
      <c r="H70" s="612">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607"/>
      <c r="B71" s="610"/>
      <c r="C71" s="5"/>
      <c r="D71" s="610"/>
      <c r="E71" s="5"/>
      <c r="F71" s="610"/>
      <c r="G71" s="5"/>
      <c r="H71" s="610"/>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1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E35"/>
  <sheetViews>
    <sheetView view="pageBreakPreview" zoomScale="60" zoomScaleNormal="70" workbookViewId="0">
      <selection activeCell="N20" sqref="N20"/>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997"/>
      <c r="B1" s="998" t="s">
        <v>182</v>
      </c>
      <c r="C1" s="998"/>
      <c r="D1" s="998"/>
      <c r="E1" s="390" t="s">
        <v>610</v>
      </c>
    </row>
    <row r="2" spans="1:5" ht="22.5" customHeight="1" thickBot="1" x14ac:dyDescent="0.3">
      <c r="A2" s="997"/>
      <c r="B2" s="999" t="s">
        <v>183</v>
      </c>
      <c r="C2" s="999"/>
      <c r="D2" s="999"/>
      <c r="E2" s="390" t="s">
        <v>605</v>
      </c>
    </row>
    <row r="3" spans="1:5" ht="22.5" customHeight="1" thickBot="1" x14ac:dyDescent="0.3">
      <c r="A3" s="997"/>
      <c r="B3" s="684" t="s">
        <v>184</v>
      </c>
      <c r="C3" s="685"/>
      <c r="D3" s="686"/>
      <c r="E3" s="390" t="s">
        <v>606</v>
      </c>
    </row>
    <row r="4" spans="1:5" ht="22.5" customHeight="1" thickBot="1" x14ac:dyDescent="0.3">
      <c r="A4" s="997"/>
      <c r="B4" s="687" t="s">
        <v>414</v>
      </c>
      <c r="C4" s="688"/>
      <c r="D4" s="689"/>
      <c r="E4" s="390" t="s">
        <v>611</v>
      </c>
    </row>
    <row r="5" spans="1:5" ht="15.75" thickBot="1" x14ac:dyDescent="0.3">
      <c r="A5" s="125"/>
      <c r="B5" s="125"/>
      <c r="C5" s="125"/>
      <c r="D5" s="125"/>
      <c r="E5" s="125"/>
    </row>
    <row r="6" spans="1:5" x14ac:dyDescent="0.25">
      <c r="A6" s="854" t="s">
        <v>415</v>
      </c>
      <c r="B6" s="855"/>
      <c r="C6" s="855"/>
      <c r="D6" s="855"/>
      <c r="E6" s="856"/>
    </row>
    <row r="7" spans="1:5" ht="45.75" customHeight="1" thickBot="1" x14ac:dyDescent="0.3">
      <c r="A7" s="126" t="s">
        <v>416</v>
      </c>
      <c r="B7" s="126" t="s">
        <v>417</v>
      </c>
      <c r="C7" s="127" t="s">
        <v>418</v>
      </c>
      <c r="D7" s="995" t="s">
        <v>419</v>
      </c>
      <c r="E7" s="996"/>
    </row>
    <row r="8" spans="1:5" ht="142.5" x14ac:dyDescent="0.25">
      <c r="A8" s="128">
        <v>46044</v>
      </c>
      <c r="B8" s="430">
        <v>46052</v>
      </c>
      <c r="C8" s="429" t="s">
        <v>706</v>
      </c>
      <c r="D8" s="1000" t="s">
        <v>707</v>
      </c>
      <c r="E8" s="1001"/>
    </row>
    <row r="9" spans="1:5" x14ac:dyDescent="0.25">
      <c r="A9" s="128"/>
      <c r="B9" s="129"/>
      <c r="C9" s="142"/>
      <c r="D9" s="1002"/>
      <c r="E9" s="1003"/>
    </row>
    <row r="10" spans="1:5" x14ac:dyDescent="0.25">
      <c r="A10" s="128"/>
      <c r="B10" s="129"/>
      <c r="C10" s="142"/>
      <c r="D10" s="1002"/>
      <c r="E10" s="1003"/>
    </row>
    <row r="11" spans="1:5" x14ac:dyDescent="0.25">
      <c r="A11" s="130"/>
      <c r="B11" s="131"/>
      <c r="C11" s="142"/>
      <c r="D11" s="1002"/>
      <c r="E11" s="1003"/>
    </row>
    <row r="12" spans="1:5" x14ac:dyDescent="0.25">
      <c r="A12" s="132"/>
      <c r="B12" s="131"/>
      <c r="C12" s="142"/>
      <c r="D12" s="1002"/>
      <c r="E12" s="1003"/>
    </row>
    <row r="13" spans="1:5" x14ac:dyDescent="0.25">
      <c r="A13" s="132"/>
      <c r="B13" s="131"/>
      <c r="C13" s="143"/>
      <c r="D13" s="1002"/>
      <c r="E13" s="1003"/>
    </row>
    <row r="14" spans="1:5" x14ac:dyDescent="0.25">
      <c r="A14" s="132"/>
      <c r="B14" s="131"/>
      <c r="C14" s="143"/>
      <c r="D14" s="1002"/>
      <c r="E14" s="1003"/>
    </row>
    <row r="15" spans="1:5" x14ac:dyDescent="0.25">
      <c r="A15" s="133"/>
      <c r="B15" s="131"/>
      <c r="C15" s="142"/>
      <c r="D15" s="1002"/>
      <c r="E15" s="1003"/>
    </row>
    <row r="16" spans="1:5" x14ac:dyDescent="0.25">
      <c r="A16" s="134"/>
      <c r="B16" s="135"/>
      <c r="C16" s="144"/>
      <c r="D16" s="1002"/>
      <c r="E16" s="1003"/>
    </row>
    <row r="17" spans="1:5" x14ac:dyDescent="0.25">
      <c r="A17" s="134"/>
      <c r="B17" s="135"/>
      <c r="C17" s="144"/>
      <c r="D17" s="1002"/>
      <c r="E17" s="1003"/>
    </row>
    <row r="18" spans="1:5" x14ac:dyDescent="0.25">
      <c r="A18" s="136"/>
      <c r="B18" s="137"/>
      <c r="C18" s="139"/>
      <c r="D18" s="1002"/>
      <c r="E18" s="1003"/>
    </row>
    <row r="19" spans="1:5" x14ac:dyDescent="0.25">
      <c r="A19" s="138"/>
      <c r="B19" s="139"/>
      <c r="C19" s="139"/>
      <c r="D19" s="1002"/>
      <c r="E19" s="1003"/>
    </row>
    <row r="20" spans="1:5" x14ac:dyDescent="0.25">
      <c r="A20" s="138"/>
      <c r="B20" s="139"/>
      <c r="C20" s="139"/>
      <c r="D20" s="1002"/>
      <c r="E20" s="1003"/>
    </row>
    <row r="21" spans="1:5" x14ac:dyDescent="0.25">
      <c r="A21" s="138"/>
      <c r="B21" s="139"/>
      <c r="C21" s="139"/>
      <c r="D21" s="1002"/>
      <c r="E21" s="1003"/>
    </row>
    <row r="22" spans="1:5" x14ac:dyDescent="0.25">
      <c r="A22" s="138"/>
      <c r="B22" s="139"/>
      <c r="C22" s="139"/>
      <c r="D22" s="1002"/>
      <c r="E22" s="1003"/>
    </row>
    <row r="23" spans="1:5" x14ac:dyDescent="0.25">
      <c r="A23" s="138"/>
      <c r="B23" s="139"/>
      <c r="C23" s="139"/>
      <c r="D23" s="1002"/>
      <c r="E23" s="1003"/>
    </row>
    <row r="24" spans="1:5" x14ac:dyDescent="0.25">
      <c r="A24" s="138"/>
      <c r="B24" s="139"/>
      <c r="C24" s="139"/>
      <c r="D24" s="1002"/>
      <c r="E24" s="1003"/>
    </row>
    <row r="25" spans="1:5" x14ac:dyDescent="0.25">
      <c r="A25" s="138"/>
      <c r="B25" s="139"/>
      <c r="C25" s="139"/>
      <c r="D25" s="1002"/>
      <c r="E25" s="1003"/>
    </row>
    <row r="26" spans="1:5" x14ac:dyDescent="0.25">
      <c r="A26" s="138"/>
      <c r="B26" s="139"/>
      <c r="C26" s="139"/>
      <c r="D26" s="1002"/>
      <c r="E26" s="1003"/>
    </row>
    <row r="27" spans="1:5" x14ac:dyDescent="0.25">
      <c r="A27" s="138"/>
      <c r="B27" s="139"/>
      <c r="C27" s="139"/>
      <c r="D27" s="1002"/>
      <c r="E27" s="1003"/>
    </row>
    <row r="28" spans="1:5" x14ac:dyDescent="0.25">
      <c r="A28" s="138"/>
      <c r="B28" s="139"/>
      <c r="C28" s="139"/>
      <c r="D28" s="1002"/>
      <c r="E28" s="1003"/>
    </row>
    <row r="29" spans="1:5" x14ac:dyDescent="0.25">
      <c r="A29" s="138"/>
      <c r="B29" s="139"/>
      <c r="C29" s="139"/>
      <c r="D29" s="1002"/>
      <c r="E29" s="1003"/>
    </row>
    <row r="30" spans="1:5" x14ac:dyDescent="0.25">
      <c r="A30" s="138"/>
      <c r="B30" s="139"/>
      <c r="C30" s="139"/>
      <c r="D30" s="1002"/>
      <c r="E30" s="1003"/>
    </row>
    <row r="31" spans="1:5" x14ac:dyDescent="0.25">
      <c r="A31" s="138"/>
      <c r="B31" s="139"/>
      <c r="C31" s="139"/>
      <c r="D31" s="1002"/>
      <c r="E31" s="1003"/>
    </row>
    <row r="32" spans="1:5" x14ac:dyDescent="0.25">
      <c r="A32" s="138"/>
      <c r="B32" s="139"/>
      <c r="C32" s="139"/>
      <c r="D32" s="1002"/>
      <c r="E32" s="1003"/>
    </row>
    <row r="33" spans="1:5" x14ac:dyDescent="0.25">
      <c r="A33" s="138"/>
      <c r="B33" s="139"/>
      <c r="C33" s="139"/>
      <c r="D33" s="1002"/>
      <c r="E33" s="1003"/>
    </row>
    <row r="34" spans="1:5" x14ac:dyDescent="0.25">
      <c r="A34" s="138"/>
      <c r="B34" s="139"/>
      <c r="C34" s="139"/>
      <c r="D34" s="1002"/>
      <c r="E34" s="1003"/>
    </row>
    <row r="35" spans="1:5" ht="15.75" thickBot="1" x14ac:dyDescent="0.3">
      <c r="A35" s="140"/>
      <c r="B35" s="141"/>
      <c r="C35" s="141"/>
      <c r="D35" s="1004"/>
      <c r="E35" s="1005"/>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scale="56"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61" t="s">
        <v>23</v>
      </c>
      <c r="D2" s="161" t="s">
        <v>420</v>
      </c>
      <c r="F2" s="161" t="s">
        <v>20</v>
      </c>
    </row>
    <row r="3" spans="2:6" x14ac:dyDescent="0.25">
      <c r="B3" s="161" t="s">
        <v>33</v>
      </c>
      <c r="D3" s="161" t="s">
        <v>34</v>
      </c>
      <c r="F3" s="161" t="s">
        <v>42</v>
      </c>
    </row>
    <row r="4" spans="2:6" x14ac:dyDescent="0.25">
      <c r="B4" s="161" t="s">
        <v>21</v>
      </c>
      <c r="F4" s="161" t="s">
        <v>50</v>
      </c>
    </row>
    <row r="5" spans="2:6" x14ac:dyDescent="0.25">
      <c r="F5" s="161"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421</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8" t="s">
        <v>125</v>
      </c>
      <c r="D12" s="669"/>
      <c r="E12" s="666" t="s">
        <v>422</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row>
    <row r="15" spans="1:30" ht="29.25" customHeight="1" x14ac:dyDescent="0.25">
      <c r="A15" s="300"/>
      <c r="B15" s="31"/>
      <c r="C15" s="632" t="s">
        <v>423</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row>
    <row r="16" spans="1:30"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row>
    <row r="17" spans="1:30"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row>
    <row r="18" spans="1:30"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row>
    <row r="19" spans="1:30"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row>
    <row r="20" spans="1:30"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row>
    <row r="21" spans="1:30"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row>
    <row r="22" spans="1:30"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row>
    <row r="23" spans="1:30"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23</v>
      </c>
      <c r="X23" s="633"/>
      <c r="Y23" s="633"/>
      <c r="Z23" s="633"/>
      <c r="AA23" s="623"/>
      <c r="AB23" s="308"/>
      <c r="AC23" s="300"/>
      <c r="AD23" s="300"/>
    </row>
    <row r="24" spans="1:30"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row>
    <row r="25" spans="1:30"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row>
    <row r="26" spans="1:30" ht="29.25" customHeight="1" x14ac:dyDescent="0.25">
      <c r="A26" s="300"/>
      <c r="B26" s="31"/>
      <c r="C26" s="670" t="s">
        <v>424</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row>
    <row r="27" spans="1:30"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row>
    <row r="28" spans="1:30"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row>
    <row r="29" spans="1:30" ht="29.25" customHeight="1" x14ac:dyDescent="0.25">
      <c r="A29" s="300"/>
      <c r="B29" s="31"/>
      <c r="C29" s="670" t="s">
        <v>421</v>
      </c>
      <c r="D29" s="633"/>
      <c r="E29" s="633"/>
      <c r="F29" s="633"/>
      <c r="G29" s="633"/>
      <c r="H29" s="633"/>
      <c r="I29" s="633"/>
      <c r="J29" s="633"/>
      <c r="K29" s="623"/>
      <c r="L29" s="310"/>
      <c r="M29" s="670" t="s">
        <v>425</v>
      </c>
      <c r="N29" s="633"/>
      <c r="O29" s="633"/>
      <c r="P29" s="633"/>
      <c r="Q29" s="633"/>
      <c r="R29" s="633"/>
      <c r="S29" s="633"/>
      <c r="T29" s="633"/>
      <c r="U29" s="633"/>
      <c r="V29" s="633"/>
      <c r="W29" s="633"/>
      <c r="X29" s="633"/>
      <c r="Y29" s="633"/>
      <c r="Z29" s="633"/>
      <c r="AA29" s="623"/>
      <c r="AB29" s="316"/>
      <c r="AC29" s="300"/>
      <c r="AD29" s="300"/>
    </row>
    <row r="30" spans="1:30"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row>
    <row r="31" spans="1:30"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row>
    <row r="32" spans="1:30" ht="90" customHeight="1" x14ac:dyDescent="0.25">
      <c r="A32" s="300"/>
      <c r="B32" s="31"/>
      <c r="C32" s="671" t="s">
        <v>426</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row>
    <row r="33" spans="1:30"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row>
    <row r="34" spans="1:30" ht="15.75" customHeight="1" x14ac:dyDescent="0.25">
      <c r="A34" s="300"/>
      <c r="B34" s="31"/>
      <c r="C34" s="654" t="s">
        <v>139</v>
      </c>
      <c r="D34" s="650"/>
      <c r="E34" s="313"/>
      <c r="F34" s="632" t="s">
        <v>22</v>
      </c>
      <c r="G34" s="623"/>
      <c r="H34" s="313"/>
      <c r="I34" s="300"/>
      <c r="J34" s="320" t="s">
        <v>140</v>
      </c>
      <c r="K34" s="632">
        <v>1</v>
      </c>
      <c r="L34" s="633"/>
      <c r="M34" s="633"/>
      <c r="N34" s="623"/>
      <c r="O34" s="313"/>
      <c r="P34" s="313"/>
      <c r="Q34" s="304" t="s">
        <v>141</v>
      </c>
      <c r="R34" s="300"/>
      <c r="S34" s="313"/>
      <c r="T34" s="313"/>
      <c r="U34" s="313"/>
      <c r="V34" s="313"/>
      <c r="W34" s="632" t="s">
        <v>20</v>
      </c>
      <c r="X34" s="633"/>
      <c r="Y34" s="633"/>
      <c r="Z34" s="633"/>
      <c r="AA34" s="623"/>
      <c r="AB34" s="312"/>
      <c r="AC34" s="300"/>
      <c r="AD34" s="300"/>
    </row>
    <row r="35" spans="1:30"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row>
    <row r="36" spans="1:30" ht="32.25" customHeight="1" x14ac:dyDescent="0.25">
      <c r="A36" s="300"/>
      <c r="B36" s="31"/>
      <c r="C36" s="300"/>
      <c r="D36" s="320" t="s">
        <v>142</v>
      </c>
      <c r="E36" s="313"/>
      <c r="F36" s="671" t="s">
        <v>427</v>
      </c>
      <c r="G36" s="633"/>
      <c r="H36" s="633"/>
      <c r="I36" s="633"/>
      <c r="J36" s="633"/>
      <c r="K36" s="633"/>
      <c r="L36" s="633"/>
      <c r="M36" s="623"/>
      <c r="N36" s="300"/>
      <c r="O36" s="320" t="s">
        <v>144</v>
      </c>
      <c r="P36" s="670">
        <v>1</v>
      </c>
      <c r="Q36" s="633"/>
      <c r="R36" s="633"/>
      <c r="S36" s="633"/>
      <c r="T36" s="633"/>
      <c r="U36" s="633"/>
      <c r="V36" s="633"/>
      <c r="W36" s="633"/>
      <c r="X36" s="633"/>
      <c r="Y36" s="633"/>
      <c r="Z36" s="633"/>
      <c r="AA36" s="623"/>
      <c r="AB36" s="308"/>
      <c r="AC36" s="300"/>
      <c r="AD36" s="300"/>
    </row>
    <row r="37" spans="1:30"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row>
    <row r="38" spans="1:30"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row>
    <row r="39" spans="1:30"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row>
    <row r="40" spans="1:30"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row>
    <row r="41" spans="1:30"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row>
    <row r="42" spans="1:30" ht="15.75" customHeight="1" x14ac:dyDescent="0.25">
      <c r="A42" s="300"/>
      <c r="B42" s="31"/>
      <c r="C42" s="313" t="s">
        <v>140</v>
      </c>
      <c r="D42" s="670">
        <v>1</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row>
    <row r="43" spans="1:30"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row>
    <row r="44" spans="1:30"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row>
    <row r="45" spans="1:30"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row>
    <row r="46" spans="1:30"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row>
    <row r="47" spans="1:30"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row>
    <row r="48" spans="1:30"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row>
    <row r="49" spans="1:30"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row>
    <row r="50" spans="1:30" ht="15.75" customHeight="1" x14ac:dyDescent="0.25">
      <c r="A50" s="327"/>
      <c r="B50" s="41"/>
      <c r="C50" s="44">
        <v>2024</v>
      </c>
      <c r="D50" s="45">
        <v>45474</v>
      </c>
      <c r="E50" s="648">
        <v>45656</v>
      </c>
      <c r="F50" s="623"/>
      <c r="G50" s="46">
        <v>1</v>
      </c>
      <c r="H50" s="652" t="s">
        <v>421</v>
      </c>
      <c r="I50" s="633"/>
      <c r="J50" s="633"/>
      <c r="K50" s="633"/>
      <c r="L50" s="633"/>
      <c r="M50" s="633"/>
      <c r="N50" s="633"/>
      <c r="O50" s="633"/>
      <c r="P50" s="633"/>
      <c r="Q50" s="633"/>
      <c r="R50" s="633"/>
      <c r="S50" s="633"/>
      <c r="T50" s="633"/>
      <c r="U50" s="633"/>
      <c r="V50" s="633"/>
      <c r="W50" s="633"/>
      <c r="X50" s="633"/>
      <c r="Y50" s="633"/>
      <c r="Z50" s="633"/>
      <c r="AA50" s="623"/>
      <c r="AB50" s="322"/>
      <c r="AC50" s="327"/>
      <c r="AD50" s="327"/>
    </row>
    <row r="51" spans="1:30" ht="15.75" customHeight="1" x14ac:dyDescent="0.25">
      <c r="A51" s="327"/>
      <c r="B51" s="41"/>
      <c r="C51" s="44">
        <v>2025</v>
      </c>
      <c r="D51" s="45">
        <v>45658</v>
      </c>
      <c r="E51" s="648">
        <v>46021</v>
      </c>
      <c r="F51" s="623"/>
      <c r="G51" s="46">
        <v>1</v>
      </c>
      <c r="H51" s="652" t="s">
        <v>421</v>
      </c>
      <c r="I51" s="633"/>
      <c r="J51" s="633"/>
      <c r="K51" s="633"/>
      <c r="L51" s="633"/>
      <c r="M51" s="633"/>
      <c r="N51" s="633"/>
      <c r="O51" s="633"/>
      <c r="P51" s="633"/>
      <c r="Q51" s="633"/>
      <c r="R51" s="633"/>
      <c r="S51" s="633"/>
      <c r="T51" s="633"/>
      <c r="U51" s="633"/>
      <c r="V51" s="633"/>
      <c r="W51" s="633"/>
      <c r="X51" s="633"/>
      <c r="Y51" s="633"/>
      <c r="Z51" s="633"/>
      <c r="AA51" s="623"/>
      <c r="AB51" s="322"/>
      <c r="AC51" s="327"/>
      <c r="AD51" s="327"/>
    </row>
    <row r="52" spans="1:30" ht="15.75" customHeight="1" x14ac:dyDescent="0.25">
      <c r="A52" s="327"/>
      <c r="B52" s="41"/>
      <c r="C52" s="44">
        <v>2026</v>
      </c>
      <c r="D52" s="45">
        <v>46023</v>
      </c>
      <c r="E52" s="648">
        <v>46386</v>
      </c>
      <c r="F52" s="623"/>
      <c r="G52" s="46">
        <v>1</v>
      </c>
      <c r="H52" s="652" t="s">
        <v>421</v>
      </c>
      <c r="I52" s="633"/>
      <c r="J52" s="633"/>
      <c r="K52" s="633"/>
      <c r="L52" s="633"/>
      <c r="M52" s="633"/>
      <c r="N52" s="633"/>
      <c r="O52" s="633"/>
      <c r="P52" s="633"/>
      <c r="Q52" s="633"/>
      <c r="R52" s="633"/>
      <c r="S52" s="633"/>
      <c r="T52" s="633"/>
      <c r="U52" s="633"/>
      <c r="V52" s="633"/>
      <c r="W52" s="633"/>
      <c r="X52" s="633"/>
      <c r="Y52" s="633"/>
      <c r="Z52" s="633"/>
      <c r="AA52" s="623"/>
      <c r="AB52" s="322"/>
      <c r="AC52" s="327"/>
      <c r="AD52" s="327"/>
    </row>
    <row r="53" spans="1:30" ht="15.75" customHeight="1" x14ac:dyDescent="0.25">
      <c r="A53" s="327"/>
      <c r="B53" s="41"/>
      <c r="C53" s="44">
        <v>2027</v>
      </c>
      <c r="D53" s="45">
        <v>46388</v>
      </c>
      <c r="E53" s="648">
        <v>46751</v>
      </c>
      <c r="F53" s="623"/>
      <c r="G53" s="46">
        <v>1</v>
      </c>
      <c r="H53" s="652" t="s">
        <v>421</v>
      </c>
      <c r="I53" s="633"/>
      <c r="J53" s="633"/>
      <c r="K53" s="633"/>
      <c r="L53" s="633"/>
      <c r="M53" s="633"/>
      <c r="N53" s="633"/>
      <c r="O53" s="633"/>
      <c r="P53" s="633"/>
      <c r="Q53" s="633"/>
      <c r="R53" s="633"/>
      <c r="S53" s="633"/>
      <c r="T53" s="633"/>
      <c r="U53" s="633"/>
      <c r="V53" s="633"/>
      <c r="W53" s="633"/>
      <c r="X53" s="633"/>
      <c r="Y53" s="633"/>
      <c r="Z53" s="633"/>
      <c r="AA53" s="623"/>
      <c r="AB53" s="322"/>
      <c r="AC53" s="327"/>
      <c r="AD53" s="327"/>
    </row>
    <row r="54" spans="1:30"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row>
    <row r="55" spans="1:30"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row>
    <row r="56" spans="1:30"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row>
    <row r="57" spans="1:30"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row>
    <row r="58" spans="1:30"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row>
    <row r="59" spans="1:30"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row>
    <row r="60" spans="1:30"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row>
    <row r="61" spans="1:30"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row>
    <row r="62" spans="1:30"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row>
    <row r="63" spans="1:30"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row>
    <row r="64" spans="1:30"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row>
    <row r="65" spans="1:30"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row>
    <row r="66" spans="1:30"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row>
    <row r="67" spans="1:30"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row>
    <row r="68" spans="1:30"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row>
    <row r="69" spans="1:30"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row>
    <row r="70" spans="1:30"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row>
    <row r="71" spans="1:30"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row>
    <row r="72" spans="1:30"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row>
    <row r="73" spans="1:30"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row>
    <row r="74" spans="1:30"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row>
    <row r="75" spans="1:30"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row>
    <row r="76" spans="1:30"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row>
    <row r="77" spans="1:30"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row>
    <row r="78" spans="1:30"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row>
    <row r="79" spans="1:30"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row>
    <row r="80" spans="1:30"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row>
    <row r="81" spans="1:30"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row>
    <row r="82" spans="1:30"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row>
    <row r="83" spans="1:30"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428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8" t="s">
        <v>125</v>
      </c>
      <c r="D12" s="669"/>
      <c r="E12" s="666" t="s">
        <v>429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row>
    <row r="15" spans="1:30" ht="29.25" customHeight="1" x14ac:dyDescent="0.25">
      <c r="A15" s="300"/>
      <c r="B15" s="31"/>
      <c r="C15" s="632" t="s">
        <v>430</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row>
    <row r="16" spans="1:30"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row>
    <row r="17" spans="1:30"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row>
    <row r="18" spans="1:30"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row>
    <row r="19" spans="1:30"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row>
    <row r="20" spans="1:30"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row>
    <row r="21" spans="1:30"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row>
    <row r="22" spans="1:30"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row>
    <row r="23" spans="1:30"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21</v>
      </c>
      <c r="X23" s="633"/>
      <c r="Y23" s="633"/>
      <c r="Z23" s="633"/>
      <c r="AA23" s="623"/>
      <c r="AB23" s="308"/>
      <c r="AC23" s="300"/>
      <c r="AD23" s="300"/>
    </row>
    <row r="24" spans="1:30"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row>
    <row r="25" spans="1:30"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row>
    <row r="26" spans="1:30" ht="39.75" customHeight="1" x14ac:dyDescent="0.25">
      <c r="A26" s="300"/>
      <c r="B26" s="31"/>
      <c r="C26" s="1006"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row>
    <row r="27" spans="1:30"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row>
    <row r="28" spans="1:30"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row>
    <row r="29" spans="1:30" ht="29.25" customHeight="1" x14ac:dyDescent="0.25">
      <c r="A29" s="300"/>
      <c r="B29" s="31"/>
      <c r="C29" s="670" t="s">
        <v>432</v>
      </c>
      <c r="D29" s="633"/>
      <c r="E29" s="633"/>
      <c r="F29" s="633"/>
      <c r="G29" s="633"/>
      <c r="H29" s="633"/>
      <c r="I29" s="633"/>
      <c r="J29" s="633"/>
      <c r="K29" s="623"/>
      <c r="L29" s="310"/>
      <c r="M29" s="670"/>
      <c r="N29" s="633"/>
      <c r="O29" s="633"/>
      <c r="P29" s="633"/>
      <c r="Q29" s="633"/>
      <c r="R29" s="633"/>
      <c r="S29" s="633"/>
      <c r="T29" s="633"/>
      <c r="U29" s="633"/>
      <c r="V29" s="633"/>
      <c r="W29" s="633"/>
      <c r="X29" s="633"/>
      <c r="Y29" s="633"/>
      <c r="Z29" s="633"/>
      <c r="AA29" s="623"/>
      <c r="AB29" s="316"/>
      <c r="AC29" s="300"/>
      <c r="AD29" s="300"/>
    </row>
    <row r="30" spans="1:30"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row>
    <row r="31" spans="1:30"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row>
    <row r="32" spans="1:30" ht="90" customHeight="1" x14ac:dyDescent="0.25">
      <c r="A32" s="300"/>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row>
    <row r="33" spans="1:30"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row>
    <row r="34" spans="1:30" ht="15.75" customHeight="1" x14ac:dyDescent="0.25">
      <c r="A34" s="300"/>
      <c r="B34" s="31"/>
      <c r="C34" s="654" t="s">
        <v>139</v>
      </c>
      <c r="D34" s="650"/>
      <c r="E34" s="313"/>
      <c r="F34" s="632" t="s">
        <v>22</v>
      </c>
      <c r="G34" s="623"/>
      <c r="H34" s="313"/>
      <c r="I34" s="300"/>
      <c r="J34" s="320" t="s">
        <v>140</v>
      </c>
      <c r="K34" s="632">
        <v>1.2</v>
      </c>
      <c r="L34" s="633"/>
      <c r="M34" s="633"/>
      <c r="N34" s="623"/>
      <c r="O34" s="313"/>
      <c r="P34" s="313"/>
      <c r="Q34" s="304" t="s">
        <v>141</v>
      </c>
      <c r="R34" s="300"/>
      <c r="S34" s="313"/>
      <c r="T34" s="313"/>
      <c r="U34" s="313"/>
      <c r="V34" s="313"/>
      <c r="W34" s="632" t="s">
        <v>20</v>
      </c>
      <c r="X34" s="633"/>
      <c r="Y34" s="633"/>
      <c r="Z34" s="633"/>
      <c r="AA34" s="623"/>
      <c r="AB34" s="312"/>
      <c r="AC34" s="300"/>
      <c r="AD34" s="300"/>
    </row>
    <row r="35" spans="1:30"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row>
    <row r="36" spans="1:30" ht="32.25" customHeight="1" x14ac:dyDescent="0.25">
      <c r="A36" s="300"/>
      <c r="B36" s="31"/>
      <c r="C36" s="300"/>
      <c r="D36" s="320" t="s">
        <v>142</v>
      </c>
      <c r="E36" s="313"/>
      <c r="F36" s="671" t="s">
        <v>434</v>
      </c>
      <c r="G36" s="633"/>
      <c r="H36" s="633"/>
      <c r="I36" s="633"/>
      <c r="J36" s="633"/>
      <c r="K36" s="633"/>
      <c r="L36" s="633"/>
      <c r="M36" s="623"/>
      <c r="N36" s="300"/>
      <c r="O36" s="320" t="s">
        <v>144</v>
      </c>
      <c r="P36" s="670">
        <v>0</v>
      </c>
      <c r="Q36" s="633"/>
      <c r="R36" s="633"/>
      <c r="S36" s="633"/>
      <c r="T36" s="633"/>
      <c r="U36" s="633"/>
      <c r="V36" s="633"/>
      <c r="W36" s="633"/>
      <c r="X36" s="633"/>
      <c r="Y36" s="633"/>
      <c r="Z36" s="633"/>
      <c r="AA36" s="623"/>
      <c r="AB36" s="308"/>
      <c r="AC36" s="300"/>
      <c r="AD36" s="300"/>
    </row>
    <row r="37" spans="1:30"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row>
    <row r="38" spans="1:30"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row>
    <row r="39" spans="1:30"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row>
    <row r="40" spans="1:30"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row>
    <row r="41" spans="1:30"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row>
    <row r="42" spans="1:30" ht="15.75" customHeight="1" x14ac:dyDescent="0.25">
      <c r="A42" s="300"/>
      <c r="B42" s="31"/>
      <c r="C42" s="313" t="s">
        <v>140</v>
      </c>
      <c r="D42" s="670">
        <v>1</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row>
    <row r="43" spans="1:30"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row>
    <row r="44" spans="1:30"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row>
    <row r="45" spans="1:30"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row>
    <row r="46" spans="1:30"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row>
    <row r="47" spans="1:30"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row>
    <row r="48" spans="1:30"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row>
    <row r="49" spans="1:30"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row>
    <row r="50" spans="1:30" ht="15.75" customHeight="1" x14ac:dyDescent="0.25">
      <c r="A50" s="327"/>
      <c r="B50" s="41"/>
      <c r="C50" s="44">
        <v>2024</v>
      </c>
      <c r="D50" s="45">
        <v>45474</v>
      </c>
      <c r="E50" s="648">
        <v>45656</v>
      </c>
      <c r="F50" s="623"/>
      <c r="G50" s="46">
        <v>1.2</v>
      </c>
      <c r="H50" s="652" t="s">
        <v>435</v>
      </c>
      <c r="I50" s="633"/>
      <c r="J50" s="633"/>
      <c r="K50" s="633"/>
      <c r="L50" s="633"/>
      <c r="M50" s="633"/>
      <c r="N50" s="633"/>
      <c r="O50" s="633"/>
      <c r="P50" s="633"/>
      <c r="Q50" s="633"/>
      <c r="R50" s="633"/>
      <c r="S50" s="633"/>
      <c r="T50" s="633"/>
      <c r="U50" s="633"/>
      <c r="V50" s="633"/>
      <c r="W50" s="633"/>
      <c r="X50" s="633"/>
      <c r="Y50" s="633"/>
      <c r="Z50" s="633"/>
      <c r="AA50" s="623"/>
      <c r="AB50" s="322"/>
      <c r="AC50" s="327"/>
      <c r="AD50" s="327"/>
    </row>
    <row r="51" spans="1:30" ht="15.75" customHeight="1" x14ac:dyDescent="0.25">
      <c r="A51" s="327"/>
      <c r="B51" s="41"/>
      <c r="C51" s="44">
        <v>2025</v>
      </c>
      <c r="D51" s="45">
        <v>45658</v>
      </c>
      <c r="E51" s="648">
        <v>46021</v>
      </c>
      <c r="F51" s="623"/>
      <c r="G51" s="46">
        <v>1.7</v>
      </c>
      <c r="H51" s="652" t="s">
        <v>435</v>
      </c>
      <c r="I51" s="633"/>
      <c r="J51" s="633"/>
      <c r="K51" s="633"/>
      <c r="L51" s="633"/>
      <c r="M51" s="633"/>
      <c r="N51" s="633"/>
      <c r="O51" s="633"/>
      <c r="P51" s="633"/>
      <c r="Q51" s="633"/>
      <c r="R51" s="633"/>
      <c r="S51" s="633"/>
      <c r="T51" s="633"/>
      <c r="U51" s="633"/>
      <c r="V51" s="633"/>
      <c r="W51" s="633"/>
      <c r="X51" s="633"/>
      <c r="Y51" s="633"/>
      <c r="Z51" s="633"/>
      <c r="AA51" s="623"/>
      <c r="AB51" s="322"/>
      <c r="AC51" s="327"/>
      <c r="AD51" s="327"/>
    </row>
    <row r="52" spans="1:30" ht="15.75" customHeight="1" x14ac:dyDescent="0.25">
      <c r="A52" s="327"/>
      <c r="B52" s="41"/>
      <c r="C52" s="44">
        <v>2026</v>
      </c>
      <c r="D52" s="45">
        <v>46023</v>
      </c>
      <c r="E52" s="648">
        <v>46386</v>
      </c>
      <c r="F52" s="623"/>
      <c r="G52" s="46">
        <v>1.1000000000000001</v>
      </c>
      <c r="H52" s="652" t="s">
        <v>435</v>
      </c>
      <c r="I52" s="633"/>
      <c r="J52" s="633"/>
      <c r="K52" s="633"/>
      <c r="L52" s="633"/>
      <c r="M52" s="633"/>
      <c r="N52" s="633"/>
      <c r="O52" s="633"/>
      <c r="P52" s="633"/>
      <c r="Q52" s="633"/>
      <c r="R52" s="633"/>
      <c r="S52" s="633"/>
      <c r="T52" s="633"/>
      <c r="U52" s="633"/>
      <c r="V52" s="633"/>
      <c r="W52" s="633"/>
      <c r="X52" s="633"/>
      <c r="Y52" s="633"/>
      <c r="Z52" s="633"/>
      <c r="AA52" s="623"/>
      <c r="AB52" s="322"/>
      <c r="AC52" s="327"/>
      <c r="AD52" s="327"/>
    </row>
    <row r="53" spans="1:30" ht="15.75" customHeight="1" x14ac:dyDescent="0.25">
      <c r="A53" s="327"/>
      <c r="B53" s="41"/>
      <c r="C53" s="44">
        <v>2027</v>
      </c>
      <c r="D53" s="45">
        <v>46388</v>
      </c>
      <c r="E53" s="648">
        <v>46751</v>
      </c>
      <c r="F53" s="623"/>
      <c r="G53" s="46">
        <v>1</v>
      </c>
      <c r="H53" s="652" t="s">
        <v>435</v>
      </c>
      <c r="I53" s="633"/>
      <c r="J53" s="633"/>
      <c r="K53" s="633"/>
      <c r="L53" s="633"/>
      <c r="M53" s="633"/>
      <c r="N53" s="633"/>
      <c r="O53" s="633"/>
      <c r="P53" s="633"/>
      <c r="Q53" s="633"/>
      <c r="R53" s="633"/>
      <c r="S53" s="633"/>
      <c r="T53" s="633"/>
      <c r="U53" s="633"/>
      <c r="V53" s="633"/>
      <c r="W53" s="633"/>
      <c r="X53" s="633"/>
      <c r="Y53" s="633"/>
      <c r="Z53" s="633"/>
      <c r="AA53" s="623"/>
      <c r="AB53" s="322"/>
      <c r="AC53" s="327"/>
      <c r="AD53" s="327"/>
    </row>
    <row r="54" spans="1:30"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row>
    <row r="55" spans="1:30"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row>
    <row r="56" spans="1:30"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row>
    <row r="57" spans="1:30"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row>
    <row r="58" spans="1:30"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row>
    <row r="59" spans="1:30"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row>
    <row r="60" spans="1:30"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row>
    <row r="61" spans="1:30"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row>
    <row r="62" spans="1:30"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row>
    <row r="63" spans="1:30"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row>
    <row r="64" spans="1:30"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row>
    <row r="65" spans="1:30"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row>
    <row r="66" spans="1:30"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row>
    <row r="67" spans="1:30"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row>
    <row r="68" spans="1:30"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row>
    <row r="69" spans="1:30"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row>
    <row r="70" spans="1:30"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row>
    <row r="71" spans="1:30"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row>
    <row r="72" spans="1:30"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row>
    <row r="73" spans="1:30"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row>
    <row r="74" spans="1:30"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row>
    <row r="75" spans="1:30"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row>
    <row r="76" spans="1:30"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row>
    <row r="77" spans="1:30"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row>
    <row r="78" spans="1:30"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row>
    <row r="79" spans="1:30"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row>
    <row r="80" spans="1:30"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row>
    <row r="81" spans="1:30"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row>
    <row r="82" spans="1:30"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row>
    <row r="83" spans="1:30"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row>
    <row r="2" spans="1:33"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c r="AE2" s="300"/>
      <c r="AF2" s="300"/>
      <c r="AG2" s="300"/>
    </row>
    <row r="3" spans="1:33"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c r="AE3" s="300"/>
      <c r="AF3" s="300"/>
      <c r="AG3" s="300"/>
    </row>
    <row r="4" spans="1:33"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c r="AE4" s="300"/>
      <c r="AF4" s="300"/>
      <c r="AG4" s="300"/>
    </row>
    <row r="5" spans="1:33"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c r="AE5" s="300"/>
      <c r="AF5" s="300"/>
      <c r="AG5" s="300"/>
    </row>
    <row r="6" spans="1:33"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c r="AE6" s="300"/>
      <c r="AF6" s="300"/>
      <c r="AG6" s="300"/>
    </row>
    <row r="7" spans="1:33"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c r="AE7" s="300"/>
      <c r="AF7" s="300"/>
      <c r="AG7" s="300"/>
    </row>
    <row r="8" spans="1:33"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c r="AE8" s="300"/>
      <c r="AF8" s="1007" t="s">
        <v>436</v>
      </c>
      <c r="AG8" s="650"/>
    </row>
    <row r="9" spans="1:33"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c r="AE9" s="300"/>
      <c r="AF9" s="300"/>
      <c r="AG9" s="300"/>
    </row>
    <row r="10" spans="1:33" ht="30" customHeight="1" x14ac:dyDescent="0.25">
      <c r="A10" s="300"/>
      <c r="B10" s="31"/>
      <c r="C10" s="664" t="s">
        <v>123</v>
      </c>
      <c r="D10" s="650"/>
      <c r="E10" s="632" t="s">
        <v>114</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c r="AE10" s="300"/>
      <c r="AF10" s="300"/>
      <c r="AG10" s="300"/>
    </row>
    <row r="11" spans="1:33"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c r="AE11" s="300"/>
      <c r="AF11" s="52" t="s">
        <v>437</v>
      </c>
      <c r="AG11" s="52" t="s">
        <v>438</v>
      </c>
    </row>
    <row r="12" spans="1:33" ht="29.25" customHeight="1" x14ac:dyDescent="0.25">
      <c r="A12" s="300"/>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c r="AE12" s="300"/>
      <c r="AF12" s="37" t="s">
        <v>440</v>
      </c>
      <c r="AG12" s="37">
        <v>28</v>
      </c>
    </row>
    <row r="13" spans="1:33"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c r="AE13" s="300"/>
      <c r="AF13" s="37" t="s">
        <v>441</v>
      </c>
      <c r="AG13" s="37">
        <v>100</v>
      </c>
    </row>
    <row r="14" spans="1:33"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c r="AE14" s="300"/>
      <c r="AF14" s="37" t="s">
        <v>442</v>
      </c>
      <c r="AG14" s="37">
        <v>34</v>
      </c>
    </row>
    <row r="15" spans="1:33" ht="29.25" customHeight="1" x14ac:dyDescent="0.25">
      <c r="A15" s="300"/>
      <c r="B15" s="31"/>
      <c r="C15" s="632" t="s">
        <v>443</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c r="AE15" s="300"/>
      <c r="AF15" s="37" t="s">
        <v>444</v>
      </c>
      <c r="AG15" s="37">
        <v>100</v>
      </c>
    </row>
    <row r="16" spans="1:33"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c r="AE16" s="300"/>
      <c r="AF16" s="37" t="s">
        <v>445</v>
      </c>
      <c r="AG16" s="37">
        <v>38</v>
      </c>
    </row>
    <row r="17" spans="1:33"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c r="AE17" s="300"/>
      <c r="AF17" s="37" t="s">
        <v>446</v>
      </c>
      <c r="AG17" s="37">
        <v>100</v>
      </c>
    </row>
    <row r="18" spans="1:33"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c r="AE18" s="300"/>
      <c r="AF18" s="37" t="s">
        <v>447</v>
      </c>
      <c r="AG18" s="37">
        <v>25</v>
      </c>
    </row>
    <row r="19" spans="1:33"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c r="AE19" s="300"/>
      <c r="AF19" s="300"/>
      <c r="AG19" s="300"/>
    </row>
    <row r="20" spans="1:33"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c r="AE20" s="300"/>
      <c r="AF20" s="300"/>
      <c r="AG20" s="300"/>
    </row>
    <row r="21" spans="1:33"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c r="AE21" s="300"/>
      <c r="AF21" s="300"/>
      <c r="AG21" s="300"/>
    </row>
    <row r="22" spans="1:33"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c r="AE22" s="300"/>
      <c r="AF22" s="300"/>
      <c r="AG22" s="300"/>
    </row>
    <row r="23" spans="1:33"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33</v>
      </c>
      <c r="X23" s="633"/>
      <c r="Y23" s="633"/>
      <c r="Z23" s="633"/>
      <c r="AA23" s="623"/>
      <c r="AB23" s="308"/>
      <c r="AC23" s="300"/>
      <c r="AD23" s="300"/>
      <c r="AE23" s="300"/>
      <c r="AF23" s="300"/>
      <c r="AG23" s="300"/>
    </row>
    <row r="24" spans="1:33"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c r="AE24" s="300"/>
      <c r="AF24" s="300"/>
      <c r="AG24" s="300"/>
    </row>
    <row r="25" spans="1:33"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c r="AE25" s="300"/>
      <c r="AF25" s="300"/>
      <c r="AG25" s="300"/>
    </row>
    <row r="26" spans="1:33" ht="39.75" customHeight="1" x14ac:dyDescent="0.25">
      <c r="A26" s="300"/>
      <c r="B26" s="31"/>
      <c r="C26" s="1008"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c r="AE26" s="300"/>
      <c r="AF26" s="335">
        <f>+(((((AG12/100)*AG13)+((AG14/100)*AG15)+((AG16/100)*AG17))*AG18)/100)</f>
        <v>25</v>
      </c>
      <c r="AG26" s="300"/>
    </row>
    <row r="27" spans="1:33"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c r="AE27" s="300"/>
      <c r="AF27" s="300"/>
      <c r="AG27" s="300"/>
    </row>
    <row r="28" spans="1:33"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c r="AE28" s="300"/>
      <c r="AF28" s="300"/>
      <c r="AG28" s="300"/>
    </row>
    <row r="29" spans="1:33" ht="29.25" customHeight="1" x14ac:dyDescent="0.25">
      <c r="A29" s="300"/>
      <c r="B29" s="31"/>
      <c r="C29" s="670" t="s">
        <v>432</v>
      </c>
      <c r="D29" s="633"/>
      <c r="E29" s="633"/>
      <c r="F29" s="633"/>
      <c r="G29" s="633"/>
      <c r="H29" s="633"/>
      <c r="I29" s="633"/>
      <c r="J29" s="633"/>
      <c r="K29" s="623"/>
      <c r="L29" s="310"/>
      <c r="M29" s="670"/>
      <c r="N29" s="633"/>
      <c r="O29" s="633"/>
      <c r="P29" s="633"/>
      <c r="Q29" s="633"/>
      <c r="R29" s="633"/>
      <c r="S29" s="633"/>
      <c r="T29" s="633"/>
      <c r="U29" s="633"/>
      <c r="V29" s="633"/>
      <c r="W29" s="633"/>
      <c r="X29" s="633"/>
      <c r="Y29" s="633"/>
      <c r="Z29" s="633"/>
      <c r="AA29" s="623"/>
      <c r="AB29" s="316"/>
      <c r="AC29" s="300"/>
      <c r="AD29" s="300"/>
      <c r="AE29" s="300"/>
      <c r="AF29" s="300"/>
      <c r="AG29" s="300"/>
    </row>
    <row r="30" spans="1:33"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c r="AE30" s="300"/>
      <c r="AF30" s="300"/>
      <c r="AG30" s="300"/>
    </row>
    <row r="31" spans="1:33"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c r="AE31" s="300"/>
      <c r="AF31" s="300"/>
      <c r="AG31" s="300"/>
    </row>
    <row r="32" spans="1:33" ht="90" customHeight="1" x14ac:dyDescent="0.25">
      <c r="A32" s="300"/>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c r="AE32" s="300"/>
      <c r="AF32" s="300"/>
      <c r="AG32" s="300"/>
    </row>
    <row r="33" spans="1:33"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c r="AE33" s="300"/>
      <c r="AF33" s="300"/>
      <c r="AG33" s="300"/>
    </row>
    <row r="34" spans="1:33" ht="15.75" customHeight="1" x14ac:dyDescent="0.25">
      <c r="A34" s="300"/>
      <c r="B34" s="31"/>
      <c r="C34" s="654" t="s">
        <v>139</v>
      </c>
      <c r="D34" s="650"/>
      <c r="E34" s="313"/>
      <c r="F34" s="632" t="s">
        <v>34</v>
      </c>
      <c r="G34" s="623"/>
      <c r="H34" s="313"/>
      <c r="I34" s="300"/>
      <c r="J34" s="320" t="s">
        <v>140</v>
      </c>
      <c r="K34" s="632">
        <v>25</v>
      </c>
      <c r="L34" s="633"/>
      <c r="M34" s="633"/>
      <c r="N34" s="623"/>
      <c r="O34" s="313"/>
      <c r="P34" s="313"/>
      <c r="Q34" s="304" t="s">
        <v>141</v>
      </c>
      <c r="R34" s="300"/>
      <c r="S34" s="313"/>
      <c r="T34" s="313"/>
      <c r="U34" s="313"/>
      <c r="V34" s="313"/>
      <c r="W34" s="632" t="s">
        <v>20</v>
      </c>
      <c r="X34" s="633"/>
      <c r="Y34" s="633"/>
      <c r="Z34" s="633"/>
      <c r="AA34" s="623"/>
      <c r="AB34" s="312"/>
      <c r="AC34" s="300"/>
      <c r="AD34" s="300"/>
      <c r="AE34" s="300"/>
      <c r="AF34" s="300"/>
      <c r="AG34" s="300"/>
    </row>
    <row r="35" spans="1:33"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c r="AE35" s="300"/>
      <c r="AF35" s="300"/>
      <c r="AG35" s="300"/>
    </row>
    <row r="36" spans="1:33" ht="32.25" customHeight="1" x14ac:dyDescent="0.25">
      <c r="A36" s="300"/>
      <c r="B36" s="31"/>
      <c r="C36" s="300"/>
      <c r="D36" s="320" t="s">
        <v>142</v>
      </c>
      <c r="E36" s="313"/>
      <c r="F36" s="671" t="s">
        <v>448</v>
      </c>
      <c r="G36" s="633"/>
      <c r="H36" s="633"/>
      <c r="I36" s="633"/>
      <c r="J36" s="633"/>
      <c r="K36" s="633"/>
      <c r="L36" s="633"/>
      <c r="M36" s="623"/>
      <c r="N36" s="300"/>
      <c r="O36" s="320" t="s">
        <v>144</v>
      </c>
      <c r="P36" s="670">
        <v>0</v>
      </c>
      <c r="Q36" s="633"/>
      <c r="R36" s="633"/>
      <c r="S36" s="633"/>
      <c r="T36" s="633"/>
      <c r="U36" s="633"/>
      <c r="V36" s="633"/>
      <c r="W36" s="633"/>
      <c r="X36" s="633"/>
      <c r="Y36" s="633"/>
      <c r="Z36" s="633"/>
      <c r="AA36" s="623"/>
      <c r="AB36" s="308"/>
      <c r="AC36" s="300"/>
      <c r="AD36" s="300"/>
      <c r="AE36" s="300"/>
      <c r="AF36" s="300"/>
      <c r="AG36" s="300"/>
    </row>
    <row r="37" spans="1:33"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c r="AE37" s="300"/>
      <c r="AF37" s="300"/>
      <c r="AG37" s="300"/>
    </row>
    <row r="38" spans="1:33"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c r="AE38" s="300"/>
      <c r="AF38" s="300"/>
      <c r="AG38" s="300"/>
    </row>
    <row r="39" spans="1:33"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c r="AE39" s="300"/>
      <c r="AF39" s="300"/>
      <c r="AG39" s="300"/>
    </row>
    <row r="40" spans="1:33"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c r="AE40" s="300"/>
      <c r="AF40" s="300"/>
      <c r="AG40" s="300"/>
    </row>
    <row r="41" spans="1:33"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c r="AE41" s="300"/>
      <c r="AF41" s="300"/>
      <c r="AG41" s="300"/>
    </row>
    <row r="42" spans="1:33" ht="15.75" customHeight="1" x14ac:dyDescent="0.25">
      <c r="A42" s="300"/>
      <c r="B42" s="31"/>
      <c r="C42" s="313" t="s">
        <v>140</v>
      </c>
      <c r="D42" s="670">
        <v>25</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c r="AE42" s="300"/>
      <c r="AF42" s="300"/>
      <c r="AG42" s="300"/>
    </row>
    <row r="43" spans="1:33"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c r="AE43" s="300"/>
      <c r="AF43" s="300"/>
      <c r="AG43" s="300"/>
    </row>
    <row r="44" spans="1:33"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c r="AE44" s="300"/>
      <c r="AF44" s="300"/>
      <c r="AG44" s="300"/>
    </row>
    <row r="45" spans="1:33"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c r="AE45" s="300"/>
      <c r="AF45" s="300"/>
      <c r="AG45" s="300"/>
    </row>
    <row r="46" spans="1:33"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c r="AE46" s="323"/>
      <c r="AF46" s="323"/>
      <c r="AG46" s="323"/>
    </row>
    <row r="47" spans="1:33"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c r="AE47" s="300"/>
      <c r="AF47" s="300"/>
      <c r="AG47" s="300"/>
    </row>
    <row r="48" spans="1:33"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c r="AE48" s="327"/>
      <c r="AF48" s="327"/>
      <c r="AG48" s="327"/>
    </row>
    <row r="49" spans="1:33"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c r="AE49" s="327"/>
      <c r="AF49" s="327"/>
      <c r="AG49" s="327"/>
    </row>
    <row r="50" spans="1:33" ht="15.75" customHeight="1" x14ac:dyDescent="0.25">
      <c r="A50" s="327"/>
      <c r="B50" s="41"/>
      <c r="C50" s="44">
        <v>2024</v>
      </c>
      <c r="D50" s="45">
        <v>45474</v>
      </c>
      <c r="E50" s="648">
        <v>45656</v>
      </c>
      <c r="F50" s="623"/>
      <c r="G50" s="46">
        <v>25</v>
      </c>
      <c r="H50" s="652" t="s">
        <v>449</v>
      </c>
      <c r="I50" s="633"/>
      <c r="J50" s="633"/>
      <c r="K50" s="633"/>
      <c r="L50" s="633"/>
      <c r="M50" s="633"/>
      <c r="N50" s="633"/>
      <c r="O50" s="633"/>
      <c r="P50" s="633"/>
      <c r="Q50" s="633"/>
      <c r="R50" s="633"/>
      <c r="S50" s="633"/>
      <c r="T50" s="633"/>
      <c r="U50" s="633"/>
      <c r="V50" s="633"/>
      <c r="W50" s="633"/>
      <c r="X50" s="633"/>
      <c r="Y50" s="633"/>
      <c r="Z50" s="633"/>
      <c r="AA50" s="623"/>
      <c r="AB50" s="322"/>
      <c r="AC50" s="327"/>
      <c r="AD50" s="327"/>
      <c r="AE50" s="327"/>
      <c r="AF50" s="327"/>
      <c r="AG50" s="327"/>
    </row>
    <row r="51" spans="1:33" ht="15.75" customHeight="1" x14ac:dyDescent="0.25">
      <c r="A51" s="327"/>
      <c r="B51" s="41"/>
      <c r="C51" s="44">
        <v>2025</v>
      </c>
      <c r="D51" s="45">
        <v>45658</v>
      </c>
      <c r="E51" s="648">
        <v>46021</v>
      </c>
      <c r="F51" s="623"/>
      <c r="G51" s="46">
        <v>65</v>
      </c>
      <c r="H51" s="652" t="s">
        <v>449</v>
      </c>
      <c r="I51" s="633"/>
      <c r="J51" s="633"/>
      <c r="K51" s="633"/>
      <c r="L51" s="633"/>
      <c r="M51" s="633"/>
      <c r="N51" s="633"/>
      <c r="O51" s="633"/>
      <c r="P51" s="633"/>
      <c r="Q51" s="633"/>
      <c r="R51" s="633"/>
      <c r="S51" s="633"/>
      <c r="T51" s="633"/>
      <c r="U51" s="633"/>
      <c r="V51" s="633"/>
      <c r="W51" s="633"/>
      <c r="X51" s="633"/>
      <c r="Y51" s="633"/>
      <c r="Z51" s="633"/>
      <c r="AA51" s="623"/>
      <c r="AB51" s="322"/>
      <c r="AC51" s="327"/>
      <c r="AD51" s="327"/>
      <c r="AE51" s="327"/>
      <c r="AF51" s="327"/>
      <c r="AG51" s="327"/>
    </row>
    <row r="52" spans="1:33" ht="15.75" customHeight="1" x14ac:dyDescent="0.25">
      <c r="A52" s="327"/>
      <c r="B52" s="41"/>
      <c r="C52" s="44">
        <v>2026</v>
      </c>
      <c r="D52" s="45">
        <v>46023</v>
      </c>
      <c r="E52" s="648">
        <v>46386</v>
      </c>
      <c r="F52" s="623"/>
      <c r="G52" s="46">
        <v>85</v>
      </c>
      <c r="H52" s="652" t="s">
        <v>449</v>
      </c>
      <c r="I52" s="633"/>
      <c r="J52" s="633"/>
      <c r="K52" s="633"/>
      <c r="L52" s="633"/>
      <c r="M52" s="633"/>
      <c r="N52" s="633"/>
      <c r="O52" s="633"/>
      <c r="P52" s="633"/>
      <c r="Q52" s="633"/>
      <c r="R52" s="633"/>
      <c r="S52" s="633"/>
      <c r="T52" s="633"/>
      <c r="U52" s="633"/>
      <c r="V52" s="633"/>
      <c r="W52" s="633"/>
      <c r="X52" s="633"/>
      <c r="Y52" s="633"/>
      <c r="Z52" s="633"/>
      <c r="AA52" s="623"/>
      <c r="AB52" s="322"/>
      <c r="AC52" s="327"/>
      <c r="AD52" s="327"/>
      <c r="AE52" s="327"/>
      <c r="AF52" s="327"/>
      <c r="AG52" s="327"/>
    </row>
    <row r="53" spans="1:33" ht="15.75" customHeight="1" x14ac:dyDescent="0.25">
      <c r="A53" s="327"/>
      <c r="B53" s="41"/>
      <c r="C53" s="44">
        <v>2027</v>
      </c>
      <c r="D53" s="45">
        <v>46388</v>
      </c>
      <c r="E53" s="648">
        <v>46751</v>
      </c>
      <c r="F53" s="623"/>
      <c r="G53" s="46">
        <v>100</v>
      </c>
      <c r="H53" s="652" t="s">
        <v>449</v>
      </c>
      <c r="I53" s="633"/>
      <c r="J53" s="633"/>
      <c r="K53" s="633"/>
      <c r="L53" s="633"/>
      <c r="M53" s="633"/>
      <c r="N53" s="633"/>
      <c r="O53" s="633"/>
      <c r="P53" s="633"/>
      <c r="Q53" s="633"/>
      <c r="R53" s="633"/>
      <c r="S53" s="633"/>
      <c r="T53" s="633"/>
      <c r="U53" s="633"/>
      <c r="V53" s="633"/>
      <c r="W53" s="633"/>
      <c r="X53" s="633"/>
      <c r="Y53" s="633"/>
      <c r="Z53" s="633"/>
      <c r="AA53" s="623"/>
      <c r="AB53" s="322"/>
      <c r="AC53" s="327"/>
      <c r="AD53" s="327"/>
      <c r="AE53" s="327"/>
      <c r="AF53" s="327"/>
      <c r="AG53" s="327"/>
    </row>
    <row r="54" spans="1:33"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c r="AE54" s="327"/>
      <c r="AF54" s="327"/>
      <c r="AG54" s="327"/>
    </row>
    <row r="55" spans="1:33"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c r="AE55" s="300"/>
      <c r="AF55" s="300"/>
      <c r="AG55" s="300"/>
    </row>
    <row r="56" spans="1:33"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c r="AE56" s="300"/>
      <c r="AF56" s="300"/>
      <c r="AG56" s="300"/>
    </row>
    <row r="57" spans="1:33"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c r="AE57" s="300"/>
      <c r="AF57" s="300"/>
      <c r="AG57" s="300"/>
    </row>
    <row r="58" spans="1:33"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c r="AE58" s="300"/>
      <c r="AF58" s="300"/>
      <c r="AG58" s="300"/>
    </row>
    <row r="59" spans="1:33"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c r="AE59" s="300"/>
      <c r="AF59" s="300"/>
      <c r="AG59" s="300"/>
    </row>
    <row r="60" spans="1:33"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c r="AE60" s="300"/>
      <c r="AF60" s="300"/>
      <c r="AG60" s="300"/>
    </row>
    <row r="61" spans="1:33"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c r="AE61" s="300"/>
      <c r="AF61" s="300"/>
      <c r="AG61" s="300"/>
    </row>
    <row r="62" spans="1:33"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c r="AE62" s="300"/>
      <c r="AF62" s="300"/>
      <c r="AG62" s="300"/>
    </row>
    <row r="63" spans="1:33"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c r="AE63" s="300"/>
      <c r="AF63" s="300"/>
      <c r="AG63" s="300"/>
    </row>
    <row r="64" spans="1:33"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c r="AE64" s="300"/>
      <c r="AF64" s="300"/>
      <c r="AG64" s="300"/>
    </row>
    <row r="65" spans="1:33"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c r="AE65" s="300"/>
      <c r="AF65" s="300"/>
      <c r="AG65" s="300"/>
    </row>
    <row r="66" spans="1:33"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c r="AE66" s="300"/>
      <c r="AF66" s="300"/>
      <c r="AG66" s="300"/>
    </row>
    <row r="67" spans="1:33"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c r="AE67" s="300"/>
      <c r="AF67" s="300"/>
      <c r="AG67" s="300"/>
    </row>
    <row r="68" spans="1:33"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c r="AE68" s="300"/>
      <c r="AF68" s="300"/>
      <c r="AG68" s="300"/>
    </row>
    <row r="69" spans="1:33"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c r="AE69" s="300"/>
      <c r="AF69" s="300"/>
      <c r="AG69" s="300"/>
    </row>
    <row r="70" spans="1:33"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c r="AE70" s="300"/>
      <c r="AF70" s="300"/>
      <c r="AG70" s="300"/>
    </row>
    <row r="71" spans="1:33"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c r="AE71" s="300"/>
      <c r="AF71" s="300"/>
      <c r="AG71" s="300"/>
    </row>
    <row r="72" spans="1:33"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c r="AE72" s="300"/>
      <c r="AF72" s="300"/>
      <c r="AG72" s="300"/>
    </row>
    <row r="73" spans="1:33"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c r="AE73" s="300"/>
      <c r="AF73" s="300"/>
      <c r="AG73" s="300"/>
    </row>
    <row r="74" spans="1:33"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c r="AE74" s="300"/>
      <c r="AF74" s="300"/>
      <c r="AG74" s="300"/>
    </row>
    <row r="75" spans="1:33"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c r="AE75" s="300"/>
      <c r="AF75" s="300"/>
      <c r="AG75" s="300"/>
    </row>
    <row r="76" spans="1:33"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c r="AE76" s="300"/>
      <c r="AF76" s="300"/>
      <c r="AG76" s="300"/>
    </row>
    <row r="77" spans="1:33"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row>
    <row r="78" spans="1:33"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row>
    <row r="79" spans="1:33"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row>
    <row r="80" spans="1:33"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row>
    <row r="81" spans="1:33"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row>
    <row r="82" spans="1:33"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row>
    <row r="83" spans="1:33"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row>
    <row r="84" spans="1:33"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row>
    <row r="85" spans="1:33"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row>
    <row r="86" spans="1:33"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row>
    <row r="87" spans="1:33"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row>
    <row r="88" spans="1:33"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row>
    <row r="89" spans="1:33"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row>
    <row r="90" spans="1:33"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row>
    <row r="91" spans="1:33"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row>
    <row r="92" spans="1:33"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row>
    <row r="93" spans="1:33"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row>
    <row r="94" spans="1:33"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row>
    <row r="95" spans="1:33"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row>
    <row r="96" spans="1:33"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row>
    <row r="97" spans="1:33"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row>
    <row r="98" spans="1:33"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row>
    <row r="99" spans="1:33"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row>
    <row r="100" spans="1:33"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row>
    <row r="101" spans="1:33"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row>
    <row r="102" spans="1:33"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row>
    <row r="103" spans="1:33"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row>
    <row r="104" spans="1:33"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row>
    <row r="105" spans="1:33"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row>
    <row r="106" spans="1:33"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row>
    <row r="107" spans="1:33"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row>
    <row r="108" spans="1:33"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row>
    <row r="109" spans="1:33"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row>
    <row r="110" spans="1:33"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row>
    <row r="111" spans="1:33"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row>
    <row r="112" spans="1:33"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row>
    <row r="113" spans="1:33"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row>
    <row r="114" spans="1:33"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row>
    <row r="115" spans="1:33"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row>
    <row r="116" spans="1:33"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row>
    <row r="117" spans="1:33"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row>
    <row r="118" spans="1:33"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row>
    <row r="119" spans="1:33"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row>
    <row r="120" spans="1:33"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row>
    <row r="121" spans="1:33"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row>
    <row r="122" spans="1:33"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row>
    <row r="123" spans="1:33"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row>
    <row r="124" spans="1:33"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row>
    <row r="125" spans="1:33"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row>
    <row r="126" spans="1:33"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row>
    <row r="127" spans="1:33"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row>
    <row r="128" spans="1:33"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row>
    <row r="129" spans="1:33"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row>
    <row r="130" spans="1:33"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row>
    <row r="131" spans="1:33"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row>
    <row r="132" spans="1:33"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row>
    <row r="133" spans="1:33"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row>
    <row r="134" spans="1:33"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row>
    <row r="135" spans="1:33"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row>
    <row r="136" spans="1:33"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row>
    <row r="137" spans="1:33"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row>
    <row r="138" spans="1:33"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row>
    <row r="139" spans="1:33"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row>
    <row r="140" spans="1:33"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row>
    <row r="141" spans="1:33"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row>
    <row r="142" spans="1:33"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row>
    <row r="143" spans="1:33"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row>
    <row r="144" spans="1:33"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row>
    <row r="145" spans="1:33"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row>
    <row r="146" spans="1:33"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row>
    <row r="147" spans="1:33"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row>
    <row r="148" spans="1:33"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row>
    <row r="149" spans="1:33"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row>
    <row r="150" spans="1:33"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row>
    <row r="151" spans="1:33"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row>
    <row r="152" spans="1:33"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row>
    <row r="153" spans="1:33"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row>
    <row r="154" spans="1:33"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row>
    <row r="155" spans="1:33"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row>
    <row r="156" spans="1:33"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row>
    <row r="157" spans="1:33"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row>
    <row r="158" spans="1:33"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row>
    <row r="159" spans="1:33"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row>
    <row r="160" spans="1:33"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row>
    <row r="161" spans="1:33"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row>
    <row r="162" spans="1:33"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row>
    <row r="163" spans="1:33"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row>
    <row r="164" spans="1:33"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row>
    <row r="165" spans="1:33"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row>
    <row r="166" spans="1:33"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row>
    <row r="167" spans="1:33"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row>
    <row r="168" spans="1:33"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row>
    <row r="169" spans="1:33"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row>
    <row r="170" spans="1:33"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row>
    <row r="171" spans="1:33"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row>
    <row r="172" spans="1:33"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row>
    <row r="173" spans="1:33"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row>
    <row r="174" spans="1:33"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row>
    <row r="175" spans="1:33"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row>
    <row r="176" spans="1:33"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row>
    <row r="177" spans="1:33"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row>
    <row r="178" spans="1:33"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row>
    <row r="179" spans="1:33"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row>
    <row r="180" spans="1:33"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row>
    <row r="181" spans="1:33"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row>
    <row r="182" spans="1:33"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row>
    <row r="183" spans="1:33"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row>
    <row r="184" spans="1:33"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row>
    <row r="185" spans="1:33"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row>
    <row r="186" spans="1:33"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row>
    <row r="187" spans="1:33"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row>
    <row r="188" spans="1:33"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row>
    <row r="189" spans="1:33"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row>
    <row r="190" spans="1:33"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row>
    <row r="191" spans="1:33"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row>
    <row r="192" spans="1:33"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row>
    <row r="193" spans="1:33"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row>
    <row r="194" spans="1:33"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row>
    <row r="195" spans="1:33"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row>
    <row r="196" spans="1:33"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row>
    <row r="197" spans="1:33"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row>
    <row r="198" spans="1:33"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row>
    <row r="199" spans="1:33"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row>
    <row r="200" spans="1:33"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row>
    <row r="201" spans="1:33"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row>
    <row r="202" spans="1:33"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row>
    <row r="203" spans="1:33"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row>
    <row r="204" spans="1:33"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row>
    <row r="205" spans="1:33"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row>
    <row r="206" spans="1:33"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row>
    <row r="207" spans="1:33"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row>
    <row r="208" spans="1:33"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row>
    <row r="209" spans="1:33"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row>
    <row r="210" spans="1:33"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row>
    <row r="211" spans="1:33"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row>
    <row r="212" spans="1:33"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row>
    <row r="213" spans="1:33"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row>
    <row r="214" spans="1:33"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row>
    <row r="215" spans="1:33"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row>
    <row r="216" spans="1:33"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row>
    <row r="217" spans="1:33"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row>
    <row r="218" spans="1:33"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row>
    <row r="219" spans="1:33"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row>
    <row r="220" spans="1:33"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row>
    <row r="221" spans="1:33"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row>
    <row r="222" spans="1:33"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row>
    <row r="223" spans="1:33"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row>
    <row r="224" spans="1:33"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row>
    <row r="225" spans="1:33"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row>
    <row r="226" spans="1:33"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row>
    <row r="227" spans="1:33"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row>
    <row r="228" spans="1:33"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row>
    <row r="229" spans="1:33"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row>
    <row r="230" spans="1:33"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row>
    <row r="231" spans="1:33"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row>
    <row r="232" spans="1:33"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row>
    <row r="233" spans="1:33"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row>
    <row r="234" spans="1:33"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row>
    <row r="235" spans="1:33"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row>
    <row r="236" spans="1:33"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row>
    <row r="237" spans="1:33"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row>
    <row r="238" spans="1:33"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row>
    <row r="239" spans="1:33"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row>
    <row r="240" spans="1:33"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row>
    <row r="241" spans="1:33"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row>
    <row r="242" spans="1:33"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row>
    <row r="243" spans="1:33"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row>
    <row r="244" spans="1:33"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row>
    <row r="245" spans="1:33"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row>
    <row r="246" spans="1:33"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row>
    <row r="247" spans="1:33"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row>
    <row r="248" spans="1:33"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row>
    <row r="249" spans="1:33"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row>
    <row r="250" spans="1:33"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row>
    <row r="251" spans="1:33"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row>
    <row r="252" spans="1:33"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row>
    <row r="253" spans="1:33"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row>
    <row r="254" spans="1:33"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row>
    <row r="255" spans="1:33"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row>
    <row r="256" spans="1:33"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row>
    <row r="257" spans="1:33"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row>
    <row r="258" spans="1:33"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row>
    <row r="259" spans="1:33"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row>
    <row r="260" spans="1:33"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row>
    <row r="261" spans="1:33"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row>
    <row r="262" spans="1:33"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row>
    <row r="263" spans="1:33"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row>
    <row r="264" spans="1:33"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row>
    <row r="265" spans="1:33"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row>
    <row r="266" spans="1:33"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row>
    <row r="267" spans="1:33"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row>
    <row r="268" spans="1:33"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row>
    <row r="269" spans="1:33"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row>
    <row r="270" spans="1:33"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row>
    <row r="271" spans="1:33"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row>
    <row r="272" spans="1:33"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row>
    <row r="273" spans="1:33"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row>
    <row r="274" spans="1:33"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row>
    <row r="275" spans="1:33"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row>
    <row r="276" spans="1:33"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row>
    <row r="277" spans="1:33"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row>
    <row r="278" spans="1:33"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row>
    <row r="279" spans="1:33"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row>
    <row r="280" spans="1:33"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row>
    <row r="281" spans="1:33"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row>
    <row r="282" spans="1:33"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row>
    <row r="283" spans="1:33"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row>
    <row r="284" spans="1:33"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row>
    <row r="285" spans="1:33"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row>
    <row r="286" spans="1:33"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row>
    <row r="287" spans="1:33"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row>
    <row r="288" spans="1:33"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row>
    <row r="289" spans="1:33"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row>
    <row r="290" spans="1:33"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row>
    <row r="291" spans="1:33"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row>
    <row r="292" spans="1:33"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row>
    <row r="293" spans="1:33"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row>
    <row r="294" spans="1:33"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row>
    <row r="295" spans="1:33"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row>
    <row r="296" spans="1:33"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row>
    <row r="297" spans="1:33"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row>
    <row r="298" spans="1:33"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row>
    <row r="299" spans="1:33"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row>
    <row r="300" spans="1:33"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row>
    <row r="301" spans="1:33"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row>
    <row r="302" spans="1:33"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row>
    <row r="303" spans="1:33"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row>
    <row r="304" spans="1:33"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row>
    <row r="305" spans="1:33"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row>
    <row r="306" spans="1:33"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row>
    <row r="307" spans="1:33"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row>
    <row r="308" spans="1:33"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row>
    <row r="309" spans="1:33"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row>
    <row r="310" spans="1:33"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row>
    <row r="311" spans="1:33"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row>
    <row r="312" spans="1:33"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row>
    <row r="313" spans="1:33"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row>
    <row r="314" spans="1:33"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row>
    <row r="315" spans="1:33"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row>
    <row r="316" spans="1:33"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row>
    <row r="317" spans="1:33"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row>
    <row r="318" spans="1:33"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row>
    <row r="319" spans="1:33"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row>
    <row r="320" spans="1:33"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row>
    <row r="321" spans="1:33"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row>
    <row r="322" spans="1:33"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row>
    <row r="323" spans="1:33"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row>
    <row r="324" spans="1:33"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row>
    <row r="325" spans="1:33"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row>
    <row r="326" spans="1:33"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row>
    <row r="327" spans="1:33"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row>
    <row r="328" spans="1:33"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row>
    <row r="329" spans="1:33"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row>
    <row r="330" spans="1:33"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row>
    <row r="331" spans="1:33"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row>
    <row r="332" spans="1:33"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row>
    <row r="333" spans="1:33"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row>
    <row r="334" spans="1:33"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row>
    <row r="335" spans="1:33"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row>
    <row r="336" spans="1:33"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row>
    <row r="337" spans="1:33"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row>
    <row r="338" spans="1:33"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row>
    <row r="339" spans="1:33"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row>
    <row r="340" spans="1:33"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row>
    <row r="341" spans="1:33"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row>
    <row r="342" spans="1:33"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row>
    <row r="343" spans="1:33"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row>
    <row r="344" spans="1:33"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row>
    <row r="345" spans="1:33"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row>
    <row r="346" spans="1:33"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row>
    <row r="347" spans="1:33"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row>
    <row r="348" spans="1:33"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row>
    <row r="349" spans="1:33"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row>
    <row r="350" spans="1:33"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row>
    <row r="351" spans="1:33"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row>
    <row r="352" spans="1:33"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row>
    <row r="353" spans="1:33"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row>
    <row r="354" spans="1:33"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row>
    <row r="355" spans="1:33"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row>
    <row r="356" spans="1:33"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row>
    <row r="357" spans="1:33"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row>
    <row r="358" spans="1:33"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row>
    <row r="359" spans="1:33"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row>
    <row r="360" spans="1:33"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row>
    <row r="361" spans="1:33"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row>
    <row r="362" spans="1:33"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row>
    <row r="363" spans="1:33"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row>
    <row r="364" spans="1:33"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row>
    <row r="365" spans="1:33"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row>
    <row r="366" spans="1:33"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row>
    <row r="367" spans="1:33"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row>
    <row r="368" spans="1:33"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row>
    <row r="369" spans="1:33"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row>
    <row r="370" spans="1:33"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row>
    <row r="371" spans="1:33"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row>
    <row r="372" spans="1:33"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row>
    <row r="373" spans="1:33"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row>
    <row r="374" spans="1:33"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row>
    <row r="375" spans="1:33"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row>
    <row r="376" spans="1:33"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row>
    <row r="377" spans="1:33"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row>
    <row r="378" spans="1:33"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row>
    <row r="379" spans="1:33"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row>
    <row r="380" spans="1:33"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row>
    <row r="381" spans="1:33"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row>
    <row r="382" spans="1:33"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row>
    <row r="383" spans="1:33"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row>
    <row r="384" spans="1:33"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row>
    <row r="385" spans="1:33"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row>
    <row r="386" spans="1:33"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row>
    <row r="387" spans="1:33"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row>
    <row r="388" spans="1:33"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row>
    <row r="389" spans="1:33"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row>
    <row r="390" spans="1:33"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row>
    <row r="391" spans="1:33"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row>
    <row r="392" spans="1:33"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row>
    <row r="393" spans="1:33"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row>
    <row r="394" spans="1:33"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row>
    <row r="395" spans="1:33"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row>
    <row r="396" spans="1:33"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row>
    <row r="397" spans="1:33"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row>
    <row r="398" spans="1:33"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row>
    <row r="399" spans="1:33"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row>
    <row r="400" spans="1:33"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row>
    <row r="401" spans="1:33"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row>
    <row r="402" spans="1:33"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row>
    <row r="403" spans="1:33"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row>
    <row r="404" spans="1:33"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row>
    <row r="405" spans="1:33"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row>
    <row r="406" spans="1:33"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row>
    <row r="407" spans="1:33"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row>
    <row r="408" spans="1:33"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row>
    <row r="409" spans="1:33"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row>
    <row r="410" spans="1:33"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row>
    <row r="411" spans="1:33"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row>
    <row r="412" spans="1:33"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row>
    <row r="413" spans="1:33"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row>
    <row r="414" spans="1:33"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row>
    <row r="415" spans="1:33"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row>
    <row r="416" spans="1:33"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row>
    <row r="417" spans="1:33"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row>
    <row r="418" spans="1:33"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row>
    <row r="419" spans="1:33"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row>
    <row r="420" spans="1:33"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row>
    <row r="421" spans="1:33"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row>
    <row r="422" spans="1:33"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row>
    <row r="423" spans="1:33"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row>
    <row r="424" spans="1:33"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row>
    <row r="425" spans="1:33"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row>
    <row r="426" spans="1:33"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row>
    <row r="427" spans="1:33"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row>
    <row r="428" spans="1:33"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row>
    <row r="429" spans="1:33"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row>
    <row r="430" spans="1:33"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row>
    <row r="431" spans="1:33"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row>
    <row r="432" spans="1:33"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row>
    <row r="433" spans="1:33"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row>
    <row r="434" spans="1:33"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row>
    <row r="435" spans="1:33"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row>
    <row r="436" spans="1:33"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row>
    <row r="437" spans="1:33"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row>
    <row r="438" spans="1:33"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row>
    <row r="439" spans="1:33"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row>
    <row r="440" spans="1:33"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row>
    <row r="441" spans="1:33"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row>
    <row r="442" spans="1:33"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row>
    <row r="443" spans="1:33"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row>
    <row r="444" spans="1:33"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row>
    <row r="445" spans="1:33"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row>
    <row r="446" spans="1:33"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row>
    <row r="447" spans="1:33"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row>
    <row r="448" spans="1:33"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row>
    <row r="449" spans="1:33"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row>
    <row r="450" spans="1:33"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row>
    <row r="451" spans="1:33"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row>
    <row r="452" spans="1:33"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row>
    <row r="453" spans="1:33"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row>
    <row r="454" spans="1:33"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row>
    <row r="455" spans="1:33"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row>
    <row r="456" spans="1:33"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row>
    <row r="457" spans="1:33"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row>
    <row r="458" spans="1:33"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row>
    <row r="459" spans="1:33"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row>
    <row r="460" spans="1:33"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row>
    <row r="461" spans="1:33"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row>
    <row r="462" spans="1:33"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row>
    <row r="463" spans="1:33"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row>
    <row r="464" spans="1:33"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row>
    <row r="465" spans="1:33"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row>
    <row r="466" spans="1:33"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row>
    <row r="467" spans="1:33"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row>
    <row r="468" spans="1:33"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row>
    <row r="469" spans="1:33"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row>
    <row r="470" spans="1:33"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row>
    <row r="471" spans="1:33"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row>
    <row r="472" spans="1:33"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row>
    <row r="473" spans="1:33"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row>
    <row r="474" spans="1:33"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row>
    <row r="475" spans="1:33"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row>
    <row r="476" spans="1:33"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row>
    <row r="477" spans="1:33"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row>
    <row r="478" spans="1:33"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row>
    <row r="479" spans="1:33"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row>
    <row r="480" spans="1:33"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row>
    <row r="481" spans="1:33"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row>
    <row r="482" spans="1:33"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row>
    <row r="483" spans="1:33"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row>
    <row r="484" spans="1:33"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row>
    <row r="485" spans="1:33"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row>
    <row r="486" spans="1:33"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row>
    <row r="487" spans="1:33"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row>
    <row r="488" spans="1:33"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row>
    <row r="489" spans="1:33"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row>
    <row r="490" spans="1:33"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row>
    <row r="491" spans="1:33"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row>
    <row r="492" spans="1:33"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row>
    <row r="493" spans="1:33"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row>
    <row r="494" spans="1:33"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row>
    <row r="495" spans="1:33"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row>
    <row r="496" spans="1:33"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row>
    <row r="497" spans="1:33"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row>
    <row r="498" spans="1:33"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row>
    <row r="499" spans="1:33"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row>
    <row r="500" spans="1:33"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row>
    <row r="501" spans="1:33"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row>
    <row r="502" spans="1:33"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row>
    <row r="503" spans="1:33"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row>
    <row r="504" spans="1:33"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row>
    <row r="505" spans="1:33"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row>
    <row r="506" spans="1:33"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row>
    <row r="507" spans="1:33"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row>
    <row r="508" spans="1:33"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row>
    <row r="509" spans="1:33"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row>
    <row r="510" spans="1:33"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row>
    <row r="511" spans="1:33"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row>
    <row r="512" spans="1:33"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row>
    <row r="513" spans="1:33"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row>
    <row r="514" spans="1:33"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row>
    <row r="515" spans="1:33"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row>
    <row r="516" spans="1:33"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row>
    <row r="517" spans="1:33"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row>
    <row r="518" spans="1:33"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row>
    <row r="519" spans="1:33"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row>
    <row r="520" spans="1:33"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row>
    <row r="521" spans="1:33"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row>
    <row r="522" spans="1:33"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row>
    <row r="523" spans="1:33"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row>
    <row r="524" spans="1:33"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row>
    <row r="525" spans="1:33"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row>
    <row r="526" spans="1:33"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row>
    <row r="527" spans="1:33"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row>
    <row r="528" spans="1:33"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row>
    <row r="529" spans="1:33"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row>
    <row r="530" spans="1:33"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row>
    <row r="531" spans="1:33"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row>
    <row r="532" spans="1:33"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row>
    <row r="533" spans="1:33"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row>
    <row r="534" spans="1:33"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row>
    <row r="535" spans="1:33"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row>
    <row r="536" spans="1:33"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row>
    <row r="537" spans="1:33"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row>
    <row r="538" spans="1:33"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row>
    <row r="539" spans="1:33"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row>
    <row r="540" spans="1:33"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row>
    <row r="541" spans="1:33"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row>
    <row r="542" spans="1:33"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row>
    <row r="543" spans="1:33"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row>
    <row r="544" spans="1:33"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row>
    <row r="545" spans="1:33"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row>
    <row r="546" spans="1:33"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row>
    <row r="547" spans="1:33"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row>
    <row r="548" spans="1:33"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row>
    <row r="549" spans="1:33"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row>
    <row r="550" spans="1:33"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row>
    <row r="551" spans="1:33"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row>
    <row r="552" spans="1:33"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row>
    <row r="553" spans="1:33"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row>
    <row r="554" spans="1:33"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row>
    <row r="555" spans="1:33"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row>
    <row r="556" spans="1:33"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row>
    <row r="557" spans="1:33"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row>
    <row r="558" spans="1:33"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row>
    <row r="559" spans="1:33"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row>
    <row r="560" spans="1:33"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row>
    <row r="561" spans="1:33"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row>
    <row r="562" spans="1:33"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row>
    <row r="563" spans="1:33"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row>
    <row r="564" spans="1:33"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row>
    <row r="565" spans="1:33"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row>
    <row r="566" spans="1:33"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row>
    <row r="567" spans="1:33"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row>
    <row r="568" spans="1:33"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row>
    <row r="569" spans="1:33"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row>
    <row r="570" spans="1:33"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row>
    <row r="571" spans="1:33"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row>
    <row r="572" spans="1:33"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row>
    <row r="573" spans="1:33"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row>
    <row r="574" spans="1:33"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row>
    <row r="575" spans="1:33"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row>
    <row r="576" spans="1:33"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row>
    <row r="577" spans="1:33"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row>
    <row r="578" spans="1:33"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row>
    <row r="579" spans="1:33"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row>
    <row r="580" spans="1:33"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row>
    <row r="581" spans="1:33"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row>
    <row r="582" spans="1:33"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row>
    <row r="583" spans="1:33"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row>
    <row r="584" spans="1:33"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row>
    <row r="585" spans="1:33"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row>
    <row r="586" spans="1:33"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row>
    <row r="587" spans="1:33"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row>
    <row r="588" spans="1:33"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row>
    <row r="589" spans="1:33"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row>
    <row r="590" spans="1:33"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row>
    <row r="591" spans="1:33"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row>
    <row r="592" spans="1:33"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row>
    <row r="593" spans="1:33"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row>
    <row r="594" spans="1:33"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row>
    <row r="595" spans="1:33"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row>
    <row r="596" spans="1:33"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row>
    <row r="597" spans="1:33"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row>
    <row r="598" spans="1:33"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row>
    <row r="599" spans="1:33"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row>
    <row r="600" spans="1:33"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row>
    <row r="601" spans="1:33"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row>
    <row r="602" spans="1:33"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row>
    <row r="603" spans="1:33"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row>
    <row r="604" spans="1:33"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row>
    <row r="605" spans="1:33"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row>
    <row r="606" spans="1:33"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row>
    <row r="607" spans="1:33"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row>
    <row r="608" spans="1:33"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row>
    <row r="609" spans="1:33"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row>
    <row r="610" spans="1:33"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row>
    <row r="611" spans="1:33"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row>
    <row r="612" spans="1:33"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row>
    <row r="613" spans="1:33"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row>
    <row r="614" spans="1:33"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row>
    <row r="615" spans="1:33"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row>
    <row r="616" spans="1:33"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row>
    <row r="617" spans="1:33"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row>
    <row r="618" spans="1:33"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row>
    <row r="619" spans="1:33"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row>
    <row r="620" spans="1:33"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row>
    <row r="621" spans="1:33"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row>
    <row r="622" spans="1:33"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row>
    <row r="623" spans="1:33"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row>
    <row r="624" spans="1:33"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row>
    <row r="625" spans="1:33"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row>
    <row r="626" spans="1:33"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row>
    <row r="627" spans="1:33"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row>
    <row r="628" spans="1:33"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row>
    <row r="629" spans="1:33"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row>
    <row r="630" spans="1:33"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row>
    <row r="631" spans="1:33"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row>
    <row r="632" spans="1:33"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row>
    <row r="633" spans="1:33"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row>
    <row r="634" spans="1:33"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row>
    <row r="635" spans="1:33"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row>
    <row r="636" spans="1:33"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row>
    <row r="637" spans="1:33"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row>
    <row r="638" spans="1:33"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row>
    <row r="639" spans="1:33"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row>
    <row r="640" spans="1:33"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row>
    <row r="641" spans="1:33"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row>
    <row r="642" spans="1:33"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row>
    <row r="643" spans="1:33"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row>
    <row r="644" spans="1:33"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row>
    <row r="645" spans="1:33"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row>
    <row r="646" spans="1:33"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row>
    <row r="647" spans="1:33"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row>
    <row r="648" spans="1:33"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row>
    <row r="649" spans="1:33"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row>
    <row r="650" spans="1:33"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row>
    <row r="651" spans="1:33"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row>
    <row r="652" spans="1:33"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row>
    <row r="653" spans="1:33"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row>
    <row r="654" spans="1:33"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row>
    <row r="655" spans="1:33"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row>
    <row r="656" spans="1:33"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row>
    <row r="657" spans="1:33"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row>
    <row r="658" spans="1:33"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row>
    <row r="659" spans="1:33"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row>
    <row r="660" spans="1:33"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row>
    <row r="661" spans="1:33"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row>
    <row r="662" spans="1:33"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row>
    <row r="663" spans="1:33"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row>
    <row r="664" spans="1:33"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row>
    <row r="665" spans="1:33"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row>
    <row r="666" spans="1:33"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row>
    <row r="667" spans="1:33"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row>
    <row r="668" spans="1:33"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row>
    <row r="669" spans="1:33"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row>
    <row r="670" spans="1:33"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row>
    <row r="671" spans="1:33"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row>
    <row r="672" spans="1:33"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row>
    <row r="673" spans="1:33"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row>
    <row r="674" spans="1:33"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row>
    <row r="675" spans="1:33"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row>
    <row r="676" spans="1:33"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row>
    <row r="677" spans="1:33"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row>
    <row r="678" spans="1:33"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row>
    <row r="679" spans="1:33"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row>
    <row r="680" spans="1:33"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row>
    <row r="681" spans="1:33"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row>
    <row r="682" spans="1:33"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row>
    <row r="683" spans="1:33"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row>
    <row r="684" spans="1:33"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row>
    <row r="685" spans="1:33"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row>
    <row r="686" spans="1:33"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row>
    <row r="687" spans="1:33"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row>
    <row r="688" spans="1:33"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row>
    <row r="689" spans="1:33"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row>
    <row r="690" spans="1:33"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row>
    <row r="691" spans="1:33"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row>
    <row r="692" spans="1:33"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row>
    <row r="693" spans="1:33"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row>
    <row r="694" spans="1:33"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row>
    <row r="695" spans="1:33"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row>
    <row r="696" spans="1:33"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row>
    <row r="697" spans="1:33"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row>
    <row r="698" spans="1:33"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row>
    <row r="699" spans="1:33"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row>
    <row r="700" spans="1:33"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row>
    <row r="701" spans="1:33"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row>
    <row r="702" spans="1:33"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row>
    <row r="703" spans="1:33"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row>
    <row r="704" spans="1:33"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row>
    <row r="705" spans="1:33"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row>
    <row r="706" spans="1:33"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row>
    <row r="707" spans="1:33"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row>
    <row r="708" spans="1:33"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row>
    <row r="709" spans="1:33"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row>
    <row r="710" spans="1:33"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row>
    <row r="711" spans="1:33"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row>
    <row r="712" spans="1:33"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row>
    <row r="713" spans="1:33"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row>
    <row r="714" spans="1:33"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row>
    <row r="715" spans="1:33"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row>
    <row r="716" spans="1:33"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row>
    <row r="717" spans="1:33"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row>
    <row r="718" spans="1:33"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row>
    <row r="719" spans="1:33"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row>
    <row r="720" spans="1:33"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row>
    <row r="721" spans="1:33"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row>
    <row r="722" spans="1:33"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row>
    <row r="723" spans="1:33"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row>
    <row r="724" spans="1:33"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row>
    <row r="725" spans="1:33"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row>
    <row r="726" spans="1:33"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row>
    <row r="727" spans="1:33"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row>
    <row r="728" spans="1:33"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row>
    <row r="729" spans="1:33"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row>
    <row r="730" spans="1:33"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row>
    <row r="731" spans="1:33"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row>
    <row r="732" spans="1:33"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row>
    <row r="733" spans="1:33"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row>
    <row r="734" spans="1:33"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row>
    <row r="735" spans="1:33"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row>
    <row r="736" spans="1:33"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row>
    <row r="737" spans="1:33"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row>
    <row r="738" spans="1:33"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row>
    <row r="739" spans="1:33"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row>
    <row r="740" spans="1:33"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row>
    <row r="741" spans="1:33"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row>
    <row r="742" spans="1:33"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row>
    <row r="743" spans="1:33"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row>
    <row r="744" spans="1:33"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row>
    <row r="745" spans="1:33"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row>
    <row r="746" spans="1:33"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row>
    <row r="747" spans="1:33"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row>
    <row r="748" spans="1:33"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row>
    <row r="749" spans="1:33"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row>
    <row r="750" spans="1:33"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row>
    <row r="751" spans="1:33"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row>
    <row r="752" spans="1:33"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row>
    <row r="753" spans="1:33"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row>
    <row r="754" spans="1:33"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row>
    <row r="755" spans="1:33"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row>
    <row r="756" spans="1:33"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row>
    <row r="757" spans="1:33"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row>
    <row r="758" spans="1:33"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row>
    <row r="759" spans="1:33"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row>
    <row r="760" spans="1:33"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row>
    <row r="761" spans="1:33"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row>
    <row r="762" spans="1:33"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row>
    <row r="763" spans="1:33"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row>
    <row r="764" spans="1:33"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row>
    <row r="765" spans="1:33"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row>
    <row r="766" spans="1:33"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row>
    <row r="767" spans="1:33"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row>
    <row r="768" spans="1:33"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row>
    <row r="769" spans="1:33"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row>
    <row r="770" spans="1:33"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row>
    <row r="771" spans="1:33"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row>
    <row r="772" spans="1:33"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row>
    <row r="773" spans="1:33"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row>
    <row r="774" spans="1:33"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row>
    <row r="775" spans="1:33"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row>
    <row r="776" spans="1:33"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row>
    <row r="777" spans="1:33"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row>
    <row r="778" spans="1:33"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row>
    <row r="779" spans="1:33"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row>
    <row r="780" spans="1:33"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row>
    <row r="781" spans="1:33"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row>
    <row r="782" spans="1:33"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row>
    <row r="783" spans="1:33"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row>
    <row r="784" spans="1:33"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row>
    <row r="785" spans="1:33"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row>
    <row r="786" spans="1:33"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row>
    <row r="787" spans="1:33"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row>
    <row r="788" spans="1:33"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row>
    <row r="789" spans="1:33"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row>
    <row r="790" spans="1:33"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row>
    <row r="791" spans="1:33"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row>
    <row r="792" spans="1:33"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row>
    <row r="793" spans="1:33"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row>
    <row r="794" spans="1:33"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row>
    <row r="795" spans="1:33"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row>
    <row r="796" spans="1:33"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row>
    <row r="797" spans="1:33"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row>
    <row r="798" spans="1:33"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row>
    <row r="799" spans="1:33"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row>
    <row r="800" spans="1:33"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row>
    <row r="801" spans="1:33"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row>
    <row r="802" spans="1:33"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row>
    <row r="803" spans="1:33"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row>
    <row r="804" spans="1:33"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row>
    <row r="805" spans="1:33"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row>
    <row r="806" spans="1:33"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row>
    <row r="807" spans="1:33"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row>
    <row r="808" spans="1:33"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row>
    <row r="809" spans="1:33"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row>
    <row r="810" spans="1:33"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row>
    <row r="811" spans="1:33"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row>
    <row r="812" spans="1:33"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row>
    <row r="813" spans="1:33"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row>
    <row r="814" spans="1:33"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row>
    <row r="815" spans="1:33"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row>
    <row r="816" spans="1:33"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row>
    <row r="817" spans="1:33"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row>
    <row r="818" spans="1:33"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row>
    <row r="819" spans="1:33"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row>
    <row r="820" spans="1:33"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row>
    <row r="821" spans="1:33"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row>
    <row r="822" spans="1:33"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row>
    <row r="823" spans="1:33"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row>
    <row r="824" spans="1:33"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row>
    <row r="825" spans="1:33"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row>
    <row r="826" spans="1:33"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row>
    <row r="827" spans="1:33"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row>
    <row r="828" spans="1:33"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row>
    <row r="829" spans="1:33"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row>
    <row r="830" spans="1:33"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row>
    <row r="831" spans="1:33"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row>
    <row r="832" spans="1:33"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row>
    <row r="833" spans="1:33"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row>
    <row r="834" spans="1:33"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row>
    <row r="835" spans="1:33"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row>
    <row r="836" spans="1:33"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row>
    <row r="837" spans="1:33"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row>
    <row r="838" spans="1:33"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row>
    <row r="839" spans="1:33"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row>
    <row r="840" spans="1:33"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row>
    <row r="841" spans="1:33"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row>
    <row r="842" spans="1:33"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row>
    <row r="843" spans="1:33"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row>
    <row r="844" spans="1:33"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row>
    <row r="845" spans="1:33"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row>
    <row r="846" spans="1:33"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row>
    <row r="847" spans="1:33"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row>
    <row r="848" spans="1:33"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row>
    <row r="849" spans="1:33"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row>
    <row r="850" spans="1:33"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row>
    <row r="851" spans="1:33"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row>
    <row r="852" spans="1:33"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row>
    <row r="853" spans="1:33"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row>
    <row r="854" spans="1:33"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row>
    <row r="855" spans="1:33"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row>
    <row r="856" spans="1:33"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row>
    <row r="857" spans="1:33"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row>
    <row r="858" spans="1:33"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row>
    <row r="859" spans="1:33"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row>
    <row r="860" spans="1:33"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row>
    <row r="861" spans="1:33"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row>
    <row r="862" spans="1:33"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row>
    <row r="863" spans="1:33"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row>
    <row r="864" spans="1:33"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row>
    <row r="865" spans="1:33"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row>
    <row r="866" spans="1:33"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row>
    <row r="867" spans="1:33"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row>
    <row r="868" spans="1:33"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row>
    <row r="869" spans="1:33"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row>
    <row r="870" spans="1:33"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row>
    <row r="871" spans="1:33"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row>
    <row r="872" spans="1:33"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row>
    <row r="873" spans="1:33"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row>
    <row r="874" spans="1:33"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row>
    <row r="875" spans="1:33"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row>
    <row r="876" spans="1:33"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row>
    <row r="877" spans="1:33"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row>
    <row r="878" spans="1:33"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row>
    <row r="879" spans="1:33"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row>
    <row r="880" spans="1:33"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row>
    <row r="881" spans="1:33"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row>
    <row r="882" spans="1:33"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row>
    <row r="883" spans="1:33"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row>
    <row r="884" spans="1:33"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row>
    <row r="885" spans="1:33"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row>
    <row r="886" spans="1:33"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row>
    <row r="887" spans="1:33"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row>
    <row r="888" spans="1:33"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row>
    <row r="889" spans="1:33"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row>
    <row r="890" spans="1:33"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row>
    <row r="891" spans="1:33"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row>
    <row r="892" spans="1:33"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row>
    <row r="893" spans="1:33"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row>
    <row r="894" spans="1:33"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row>
    <row r="895" spans="1:33"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row>
    <row r="896" spans="1:33"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row>
    <row r="897" spans="1:33"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row>
    <row r="898" spans="1:33"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row>
    <row r="899" spans="1:33"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row>
    <row r="900" spans="1:33"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row>
    <row r="901" spans="1:33"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row>
    <row r="902" spans="1:33"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row>
    <row r="903" spans="1:33"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row>
    <row r="904" spans="1:33"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row>
    <row r="905" spans="1:33"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row>
    <row r="906" spans="1:33"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row>
    <row r="907" spans="1:33"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row>
    <row r="908" spans="1:33"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row>
    <row r="909" spans="1:33"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row>
    <row r="910" spans="1:33"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row>
    <row r="911" spans="1:33"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row>
    <row r="912" spans="1:33"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row>
    <row r="913" spans="1:33"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row>
    <row r="914" spans="1:33"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row>
    <row r="915" spans="1:33"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row>
    <row r="916" spans="1:33"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row>
    <row r="917" spans="1:33"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row>
    <row r="918" spans="1:33"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row>
    <row r="919" spans="1:33"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row>
    <row r="920" spans="1:33"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row>
    <row r="921" spans="1:33"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row>
    <row r="922" spans="1:33"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row>
    <row r="923" spans="1:33"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row>
    <row r="924" spans="1:33"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row>
    <row r="925" spans="1:33"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row>
    <row r="926" spans="1:33"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row>
    <row r="927" spans="1:33"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row>
    <row r="928" spans="1:33"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row>
    <row r="929" spans="1:33"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row>
    <row r="930" spans="1:33"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row>
    <row r="931" spans="1:33"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row>
    <row r="932" spans="1:33"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row>
    <row r="933" spans="1:33"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row>
    <row r="934" spans="1:33"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row>
    <row r="935" spans="1:33"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row>
    <row r="936" spans="1:33"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row>
    <row r="937" spans="1:33"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row>
    <row r="938" spans="1:33"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row>
    <row r="939" spans="1:33"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row>
    <row r="940" spans="1:33"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row>
    <row r="941" spans="1:33"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row>
    <row r="942" spans="1:33"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row>
    <row r="943" spans="1:33"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row>
    <row r="944" spans="1:33"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row>
    <row r="945" spans="1:33"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row>
    <row r="946" spans="1:33"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row>
    <row r="947" spans="1:33"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row>
    <row r="948" spans="1:33"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row>
    <row r="949" spans="1:33"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row>
    <row r="950" spans="1:33"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row>
    <row r="951" spans="1:33"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row>
    <row r="952" spans="1:33"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row>
    <row r="953" spans="1:33"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row>
    <row r="954" spans="1:33"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row>
    <row r="955" spans="1:33"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row>
    <row r="956" spans="1:33"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row>
    <row r="957" spans="1:33"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row>
    <row r="958" spans="1:33"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row>
    <row r="959" spans="1:33"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row>
    <row r="960" spans="1:33"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row>
    <row r="961" spans="1:33"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row>
    <row r="962" spans="1:33"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row>
    <row r="963" spans="1:33"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row>
    <row r="964" spans="1:33"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row>
    <row r="965" spans="1:33"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row>
    <row r="966" spans="1:33"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row>
    <row r="967" spans="1:33"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row>
    <row r="968" spans="1:33"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row>
    <row r="969" spans="1:33"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row>
    <row r="970" spans="1:33"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row>
    <row r="971" spans="1:33"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row>
    <row r="972" spans="1:33"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row>
    <row r="973" spans="1:33"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row>
    <row r="974" spans="1:33"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row>
    <row r="975" spans="1:33"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row>
    <row r="976" spans="1:33"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row>
    <row r="977" spans="1:33"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row>
    <row r="978" spans="1:33"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row>
    <row r="979" spans="1:33"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row>
    <row r="980" spans="1:33"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row>
    <row r="981" spans="1:33"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row>
    <row r="982" spans="1:33"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row>
    <row r="983" spans="1:33"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row>
    <row r="984" spans="1:33"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row>
    <row r="985" spans="1:33"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row>
    <row r="986" spans="1:33"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row>
    <row r="987" spans="1:33"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row>
    <row r="988" spans="1:33"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row>
    <row r="989" spans="1:33"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row>
    <row r="990" spans="1:33"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row>
    <row r="991" spans="1:33"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row>
    <row r="992" spans="1:33"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row>
    <row r="993" spans="1:33"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row>
    <row r="994" spans="1:33"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row>
    <row r="995" spans="1:33"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row>
    <row r="996" spans="1:33"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row>
    <row r="997" spans="1:33"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row>
    <row r="998" spans="1:33"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row>
    <row r="999" spans="1:33"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row>
    <row r="1000" spans="1:33"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row>
    <row r="2" spans="1:34"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c r="AE2" s="300"/>
      <c r="AF2" s="300"/>
      <c r="AG2" s="300"/>
      <c r="AH2" s="300"/>
    </row>
    <row r="3" spans="1:34"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c r="AE3" s="300"/>
      <c r="AF3" s="300"/>
      <c r="AG3" s="300"/>
      <c r="AH3" s="300"/>
    </row>
    <row r="4" spans="1:34"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c r="AE4" s="300"/>
      <c r="AF4" s="300"/>
      <c r="AG4" s="300"/>
      <c r="AH4" s="300"/>
    </row>
    <row r="5" spans="1:34"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c r="AE5" s="300"/>
      <c r="AF5" s="300"/>
      <c r="AG5" s="300"/>
      <c r="AH5" s="300"/>
    </row>
    <row r="6" spans="1:34"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c r="AE6" s="300"/>
      <c r="AF6" s="300"/>
      <c r="AG6" s="300"/>
      <c r="AH6" s="300"/>
    </row>
    <row r="7" spans="1:34"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c r="AE7" s="300"/>
      <c r="AF7" s="300"/>
      <c r="AG7" s="300"/>
      <c r="AH7" s="300"/>
    </row>
    <row r="8" spans="1:34"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c r="AE8" s="300"/>
      <c r="AF8" s="300"/>
      <c r="AG8" s="300"/>
      <c r="AH8" s="300"/>
    </row>
    <row r="9" spans="1:34"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c r="AE9" s="300"/>
      <c r="AF9" s="300"/>
      <c r="AG9" s="1007" t="s">
        <v>436</v>
      </c>
      <c r="AH9" s="650"/>
    </row>
    <row r="10" spans="1:34" ht="30" customHeight="1" x14ac:dyDescent="0.25">
      <c r="A10" s="300"/>
      <c r="B10" s="31"/>
      <c r="C10" s="664" t="s">
        <v>123</v>
      </c>
      <c r="D10" s="650"/>
      <c r="E10" s="632" t="s">
        <v>450</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c r="AE10" s="300"/>
      <c r="AF10" s="300"/>
      <c r="AG10" s="300"/>
      <c r="AH10" s="300"/>
    </row>
    <row r="11" spans="1:34"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c r="AE11" s="300"/>
      <c r="AF11" s="300"/>
      <c r="AG11" s="300"/>
      <c r="AH11" s="300"/>
    </row>
    <row r="12" spans="1:34" ht="29.25" customHeight="1" x14ac:dyDescent="0.25">
      <c r="A12" s="300"/>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c r="AE12" s="300"/>
      <c r="AF12" s="300"/>
      <c r="AG12" s="52" t="s">
        <v>437</v>
      </c>
      <c r="AH12" s="52" t="s">
        <v>438</v>
      </c>
    </row>
    <row r="13" spans="1:34"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c r="AE13" s="300"/>
      <c r="AF13" s="300"/>
      <c r="AG13" s="37" t="s">
        <v>440</v>
      </c>
      <c r="AH13" s="37">
        <v>28</v>
      </c>
    </row>
    <row r="14" spans="1:34"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c r="AE14" s="300"/>
      <c r="AF14" s="300"/>
      <c r="AG14" s="37" t="s">
        <v>441</v>
      </c>
      <c r="AH14" s="37">
        <v>100</v>
      </c>
    </row>
    <row r="15" spans="1:34" ht="29.25" customHeight="1" x14ac:dyDescent="0.25">
      <c r="A15" s="300"/>
      <c r="B15" s="31"/>
      <c r="C15" s="632" t="s">
        <v>451</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c r="AE15" s="300"/>
      <c r="AF15" s="300"/>
      <c r="AG15" s="37" t="s">
        <v>442</v>
      </c>
      <c r="AH15" s="37">
        <v>34</v>
      </c>
    </row>
    <row r="16" spans="1:34"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c r="AE16" s="300"/>
      <c r="AF16" s="300"/>
      <c r="AG16" s="37" t="s">
        <v>444</v>
      </c>
      <c r="AH16" s="37">
        <v>100</v>
      </c>
    </row>
    <row r="17" spans="1:34"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c r="AE17" s="300"/>
      <c r="AF17" s="300"/>
      <c r="AG17" s="37" t="s">
        <v>445</v>
      </c>
      <c r="AH17" s="37">
        <v>38</v>
      </c>
    </row>
    <row r="18" spans="1:34"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c r="AE18" s="300"/>
      <c r="AF18" s="300"/>
      <c r="AG18" s="37" t="s">
        <v>446</v>
      </c>
      <c r="AH18" s="37">
        <v>100</v>
      </c>
    </row>
    <row r="19" spans="1:34"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c r="AE19" s="300"/>
      <c r="AF19" s="300"/>
      <c r="AG19" s="37" t="s">
        <v>447</v>
      </c>
      <c r="AH19" s="37">
        <v>25</v>
      </c>
    </row>
    <row r="20" spans="1:34"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c r="AE20" s="300"/>
      <c r="AF20" s="300"/>
      <c r="AG20" s="300"/>
      <c r="AH20" s="300"/>
    </row>
    <row r="21" spans="1:34"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c r="AE21" s="300"/>
      <c r="AF21" s="300"/>
      <c r="AG21" s="300"/>
      <c r="AH21" s="300"/>
    </row>
    <row r="22" spans="1:34"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c r="AE22" s="300"/>
      <c r="AF22" s="300"/>
      <c r="AG22" s="300"/>
      <c r="AH22" s="300"/>
    </row>
    <row r="23" spans="1:34"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33</v>
      </c>
      <c r="X23" s="633"/>
      <c r="Y23" s="633"/>
      <c r="Z23" s="633"/>
      <c r="AA23" s="623"/>
      <c r="AB23" s="308"/>
      <c r="AC23" s="300"/>
      <c r="AD23" s="300"/>
      <c r="AE23" s="300"/>
      <c r="AF23" s="300"/>
      <c r="AG23" s="335">
        <f>+(((((AH13/100)*AH14)+((AH15/100)*AH16)+((AH17/100)*AH18))*AH19)/100)</f>
        <v>25</v>
      </c>
      <c r="AH23" s="300"/>
    </row>
    <row r="24" spans="1:34"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c r="AE24" s="300"/>
      <c r="AF24" s="300"/>
      <c r="AG24" s="300"/>
      <c r="AH24" s="300"/>
    </row>
    <row r="25" spans="1:34"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c r="AE25" s="300"/>
      <c r="AF25" s="300"/>
      <c r="AG25" s="300"/>
      <c r="AH25" s="300"/>
    </row>
    <row r="26" spans="1:34" ht="39.75" customHeight="1" x14ac:dyDescent="0.25">
      <c r="A26" s="300"/>
      <c r="B26" s="31"/>
      <c r="C26" s="1008" t="s">
        <v>431</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c r="AE26" s="300"/>
      <c r="AF26" s="300"/>
      <c r="AG26" s="300"/>
      <c r="AH26" s="300"/>
    </row>
    <row r="27" spans="1:34"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c r="AE27" s="300"/>
      <c r="AF27" s="300"/>
      <c r="AG27" s="300"/>
      <c r="AH27" s="300"/>
    </row>
    <row r="28" spans="1:34"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c r="AE28" s="300"/>
      <c r="AF28" s="300"/>
      <c r="AG28" s="300"/>
      <c r="AH28" s="300"/>
    </row>
    <row r="29" spans="1:34" ht="29.25" customHeight="1" x14ac:dyDescent="0.25">
      <c r="A29" s="300"/>
      <c r="B29" s="31"/>
      <c r="C29" s="670" t="s">
        <v>432</v>
      </c>
      <c r="D29" s="633"/>
      <c r="E29" s="633"/>
      <c r="F29" s="633"/>
      <c r="G29" s="633"/>
      <c r="H29" s="633"/>
      <c r="I29" s="633"/>
      <c r="J29" s="633"/>
      <c r="K29" s="623"/>
      <c r="L29" s="310"/>
      <c r="M29" s="670"/>
      <c r="N29" s="633"/>
      <c r="O29" s="633"/>
      <c r="P29" s="633"/>
      <c r="Q29" s="633"/>
      <c r="R29" s="633"/>
      <c r="S29" s="633"/>
      <c r="T29" s="633"/>
      <c r="U29" s="633"/>
      <c r="V29" s="633"/>
      <c r="W29" s="633"/>
      <c r="X29" s="633"/>
      <c r="Y29" s="633"/>
      <c r="Z29" s="633"/>
      <c r="AA29" s="623"/>
      <c r="AB29" s="316"/>
      <c r="AC29" s="300"/>
      <c r="AD29" s="300"/>
      <c r="AE29" s="300"/>
      <c r="AF29" s="300"/>
      <c r="AG29" s="300"/>
      <c r="AH29" s="300"/>
    </row>
    <row r="30" spans="1:34"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c r="AE30" s="300"/>
      <c r="AF30" s="300"/>
      <c r="AG30" s="300"/>
      <c r="AH30" s="300"/>
    </row>
    <row r="31" spans="1:34"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c r="AE31" s="300"/>
      <c r="AF31" s="300"/>
      <c r="AG31" s="300"/>
      <c r="AH31" s="300"/>
    </row>
    <row r="32" spans="1:34" ht="90" customHeight="1" x14ac:dyDescent="0.25">
      <c r="A32" s="300"/>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c r="AE32" s="300"/>
      <c r="AF32" s="300"/>
      <c r="AG32" s="300"/>
      <c r="AH32" s="300"/>
    </row>
    <row r="33" spans="1:34"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c r="AE33" s="300"/>
      <c r="AF33" s="300"/>
      <c r="AG33" s="300"/>
      <c r="AH33" s="300"/>
    </row>
    <row r="34" spans="1:34" ht="15.75" customHeight="1" x14ac:dyDescent="0.25">
      <c r="A34" s="300"/>
      <c r="B34" s="31"/>
      <c r="C34" s="654" t="s">
        <v>139</v>
      </c>
      <c r="D34" s="650"/>
      <c r="E34" s="313"/>
      <c r="F34" s="632" t="s">
        <v>34</v>
      </c>
      <c r="G34" s="623"/>
      <c r="H34" s="313"/>
      <c r="I34" s="300"/>
      <c r="J34" s="320" t="s">
        <v>140</v>
      </c>
      <c r="K34" s="632">
        <v>25</v>
      </c>
      <c r="L34" s="633"/>
      <c r="M34" s="633"/>
      <c r="N34" s="623"/>
      <c r="O34" s="313"/>
      <c r="P34" s="313"/>
      <c r="Q34" s="304" t="s">
        <v>141</v>
      </c>
      <c r="R34" s="300"/>
      <c r="S34" s="313"/>
      <c r="T34" s="313"/>
      <c r="U34" s="313"/>
      <c r="V34" s="313"/>
      <c r="W34" s="632" t="s">
        <v>20</v>
      </c>
      <c r="X34" s="633"/>
      <c r="Y34" s="633"/>
      <c r="Z34" s="633"/>
      <c r="AA34" s="623"/>
      <c r="AB34" s="312"/>
      <c r="AC34" s="300"/>
      <c r="AD34" s="300"/>
      <c r="AE34" s="300"/>
      <c r="AF34" s="300"/>
      <c r="AG34" s="300"/>
      <c r="AH34" s="300"/>
    </row>
    <row r="35" spans="1:34"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c r="AE35" s="300"/>
      <c r="AF35" s="300"/>
      <c r="AG35" s="300"/>
      <c r="AH35" s="300"/>
    </row>
    <row r="36" spans="1:34" ht="32.25" customHeight="1" x14ac:dyDescent="0.25">
      <c r="A36" s="300"/>
      <c r="B36" s="31"/>
      <c r="C36" s="300"/>
      <c r="D36" s="320" t="s">
        <v>142</v>
      </c>
      <c r="E36" s="313"/>
      <c r="F36" s="671" t="s">
        <v>452</v>
      </c>
      <c r="G36" s="633"/>
      <c r="H36" s="633"/>
      <c r="I36" s="633"/>
      <c r="J36" s="633"/>
      <c r="K36" s="633"/>
      <c r="L36" s="633"/>
      <c r="M36" s="623"/>
      <c r="N36" s="300"/>
      <c r="O36" s="320" t="s">
        <v>144</v>
      </c>
      <c r="P36" s="670">
        <v>0</v>
      </c>
      <c r="Q36" s="633"/>
      <c r="R36" s="633"/>
      <c r="S36" s="633"/>
      <c r="T36" s="633"/>
      <c r="U36" s="633"/>
      <c r="V36" s="633"/>
      <c r="W36" s="633"/>
      <c r="X36" s="633"/>
      <c r="Y36" s="633"/>
      <c r="Z36" s="633"/>
      <c r="AA36" s="623"/>
      <c r="AB36" s="308"/>
      <c r="AC36" s="300"/>
      <c r="AD36" s="300"/>
      <c r="AE36" s="300"/>
      <c r="AF36" s="300"/>
      <c r="AG36" s="300"/>
      <c r="AH36" s="300"/>
    </row>
    <row r="37" spans="1:34"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c r="AE37" s="300"/>
      <c r="AF37" s="300"/>
      <c r="AG37" s="300"/>
      <c r="AH37" s="300"/>
    </row>
    <row r="38" spans="1:34"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c r="AE38" s="300"/>
      <c r="AF38" s="300"/>
      <c r="AG38" s="300"/>
      <c r="AH38" s="300"/>
    </row>
    <row r="39" spans="1:34"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c r="AE39" s="300"/>
      <c r="AF39" s="300"/>
      <c r="AG39" s="300"/>
      <c r="AH39" s="300"/>
    </row>
    <row r="40" spans="1:34"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c r="AE40" s="300"/>
      <c r="AF40" s="300"/>
      <c r="AG40" s="300"/>
      <c r="AH40" s="300"/>
    </row>
    <row r="41" spans="1:34"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c r="AE41" s="300"/>
      <c r="AF41" s="300"/>
      <c r="AG41" s="300"/>
      <c r="AH41" s="300"/>
    </row>
    <row r="42" spans="1:34" ht="15.75" customHeight="1" x14ac:dyDescent="0.25">
      <c r="A42" s="300"/>
      <c r="B42" s="31"/>
      <c r="C42" s="313" t="s">
        <v>140</v>
      </c>
      <c r="D42" s="670">
        <v>1</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c r="AE42" s="300"/>
      <c r="AF42" s="300"/>
      <c r="AG42" s="300"/>
      <c r="AH42" s="300"/>
    </row>
    <row r="43" spans="1:34"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c r="AE43" s="300"/>
      <c r="AF43" s="300"/>
      <c r="AG43" s="300"/>
      <c r="AH43" s="300"/>
    </row>
    <row r="44" spans="1:34"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c r="AE44" s="300"/>
      <c r="AF44" s="300"/>
      <c r="AG44" s="300"/>
      <c r="AH44" s="300"/>
    </row>
    <row r="45" spans="1:34"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c r="AE45" s="300"/>
      <c r="AF45" s="300"/>
      <c r="AG45" s="300"/>
      <c r="AH45" s="300"/>
    </row>
    <row r="46" spans="1:34"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c r="AE46" s="323"/>
      <c r="AF46" s="323"/>
      <c r="AG46" s="323"/>
      <c r="AH46" s="323"/>
    </row>
    <row r="47" spans="1:34"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c r="AE47" s="300"/>
      <c r="AF47" s="300"/>
      <c r="AG47" s="300"/>
      <c r="AH47" s="300"/>
    </row>
    <row r="48" spans="1:34"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c r="AE48" s="327"/>
      <c r="AF48" s="327"/>
      <c r="AG48" s="327"/>
      <c r="AH48" s="327"/>
    </row>
    <row r="49" spans="1:34"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c r="AE49" s="327"/>
      <c r="AF49" s="327"/>
      <c r="AG49" s="327"/>
      <c r="AH49" s="327"/>
    </row>
    <row r="50" spans="1:34" ht="15.75" customHeight="1" x14ac:dyDescent="0.25">
      <c r="A50" s="327"/>
      <c r="B50" s="41"/>
      <c r="C50" s="44">
        <v>2024</v>
      </c>
      <c r="D50" s="45">
        <v>45474</v>
      </c>
      <c r="E50" s="648">
        <v>45656</v>
      </c>
      <c r="F50" s="623"/>
      <c r="G50" s="46">
        <v>25</v>
      </c>
      <c r="H50" s="652" t="s">
        <v>453</v>
      </c>
      <c r="I50" s="633"/>
      <c r="J50" s="633"/>
      <c r="K50" s="633"/>
      <c r="L50" s="633"/>
      <c r="M50" s="633"/>
      <c r="N50" s="633"/>
      <c r="O50" s="633"/>
      <c r="P50" s="633"/>
      <c r="Q50" s="633"/>
      <c r="R50" s="633"/>
      <c r="S50" s="633"/>
      <c r="T50" s="633"/>
      <c r="U50" s="633"/>
      <c r="V50" s="633"/>
      <c r="W50" s="633"/>
      <c r="X50" s="633"/>
      <c r="Y50" s="633"/>
      <c r="Z50" s="633"/>
      <c r="AA50" s="623"/>
      <c r="AB50" s="322"/>
      <c r="AC50" s="327"/>
      <c r="AD50" s="327"/>
      <c r="AE50" s="327"/>
      <c r="AF50" s="327"/>
      <c r="AG50" s="327"/>
      <c r="AH50" s="327"/>
    </row>
    <row r="51" spans="1:34" ht="15.75" customHeight="1" x14ac:dyDescent="0.25">
      <c r="A51" s="327"/>
      <c r="B51" s="41"/>
      <c r="C51" s="44">
        <v>2025</v>
      </c>
      <c r="D51" s="45">
        <v>45658</v>
      </c>
      <c r="E51" s="648">
        <v>46021</v>
      </c>
      <c r="F51" s="623"/>
      <c r="G51" s="46">
        <v>65</v>
      </c>
      <c r="H51" s="652" t="s">
        <v>453</v>
      </c>
      <c r="I51" s="633"/>
      <c r="J51" s="633"/>
      <c r="K51" s="633"/>
      <c r="L51" s="633"/>
      <c r="M51" s="633"/>
      <c r="N51" s="633"/>
      <c r="O51" s="633"/>
      <c r="P51" s="633"/>
      <c r="Q51" s="633"/>
      <c r="R51" s="633"/>
      <c r="S51" s="633"/>
      <c r="T51" s="633"/>
      <c r="U51" s="633"/>
      <c r="V51" s="633"/>
      <c r="W51" s="633"/>
      <c r="X51" s="633"/>
      <c r="Y51" s="633"/>
      <c r="Z51" s="633"/>
      <c r="AA51" s="623"/>
      <c r="AB51" s="322"/>
      <c r="AC51" s="327"/>
      <c r="AD51" s="327"/>
      <c r="AE51" s="327"/>
      <c r="AF51" s="327"/>
      <c r="AG51" s="327"/>
      <c r="AH51" s="327"/>
    </row>
    <row r="52" spans="1:34" ht="15.75" customHeight="1" x14ac:dyDescent="0.25">
      <c r="A52" s="327"/>
      <c r="B52" s="41"/>
      <c r="C52" s="44">
        <v>2026</v>
      </c>
      <c r="D52" s="45">
        <v>46023</v>
      </c>
      <c r="E52" s="648">
        <v>46386</v>
      </c>
      <c r="F52" s="623"/>
      <c r="G52" s="46">
        <v>85</v>
      </c>
      <c r="H52" s="652" t="s">
        <v>453</v>
      </c>
      <c r="I52" s="633"/>
      <c r="J52" s="633"/>
      <c r="K52" s="633"/>
      <c r="L52" s="633"/>
      <c r="M52" s="633"/>
      <c r="N52" s="633"/>
      <c r="O52" s="633"/>
      <c r="P52" s="633"/>
      <c r="Q52" s="633"/>
      <c r="R52" s="633"/>
      <c r="S52" s="633"/>
      <c r="T52" s="633"/>
      <c r="U52" s="633"/>
      <c r="V52" s="633"/>
      <c r="W52" s="633"/>
      <c r="X52" s="633"/>
      <c r="Y52" s="633"/>
      <c r="Z52" s="633"/>
      <c r="AA52" s="623"/>
      <c r="AB52" s="322"/>
      <c r="AC52" s="327"/>
      <c r="AD52" s="327"/>
      <c r="AE52" s="327"/>
      <c r="AF52" s="327"/>
      <c r="AG52" s="327"/>
      <c r="AH52" s="327"/>
    </row>
    <row r="53" spans="1:34" ht="15.75" customHeight="1" x14ac:dyDescent="0.25">
      <c r="A53" s="327"/>
      <c r="B53" s="41"/>
      <c r="C53" s="44">
        <v>2027</v>
      </c>
      <c r="D53" s="45">
        <v>46388</v>
      </c>
      <c r="E53" s="648">
        <v>46751</v>
      </c>
      <c r="F53" s="623"/>
      <c r="G53" s="46">
        <v>100</v>
      </c>
      <c r="H53" s="652" t="s">
        <v>453</v>
      </c>
      <c r="I53" s="633"/>
      <c r="J53" s="633"/>
      <c r="K53" s="633"/>
      <c r="L53" s="633"/>
      <c r="M53" s="633"/>
      <c r="N53" s="633"/>
      <c r="O53" s="633"/>
      <c r="P53" s="633"/>
      <c r="Q53" s="633"/>
      <c r="R53" s="633"/>
      <c r="S53" s="633"/>
      <c r="T53" s="633"/>
      <c r="U53" s="633"/>
      <c r="V53" s="633"/>
      <c r="W53" s="633"/>
      <c r="X53" s="633"/>
      <c r="Y53" s="633"/>
      <c r="Z53" s="633"/>
      <c r="AA53" s="623"/>
      <c r="AB53" s="322"/>
      <c r="AC53" s="327"/>
      <c r="AD53" s="327"/>
      <c r="AE53" s="327"/>
      <c r="AF53" s="327"/>
      <c r="AG53" s="327"/>
      <c r="AH53" s="327"/>
    </row>
    <row r="54" spans="1:34"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c r="AE54" s="327"/>
      <c r="AF54" s="327"/>
      <c r="AG54" s="327"/>
      <c r="AH54" s="327"/>
    </row>
    <row r="55" spans="1:34"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c r="AE55" s="300"/>
      <c r="AF55" s="300"/>
      <c r="AG55" s="300"/>
      <c r="AH55" s="300"/>
    </row>
    <row r="56" spans="1:34"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c r="AE56" s="300"/>
      <c r="AF56" s="300"/>
      <c r="AG56" s="300"/>
      <c r="AH56" s="300"/>
    </row>
    <row r="57" spans="1:34"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c r="AE57" s="300"/>
      <c r="AF57" s="300"/>
      <c r="AG57" s="300"/>
      <c r="AH57" s="300"/>
    </row>
    <row r="58" spans="1:34"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c r="AE58" s="300"/>
      <c r="AF58" s="300"/>
      <c r="AG58" s="300"/>
      <c r="AH58" s="300"/>
    </row>
    <row r="59" spans="1:34"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c r="AE59" s="300"/>
      <c r="AF59" s="300"/>
      <c r="AG59" s="300"/>
      <c r="AH59" s="300"/>
    </row>
    <row r="60" spans="1:34"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c r="AE60" s="300"/>
      <c r="AF60" s="300"/>
      <c r="AG60" s="300"/>
      <c r="AH60" s="300"/>
    </row>
    <row r="61" spans="1:34"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c r="AE61" s="300"/>
      <c r="AF61" s="300"/>
      <c r="AG61" s="300"/>
      <c r="AH61" s="300"/>
    </row>
    <row r="62" spans="1:34"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c r="AE62" s="300"/>
      <c r="AF62" s="300"/>
      <c r="AG62" s="300"/>
      <c r="AH62" s="300"/>
    </row>
    <row r="63" spans="1:34"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c r="AE63" s="300"/>
      <c r="AF63" s="300"/>
      <c r="AG63" s="300"/>
      <c r="AH63" s="300"/>
    </row>
    <row r="64" spans="1:34"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c r="AE64" s="300"/>
      <c r="AF64" s="300"/>
      <c r="AG64" s="300"/>
      <c r="AH64" s="300"/>
    </row>
    <row r="65" spans="1:34"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c r="AE65" s="300"/>
      <c r="AF65" s="300"/>
      <c r="AG65" s="300"/>
      <c r="AH65" s="300"/>
    </row>
    <row r="66" spans="1:34"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c r="AE66" s="300"/>
      <c r="AF66" s="300"/>
      <c r="AG66" s="300"/>
      <c r="AH66" s="300"/>
    </row>
    <row r="67" spans="1:34"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c r="AE67" s="300"/>
      <c r="AF67" s="300"/>
      <c r="AG67" s="300"/>
      <c r="AH67" s="300"/>
    </row>
    <row r="68" spans="1:34"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c r="AE68" s="300"/>
      <c r="AF68" s="300"/>
      <c r="AG68" s="300"/>
      <c r="AH68" s="300"/>
    </row>
    <row r="69" spans="1:34"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c r="AE69" s="300"/>
      <c r="AF69" s="300"/>
      <c r="AG69" s="300"/>
      <c r="AH69" s="300"/>
    </row>
    <row r="70" spans="1:34"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c r="AE70" s="300"/>
      <c r="AF70" s="300"/>
      <c r="AG70" s="300"/>
      <c r="AH70" s="300"/>
    </row>
    <row r="71" spans="1:34"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c r="AE71" s="300"/>
      <c r="AF71" s="300"/>
      <c r="AG71" s="300"/>
      <c r="AH71" s="300"/>
    </row>
    <row r="72" spans="1:34"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c r="AE72" s="300"/>
      <c r="AF72" s="300"/>
      <c r="AG72" s="300"/>
      <c r="AH72" s="300"/>
    </row>
    <row r="73" spans="1:34"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c r="AE73" s="300"/>
      <c r="AF73" s="300"/>
      <c r="AG73" s="300"/>
      <c r="AH73" s="300"/>
    </row>
    <row r="74" spans="1:34"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c r="AE74" s="300"/>
      <c r="AF74" s="300"/>
      <c r="AG74" s="300"/>
      <c r="AH74" s="300"/>
    </row>
    <row r="75" spans="1:34"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c r="AE75" s="300"/>
      <c r="AF75" s="300"/>
      <c r="AG75" s="300"/>
      <c r="AH75" s="300"/>
    </row>
    <row r="76" spans="1:34"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c r="AE76" s="300"/>
      <c r="AF76" s="300"/>
      <c r="AG76" s="300"/>
      <c r="AH76" s="300"/>
    </row>
    <row r="77" spans="1:34"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c r="AH77" s="300"/>
    </row>
    <row r="78" spans="1:34"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row>
    <row r="79" spans="1:34"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row>
    <row r="80" spans="1:34"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row>
    <row r="81" spans="1:34"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row>
    <row r="82" spans="1:34"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row>
    <row r="83" spans="1:34"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row>
    <row r="84" spans="1:34"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row>
    <row r="85" spans="1:34"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row>
    <row r="86" spans="1:34"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c r="AH86" s="300"/>
    </row>
    <row r="87" spans="1:34"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c r="AH87" s="300"/>
    </row>
    <row r="88" spans="1:34"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row>
    <row r="89" spans="1:34"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row>
    <row r="90" spans="1:34"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row>
    <row r="91" spans="1:34"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row>
    <row r="92" spans="1:34"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c r="AH92" s="300"/>
    </row>
    <row r="93" spans="1:34"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c r="AH93" s="300"/>
    </row>
    <row r="94" spans="1:34"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c r="AH94" s="300"/>
    </row>
    <row r="95" spans="1:34"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row>
    <row r="96" spans="1:34"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row>
    <row r="97" spans="1:34"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row>
    <row r="98" spans="1:34"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row>
    <row r="99" spans="1:34"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row>
    <row r="100" spans="1:34"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c r="AH100" s="300"/>
    </row>
    <row r="101" spans="1:34"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c r="AH101" s="300"/>
    </row>
    <row r="102" spans="1:34"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c r="AH102" s="300"/>
    </row>
    <row r="103" spans="1:34"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row>
    <row r="104" spans="1:34"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row>
    <row r="105" spans="1:34"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c r="AH105" s="300"/>
    </row>
    <row r="106" spans="1:34"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c r="AH106" s="300"/>
    </row>
    <row r="107" spans="1:34"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c r="AH107" s="300"/>
    </row>
    <row r="108" spans="1:34"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row>
    <row r="109" spans="1:34"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row>
    <row r="110" spans="1:34"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row>
    <row r="111" spans="1:34"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c r="AH111" s="300"/>
    </row>
    <row r="112" spans="1:34"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row>
    <row r="113" spans="1:34"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c r="AH113" s="300"/>
    </row>
    <row r="114" spans="1:34"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row>
    <row r="115" spans="1:34"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row>
    <row r="116" spans="1:34"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row>
    <row r="117" spans="1:34"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row>
    <row r="118" spans="1:34"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row>
    <row r="119" spans="1:34"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row>
    <row r="120" spans="1:34"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row>
    <row r="121" spans="1:34"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row>
    <row r="122" spans="1:34"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row>
    <row r="123" spans="1:34"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row>
    <row r="124" spans="1:34"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c r="AH124" s="300"/>
    </row>
    <row r="125" spans="1:34"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row>
    <row r="126" spans="1:34"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row>
    <row r="127" spans="1:34"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row>
    <row r="128" spans="1:34"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row>
    <row r="129" spans="1:34"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row>
    <row r="130" spans="1:34"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c r="AH130" s="300"/>
    </row>
    <row r="131" spans="1:34"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c r="AH131" s="300"/>
    </row>
    <row r="132" spans="1:34"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c r="AH132" s="300"/>
    </row>
    <row r="133" spans="1:34"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row>
    <row r="134" spans="1:34"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row>
    <row r="135" spans="1:34"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c r="AH135" s="300"/>
    </row>
    <row r="136" spans="1:34"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row>
    <row r="137" spans="1:34"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row>
    <row r="138" spans="1:34"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row>
    <row r="139" spans="1:34"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row>
    <row r="140" spans="1:34"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row>
    <row r="141" spans="1:34"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row>
    <row r="142" spans="1:34"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c r="AH142" s="300"/>
    </row>
    <row r="143" spans="1:34"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c r="AH143" s="300"/>
    </row>
    <row r="144" spans="1:34"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row>
    <row r="145" spans="1:34"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row>
    <row r="146" spans="1:34"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row>
    <row r="147" spans="1:34"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row>
    <row r="148" spans="1:34"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row>
    <row r="149" spans="1:34"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row>
    <row r="150" spans="1:34"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c r="AH150" s="300"/>
    </row>
    <row r="151" spans="1:34"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row>
    <row r="152" spans="1:34"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c r="AH152" s="300"/>
    </row>
    <row r="153" spans="1:34"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row>
    <row r="154" spans="1:34"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row>
    <row r="155" spans="1:34"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c r="AH155" s="300"/>
    </row>
    <row r="156" spans="1:34"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c r="AH156" s="300"/>
    </row>
    <row r="157" spans="1:34"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c r="AH157" s="300"/>
    </row>
    <row r="158" spans="1:34"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c r="AH158" s="300"/>
    </row>
    <row r="159" spans="1:34"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c r="AH159" s="300"/>
    </row>
    <row r="160" spans="1:34"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c r="AH160" s="300"/>
    </row>
    <row r="161" spans="1:34"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row>
    <row r="162" spans="1:34"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c r="AH162" s="300"/>
    </row>
    <row r="163" spans="1:34"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row>
    <row r="164" spans="1:34"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c r="AH164" s="300"/>
    </row>
    <row r="165" spans="1:34"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c r="AH165" s="300"/>
    </row>
    <row r="166" spans="1:34"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c r="AH166" s="300"/>
    </row>
    <row r="167" spans="1:34"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c r="AH167" s="300"/>
    </row>
    <row r="168" spans="1:34"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row>
    <row r="169" spans="1:34"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c r="AH169" s="300"/>
    </row>
    <row r="170" spans="1:34"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c r="AH170" s="300"/>
    </row>
    <row r="171" spans="1:34"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row>
    <row r="172" spans="1:34"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row>
    <row r="173" spans="1:34"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row>
    <row r="174" spans="1:34"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row>
    <row r="175" spans="1:34"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row>
    <row r="176" spans="1:34"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c r="AH176" s="300"/>
    </row>
    <row r="177" spans="1:34"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row>
    <row r="178" spans="1:34"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c r="AH178" s="300"/>
    </row>
    <row r="179" spans="1:34"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c r="AH179" s="300"/>
    </row>
    <row r="180" spans="1:34"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c r="AH180" s="300"/>
    </row>
    <row r="181" spans="1:34"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c r="AH181" s="300"/>
    </row>
    <row r="182" spans="1:34"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c r="AH182" s="300"/>
    </row>
    <row r="183" spans="1:34"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c r="AH183" s="300"/>
    </row>
    <row r="184" spans="1:34"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c r="AH184" s="300"/>
    </row>
    <row r="185" spans="1:34"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row>
    <row r="186" spans="1:34"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c r="AH186" s="300"/>
    </row>
    <row r="187" spans="1:34"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c r="AH187" s="300"/>
    </row>
    <row r="188" spans="1:34"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c r="AH188" s="300"/>
    </row>
    <row r="189" spans="1:34"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c r="AH189" s="300"/>
    </row>
    <row r="190" spans="1:34"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c r="AH190" s="300"/>
    </row>
    <row r="191" spans="1:34"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c r="AH191" s="300"/>
    </row>
    <row r="192" spans="1:34"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c r="AH192" s="300"/>
    </row>
    <row r="193" spans="1:34"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c r="AH193" s="300"/>
    </row>
    <row r="194" spans="1:34"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c r="AH194" s="300"/>
    </row>
    <row r="195" spans="1:34"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c r="AH195" s="300"/>
    </row>
    <row r="196" spans="1:34"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c r="AH196" s="300"/>
    </row>
    <row r="197" spans="1:34"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c r="AH197" s="300"/>
    </row>
    <row r="198" spans="1:34"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c r="AH198" s="300"/>
    </row>
    <row r="199" spans="1:34"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c r="AH199" s="300"/>
    </row>
    <row r="200" spans="1:34"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c r="AH200" s="300"/>
    </row>
    <row r="201" spans="1:34"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c r="AH201" s="300"/>
    </row>
    <row r="202" spans="1:34"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row>
    <row r="203" spans="1:34"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c r="AH203" s="300"/>
    </row>
    <row r="204" spans="1:34"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c r="AH204" s="300"/>
    </row>
    <row r="205" spans="1:34"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row>
    <row r="206" spans="1:34"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c r="AH206" s="300"/>
    </row>
    <row r="207" spans="1:34"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row>
    <row r="208" spans="1:34"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c r="AH208" s="300"/>
    </row>
    <row r="209" spans="1:34"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c r="AH209" s="300"/>
    </row>
    <row r="210" spans="1:34"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row>
    <row r="211" spans="1:34"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c r="AH211" s="300"/>
    </row>
    <row r="212" spans="1:34"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c r="AH212" s="300"/>
    </row>
    <row r="213" spans="1:34"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c r="AH213" s="300"/>
    </row>
    <row r="214" spans="1:34"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c r="AH214" s="300"/>
    </row>
    <row r="215" spans="1:34"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c r="AH215" s="300"/>
    </row>
    <row r="216" spans="1:34"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c r="AH216" s="300"/>
    </row>
    <row r="217" spans="1:34"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c r="AH217" s="300"/>
    </row>
    <row r="218" spans="1:34"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c r="AH218" s="300"/>
    </row>
    <row r="219" spans="1:34"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c r="AH219" s="300"/>
    </row>
    <row r="220" spans="1:34"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c r="AH220" s="300"/>
    </row>
    <row r="221" spans="1:34"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row>
    <row r="222" spans="1:34"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c r="AH222" s="300"/>
    </row>
    <row r="223" spans="1:34"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c r="AH223" s="300"/>
    </row>
    <row r="224" spans="1:34"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c r="AH224" s="300"/>
    </row>
    <row r="225" spans="1:34"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c r="AH225" s="300"/>
    </row>
    <row r="226" spans="1:34"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c r="AH226" s="300"/>
    </row>
    <row r="227" spans="1:34"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c r="AH227" s="300"/>
    </row>
    <row r="228" spans="1:34"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c r="AH228" s="300"/>
    </row>
    <row r="229" spans="1:34"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c r="AH229" s="300"/>
    </row>
    <row r="230" spans="1:34"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c r="AH230" s="300"/>
    </row>
    <row r="231" spans="1:34"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c r="AH231" s="300"/>
    </row>
    <row r="232" spans="1:34"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c r="AH232" s="300"/>
    </row>
    <row r="233" spans="1:34"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c r="AH233" s="300"/>
    </row>
    <row r="234" spans="1:34"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c r="AH234" s="300"/>
    </row>
    <row r="235" spans="1:34"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c r="AH235" s="300"/>
    </row>
    <row r="236" spans="1:34"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row>
    <row r="237" spans="1:34"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c r="AH237" s="300"/>
    </row>
    <row r="238" spans="1:34"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c r="AH238" s="300"/>
    </row>
    <row r="239" spans="1:34"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c r="AH239" s="300"/>
    </row>
    <row r="240" spans="1:34"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c r="AH240" s="300"/>
    </row>
    <row r="241" spans="1:34"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c r="AH241" s="300"/>
    </row>
    <row r="242" spans="1:34"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c r="AH242" s="300"/>
    </row>
    <row r="243" spans="1:34"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c r="AH243" s="300"/>
    </row>
    <row r="244" spans="1:34"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c r="AH244" s="300"/>
    </row>
    <row r="245" spans="1:34"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c r="AH245" s="300"/>
    </row>
    <row r="246" spans="1:34"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c r="AH246" s="300"/>
    </row>
    <row r="247" spans="1:34"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c r="AH247" s="300"/>
    </row>
    <row r="248" spans="1:34"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c r="AH248" s="300"/>
    </row>
    <row r="249" spans="1:34"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c r="AH249" s="300"/>
    </row>
    <row r="250" spans="1:34"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c r="AH250" s="300"/>
    </row>
    <row r="251" spans="1:34"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c r="AH251" s="300"/>
    </row>
    <row r="252" spans="1:34"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c r="AH252" s="300"/>
    </row>
    <row r="253" spans="1:34"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c r="AH253" s="300"/>
    </row>
    <row r="254" spans="1:34"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c r="AH254" s="300"/>
    </row>
    <row r="255" spans="1:34"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c r="AH255" s="300"/>
    </row>
    <row r="256" spans="1:34"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row>
    <row r="257" spans="1:34"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c r="AH257" s="300"/>
    </row>
    <row r="258" spans="1:34"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c r="AH258" s="300"/>
    </row>
    <row r="259" spans="1:34"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c r="AH259" s="300"/>
    </row>
    <row r="260" spans="1:34"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c r="AH260" s="300"/>
    </row>
    <row r="261" spans="1:34"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row>
    <row r="262" spans="1:34"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row>
    <row r="263" spans="1:34"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row>
    <row r="264" spans="1:34"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row>
    <row r="265" spans="1:34"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row>
    <row r="266" spans="1:34"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c r="AH266" s="300"/>
    </row>
    <row r="267" spans="1:34"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row>
    <row r="268" spans="1:34"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c r="AH268" s="300"/>
    </row>
    <row r="269" spans="1:34"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row>
    <row r="270" spans="1:34"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c r="AH270" s="300"/>
    </row>
    <row r="271" spans="1:34"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c r="AH271" s="300"/>
    </row>
    <row r="272" spans="1:34"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row>
    <row r="273" spans="1:34"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row>
    <row r="274" spans="1:34"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c r="AH274" s="300"/>
    </row>
    <row r="275" spans="1:34"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c r="AH275" s="300"/>
    </row>
    <row r="276" spans="1:34"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row>
    <row r="277" spans="1:34"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c r="AH277" s="300"/>
    </row>
    <row r="278" spans="1:34"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c r="AH278" s="300"/>
    </row>
    <row r="279" spans="1:34"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c r="AH279" s="300"/>
    </row>
    <row r="280" spans="1:34"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row>
    <row r="281" spans="1:34"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row>
    <row r="282" spans="1:34"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row>
    <row r="283" spans="1:34"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row>
    <row r="284" spans="1:34"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row>
    <row r="285" spans="1:34"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row>
    <row r="286" spans="1:34"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row>
    <row r="287" spans="1:34"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row>
    <row r="288" spans="1:34"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row>
    <row r="289" spans="1:34"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row>
    <row r="290" spans="1:34"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row>
    <row r="291" spans="1:34"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row>
    <row r="292" spans="1:34"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row>
    <row r="293" spans="1:34"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c r="AH293" s="300"/>
    </row>
    <row r="294" spans="1:34"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row>
    <row r="295" spans="1:34"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c r="AH295" s="300"/>
    </row>
    <row r="296" spans="1:34"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row>
    <row r="297" spans="1:34"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c r="AH297" s="300"/>
    </row>
    <row r="298" spans="1:34"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c r="AH298" s="300"/>
    </row>
    <row r="299" spans="1:34"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c r="AH299" s="300"/>
    </row>
    <row r="300" spans="1:34"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c r="AH300" s="300"/>
    </row>
    <row r="301" spans="1:34"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c r="AH301" s="300"/>
    </row>
    <row r="302" spans="1:34"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c r="AH302" s="300"/>
    </row>
    <row r="303" spans="1:34"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c r="AH303" s="300"/>
    </row>
    <row r="304" spans="1:34"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c r="AH304" s="300"/>
    </row>
    <row r="305" spans="1:34"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c r="AH305" s="300"/>
    </row>
    <row r="306" spans="1:34"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row>
    <row r="307" spans="1:34"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c r="AH307" s="300"/>
    </row>
    <row r="308" spans="1:34"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c r="AH308" s="300"/>
    </row>
    <row r="309" spans="1:34"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c r="AH309" s="300"/>
    </row>
    <row r="310" spans="1:34"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c r="AH310" s="300"/>
    </row>
    <row r="311" spans="1:34"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c r="AH311" s="300"/>
    </row>
    <row r="312" spans="1:34"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c r="AH312" s="300"/>
    </row>
    <row r="313" spans="1:34"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c r="AH313" s="300"/>
    </row>
    <row r="314" spans="1:34"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c r="AH314" s="300"/>
    </row>
    <row r="315" spans="1:34"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c r="AH315" s="300"/>
    </row>
    <row r="316" spans="1:34"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c r="AH316" s="300"/>
    </row>
    <row r="317" spans="1:34"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c r="AH317" s="300"/>
    </row>
    <row r="318" spans="1:34"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c r="AH318" s="300"/>
    </row>
    <row r="319" spans="1:34"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c r="AH319" s="300"/>
    </row>
    <row r="320" spans="1:34"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c r="AH320" s="300"/>
    </row>
    <row r="321" spans="1:34"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c r="AH321" s="300"/>
    </row>
    <row r="322" spans="1:34"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c r="AH322" s="300"/>
    </row>
    <row r="323" spans="1:34"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c r="AH323" s="300"/>
    </row>
    <row r="324" spans="1:34"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c r="AH324" s="300"/>
    </row>
    <row r="325" spans="1:34"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c r="AH325" s="300"/>
    </row>
    <row r="326" spans="1:34"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c r="AH326" s="300"/>
    </row>
    <row r="327" spans="1:34"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c r="AH327" s="300"/>
    </row>
    <row r="328" spans="1:34"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c r="AH328" s="300"/>
    </row>
    <row r="329" spans="1:34"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c r="AH329" s="300"/>
    </row>
    <row r="330" spans="1:34"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c r="AH330" s="300"/>
    </row>
    <row r="331" spans="1:34"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c r="AH331" s="300"/>
    </row>
    <row r="332" spans="1:34"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c r="AH332" s="300"/>
    </row>
    <row r="333" spans="1:34"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c r="AH333" s="300"/>
    </row>
    <row r="334" spans="1:34"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c r="AH334" s="300"/>
    </row>
    <row r="335" spans="1:34"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c r="AH335" s="300"/>
    </row>
    <row r="336" spans="1:34"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c r="AH336" s="300"/>
    </row>
    <row r="337" spans="1:34"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c r="AH337" s="300"/>
    </row>
    <row r="338" spans="1:34"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c r="AH338" s="300"/>
    </row>
    <row r="339" spans="1:34"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c r="AH339" s="300"/>
    </row>
    <row r="340" spans="1:34"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c r="AH340" s="300"/>
    </row>
    <row r="341" spans="1:34"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c r="AH341" s="300"/>
    </row>
    <row r="342" spans="1:34"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c r="AH342" s="300"/>
    </row>
    <row r="343" spans="1:34"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c r="AH343" s="300"/>
    </row>
    <row r="344" spans="1:34"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c r="AH344" s="300"/>
    </row>
    <row r="345" spans="1:34"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c r="AH345" s="300"/>
    </row>
    <row r="346" spans="1:34"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c r="AH346" s="300"/>
    </row>
    <row r="347" spans="1:34"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c r="AH347" s="300"/>
    </row>
    <row r="348" spans="1:34"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c r="AH348" s="300"/>
    </row>
    <row r="349" spans="1:34"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c r="AH349" s="300"/>
    </row>
    <row r="350" spans="1:34"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c r="AH350" s="300"/>
    </row>
    <row r="351" spans="1:34"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c r="AH351" s="300"/>
    </row>
    <row r="352" spans="1:34"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row>
    <row r="353" spans="1:34"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c r="AH353" s="300"/>
    </row>
    <row r="354" spans="1:34"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c r="AH354" s="300"/>
    </row>
    <row r="355" spans="1:34"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c r="AH355" s="300"/>
    </row>
    <row r="356" spans="1:34"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c r="AH356" s="300"/>
    </row>
    <row r="357" spans="1:34"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c r="AH357" s="300"/>
    </row>
    <row r="358" spans="1:34"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c r="AH358" s="300"/>
    </row>
    <row r="359" spans="1:34"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c r="AH359" s="300"/>
    </row>
    <row r="360" spans="1:34"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c r="AH360" s="300"/>
    </row>
    <row r="361" spans="1:34"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c r="AH361" s="300"/>
    </row>
    <row r="362" spans="1:34"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row>
    <row r="363" spans="1:34"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row>
    <row r="364" spans="1:34"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c r="AH364" s="300"/>
    </row>
    <row r="365" spans="1:34"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row>
    <row r="366" spans="1:34"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row>
    <row r="367" spans="1:34"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row>
    <row r="368" spans="1:34"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row>
    <row r="369" spans="1:34"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row>
    <row r="370" spans="1:34"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row>
    <row r="371" spans="1:34"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row>
    <row r="372" spans="1:34"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row>
    <row r="373" spans="1:34"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row>
    <row r="374" spans="1:34"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row>
    <row r="375" spans="1:34"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row>
    <row r="376" spans="1:34"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row>
    <row r="377" spans="1:34"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row>
    <row r="378" spans="1:34"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row>
    <row r="379" spans="1:34"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row>
    <row r="380" spans="1:34"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row>
    <row r="381" spans="1:34"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row>
    <row r="382" spans="1:34"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row>
    <row r="383" spans="1:34"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c r="AH383" s="300"/>
    </row>
    <row r="384" spans="1:34"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c r="AH384" s="300"/>
    </row>
    <row r="385" spans="1:34"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row>
    <row r="386" spans="1:34"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c r="AH386" s="300"/>
    </row>
    <row r="387" spans="1:34"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c r="AH387" s="300"/>
    </row>
    <row r="388" spans="1:34"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c r="AH388" s="300"/>
    </row>
    <row r="389" spans="1:34"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row>
    <row r="390" spans="1:34"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c r="AH390" s="300"/>
    </row>
    <row r="391" spans="1:34"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c r="AH391" s="300"/>
    </row>
    <row r="392" spans="1:34"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c r="AH392" s="300"/>
    </row>
    <row r="393" spans="1:34"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c r="AH393" s="300"/>
    </row>
    <row r="394" spans="1:34"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row>
    <row r="395" spans="1:34"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c r="AH395" s="300"/>
    </row>
    <row r="396" spans="1:34"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c r="AH396" s="300"/>
    </row>
    <row r="397" spans="1:34"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row>
    <row r="398" spans="1:34"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row>
    <row r="399" spans="1:34"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c r="AH399" s="300"/>
    </row>
    <row r="400" spans="1:34"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row>
    <row r="401" spans="1:34"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c r="AH401" s="300"/>
    </row>
    <row r="402" spans="1:34"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c r="AH402" s="300"/>
    </row>
    <row r="403" spans="1:34"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row>
    <row r="404" spans="1:34"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c r="AH404" s="300"/>
    </row>
    <row r="405" spans="1:34"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row>
    <row r="406" spans="1:34"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row>
    <row r="407" spans="1:34"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c r="AH407" s="300"/>
    </row>
    <row r="408" spans="1:34"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c r="AH408" s="300"/>
    </row>
    <row r="409" spans="1:34"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row>
    <row r="410" spans="1:34"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c r="AH410" s="300"/>
    </row>
    <row r="411" spans="1:34"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c r="AH411" s="300"/>
    </row>
    <row r="412" spans="1:34"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row>
    <row r="413" spans="1:34"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row>
    <row r="414" spans="1:34"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row>
    <row r="415" spans="1:34"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row>
    <row r="416" spans="1:34"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c r="AH416" s="300"/>
    </row>
    <row r="417" spans="1:34"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c r="AH417" s="300"/>
    </row>
    <row r="418" spans="1:34"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row>
    <row r="419" spans="1:34"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c r="AH419" s="300"/>
    </row>
    <row r="420" spans="1:34"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c r="AH420" s="300"/>
    </row>
    <row r="421" spans="1:34"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row>
    <row r="422" spans="1:34"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c r="AH422" s="300"/>
    </row>
    <row r="423" spans="1:34"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c r="AH423" s="300"/>
    </row>
    <row r="424" spans="1:34"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row>
    <row r="425" spans="1:34"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row>
    <row r="426" spans="1:34"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row>
    <row r="427" spans="1:34"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row>
    <row r="428" spans="1:34"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c r="AH428" s="300"/>
    </row>
    <row r="429" spans="1:34"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c r="AH429" s="300"/>
    </row>
    <row r="430" spans="1:34"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row>
    <row r="431" spans="1:34"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c r="AH431" s="300"/>
    </row>
    <row r="432" spans="1:34"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c r="AH432" s="300"/>
    </row>
    <row r="433" spans="1:34"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row>
    <row r="434" spans="1:34"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c r="AH434" s="300"/>
    </row>
    <row r="435" spans="1:34"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c r="AH435" s="300"/>
    </row>
    <row r="436" spans="1:34"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row>
    <row r="437" spans="1:34"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c r="AH437" s="300"/>
    </row>
    <row r="438" spans="1:34"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c r="AH438" s="300"/>
    </row>
    <row r="439" spans="1:34"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c r="AH439" s="300"/>
    </row>
    <row r="440" spans="1:34"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c r="AH440" s="300"/>
    </row>
    <row r="441" spans="1:34"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c r="AH441" s="300"/>
    </row>
    <row r="442" spans="1:34"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row>
    <row r="443" spans="1:34"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c r="AH443" s="300"/>
    </row>
    <row r="444" spans="1:34"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c r="AH444" s="300"/>
    </row>
    <row r="445" spans="1:34"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c r="AH445" s="300"/>
    </row>
    <row r="446" spans="1:34"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c r="AH446" s="300"/>
    </row>
    <row r="447" spans="1:34"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row>
    <row r="448" spans="1:34"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c r="AH448" s="300"/>
    </row>
    <row r="449" spans="1:34"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c r="AH449" s="300"/>
    </row>
    <row r="450" spans="1:34"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c r="AH450" s="300"/>
    </row>
    <row r="451" spans="1:34"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c r="AH451" s="300"/>
    </row>
    <row r="452" spans="1:34"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c r="AH452" s="300"/>
    </row>
    <row r="453" spans="1:34"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row>
    <row r="454" spans="1:34"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row>
    <row r="455" spans="1:34"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row>
    <row r="456" spans="1:34"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row>
    <row r="457" spans="1:34"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row>
    <row r="458" spans="1:34"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row>
    <row r="459" spans="1:34"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c r="AH459" s="300"/>
    </row>
    <row r="460" spans="1:34"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c r="AH460" s="300"/>
    </row>
    <row r="461" spans="1:34"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c r="AH461" s="300"/>
    </row>
    <row r="462" spans="1:34"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c r="AH462" s="300"/>
    </row>
    <row r="463" spans="1:34"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row>
    <row r="464" spans="1:34"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c r="AH464" s="300"/>
    </row>
    <row r="465" spans="1:34"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c r="AH465" s="300"/>
    </row>
    <row r="466" spans="1:34"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c r="AH466" s="300"/>
    </row>
    <row r="467" spans="1:34"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c r="AH467" s="300"/>
    </row>
    <row r="468" spans="1:34"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row>
    <row r="469" spans="1:34"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c r="AH469" s="300"/>
    </row>
    <row r="470" spans="1:34"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row>
    <row r="471" spans="1:34"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row>
    <row r="472" spans="1:34"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c r="AH472" s="300"/>
    </row>
    <row r="473" spans="1:34"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c r="AH473" s="300"/>
    </row>
    <row r="474" spans="1:34"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c r="AH474" s="300"/>
    </row>
    <row r="475" spans="1:34"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c r="AH475" s="300"/>
    </row>
    <row r="476" spans="1:34"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c r="AH476" s="300"/>
    </row>
    <row r="477" spans="1:34"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c r="AH477" s="300"/>
    </row>
    <row r="478" spans="1:34"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c r="AH478" s="300"/>
    </row>
    <row r="479" spans="1:34"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row>
    <row r="480" spans="1:34"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c r="AH480" s="300"/>
    </row>
    <row r="481" spans="1:34"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c r="AH481" s="300"/>
    </row>
    <row r="482" spans="1:34"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c r="AH482" s="300"/>
    </row>
    <row r="483" spans="1:34"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row>
    <row r="484" spans="1:34"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c r="AH484" s="300"/>
    </row>
    <row r="485" spans="1:34"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c r="AH485" s="300"/>
    </row>
    <row r="486" spans="1:34"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c r="AH486" s="300"/>
    </row>
    <row r="487" spans="1:34"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c r="AH487" s="300"/>
    </row>
    <row r="488" spans="1:34"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c r="AH488" s="300"/>
    </row>
    <row r="489" spans="1:34"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c r="AH489" s="300"/>
    </row>
    <row r="490" spans="1:34"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c r="AH490" s="300"/>
    </row>
    <row r="491" spans="1:34"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c r="AH491" s="300"/>
    </row>
    <row r="492" spans="1:34"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c r="AH492" s="300"/>
    </row>
    <row r="493" spans="1:34"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c r="AH493" s="300"/>
    </row>
    <row r="494" spans="1:34"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c r="AH494" s="300"/>
    </row>
    <row r="495" spans="1:34"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c r="AH495" s="300"/>
    </row>
    <row r="496" spans="1:34"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c r="AH496" s="300"/>
    </row>
    <row r="497" spans="1:34"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c r="AH497" s="300"/>
    </row>
    <row r="498" spans="1:34"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c r="AH498" s="300"/>
    </row>
    <row r="499" spans="1:34"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row>
    <row r="500" spans="1:34"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c r="AH500" s="300"/>
    </row>
    <row r="501" spans="1:34"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c r="AH501" s="300"/>
    </row>
    <row r="502" spans="1:34"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c r="AH502" s="300"/>
    </row>
    <row r="503" spans="1:34"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c r="AH503" s="300"/>
    </row>
    <row r="504" spans="1:34"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c r="AH504" s="300"/>
    </row>
    <row r="505" spans="1:34"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row>
    <row r="506" spans="1:34"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c r="AH506" s="300"/>
    </row>
    <row r="507" spans="1:34"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c r="AH507" s="300"/>
    </row>
    <row r="508" spans="1:34"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c r="AH508" s="300"/>
    </row>
    <row r="509" spans="1:34"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c r="AH509" s="300"/>
    </row>
    <row r="510" spans="1:34"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c r="AH510" s="300"/>
    </row>
    <row r="511" spans="1:34"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c r="AH511" s="300"/>
    </row>
    <row r="512" spans="1:34"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c r="AH512" s="300"/>
    </row>
    <row r="513" spans="1:34"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c r="AH513" s="300"/>
    </row>
    <row r="514" spans="1:34"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c r="AH514" s="300"/>
    </row>
    <row r="515" spans="1:34"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c r="AH515" s="300"/>
    </row>
    <row r="516" spans="1:34"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c r="AH516" s="300"/>
    </row>
    <row r="517" spans="1:34"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c r="AH517" s="300"/>
    </row>
    <row r="518" spans="1:34"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c r="AH518" s="300"/>
    </row>
    <row r="519" spans="1:34"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c r="AH519" s="300"/>
    </row>
    <row r="520" spans="1:34"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c r="AH520" s="300"/>
    </row>
    <row r="521" spans="1:34"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c r="AH521" s="300"/>
    </row>
    <row r="522" spans="1:34"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c r="AH522" s="300"/>
    </row>
    <row r="523" spans="1:34"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c r="AH523" s="300"/>
    </row>
    <row r="524" spans="1:34"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c r="AH524" s="300"/>
    </row>
    <row r="525" spans="1:34"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c r="AH525" s="300"/>
    </row>
    <row r="526" spans="1:34"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c r="AH526" s="300"/>
    </row>
    <row r="527" spans="1:34"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c r="AH527" s="300"/>
    </row>
    <row r="528" spans="1:34"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c r="AH528" s="300"/>
    </row>
    <row r="529" spans="1:34"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c r="AH529" s="300"/>
    </row>
    <row r="530" spans="1:34"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c r="AH530" s="300"/>
    </row>
    <row r="531" spans="1:34"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c r="AH531" s="300"/>
    </row>
    <row r="532" spans="1:34"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row>
    <row r="533" spans="1:34"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c r="AH533" s="300"/>
    </row>
    <row r="534" spans="1:34"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c r="AH534" s="300"/>
    </row>
    <row r="535" spans="1:34"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c r="AH535" s="300"/>
    </row>
    <row r="536" spans="1:34"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c r="AH536" s="300"/>
    </row>
    <row r="537" spans="1:34"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c r="AH537" s="300"/>
    </row>
    <row r="538" spans="1:34"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c r="AH538" s="300"/>
    </row>
    <row r="539" spans="1:34"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c r="AH539" s="300"/>
    </row>
    <row r="540" spans="1:34"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c r="AH540" s="300"/>
    </row>
    <row r="541" spans="1:34"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c r="AH541" s="300"/>
    </row>
    <row r="542" spans="1:34"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c r="AH542" s="300"/>
    </row>
    <row r="543" spans="1:34"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c r="AH543" s="300"/>
    </row>
    <row r="544" spans="1:34"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c r="AH544" s="300"/>
    </row>
    <row r="545" spans="1:34"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c r="AH545" s="300"/>
    </row>
    <row r="546" spans="1:34"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c r="AH546" s="300"/>
    </row>
    <row r="547" spans="1:34"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c r="AH547" s="300"/>
    </row>
    <row r="548" spans="1:34"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c r="AH548" s="300"/>
    </row>
    <row r="549" spans="1:34"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c r="AH549" s="300"/>
    </row>
    <row r="550" spans="1:34"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row>
    <row r="551" spans="1:34"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row>
    <row r="552" spans="1:34"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c r="AH552" s="300"/>
    </row>
    <row r="553" spans="1:34"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c r="AH553" s="300"/>
    </row>
    <row r="554" spans="1:34"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c r="AH554" s="300"/>
    </row>
    <row r="555" spans="1:34"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c r="AH555" s="300"/>
    </row>
    <row r="556" spans="1:34"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c r="AH556" s="300"/>
    </row>
    <row r="557" spans="1:34"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c r="AH557" s="300"/>
    </row>
    <row r="558" spans="1:34"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c r="AH558" s="300"/>
    </row>
    <row r="559" spans="1:34"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c r="AH559" s="300"/>
    </row>
    <row r="560" spans="1:34"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c r="AH560" s="300"/>
    </row>
    <row r="561" spans="1:34"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c r="AH561" s="300"/>
    </row>
    <row r="562" spans="1:34"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c r="AH562" s="300"/>
    </row>
    <row r="563" spans="1:34"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c r="AH563" s="300"/>
    </row>
    <row r="564" spans="1:34"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c r="AH564" s="300"/>
    </row>
    <row r="565" spans="1:34"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c r="AH565" s="300"/>
    </row>
    <row r="566" spans="1:34"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c r="AH566" s="300"/>
    </row>
    <row r="567" spans="1:34"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c r="AH567" s="300"/>
    </row>
    <row r="568" spans="1:34"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row>
    <row r="569" spans="1:34"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c r="AH569" s="300"/>
    </row>
    <row r="570" spans="1:34"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c r="AH570" s="300"/>
    </row>
    <row r="571" spans="1:34"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row>
    <row r="572" spans="1:34"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c r="AH572" s="300"/>
    </row>
    <row r="573" spans="1:34"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c r="AH573" s="300"/>
    </row>
    <row r="574" spans="1:34"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c r="AH574" s="300"/>
    </row>
    <row r="575" spans="1:34"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c r="AH575" s="300"/>
    </row>
    <row r="576" spans="1:34"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c r="AH576" s="300"/>
    </row>
    <row r="577" spans="1:34"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c r="AH577" s="300"/>
    </row>
    <row r="578" spans="1:34"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c r="AH578" s="300"/>
    </row>
    <row r="579" spans="1:34"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c r="AH579" s="300"/>
    </row>
    <row r="580" spans="1:34"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c r="AH580" s="300"/>
    </row>
    <row r="581" spans="1:34"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c r="AH581" s="300"/>
    </row>
    <row r="582" spans="1:34"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c r="AH582" s="300"/>
    </row>
    <row r="583" spans="1:34"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c r="AH583" s="300"/>
    </row>
    <row r="584" spans="1:34"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c r="AH584" s="300"/>
    </row>
    <row r="585" spans="1:34"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c r="AH585" s="300"/>
    </row>
    <row r="586" spans="1:34"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c r="AH586" s="300"/>
    </row>
    <row r="587" spans="1:34"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row>
    <row r="588" spans="1:34"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c r="AH588" s="300"/>
    </row>
    <row r="589" spans="1:34"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c r="AH589" s="300"/>
    </row>
    <row r="590" spans="1:34"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c r="AH590" s="300"/>
    </row>
    <row r="591" spans="1:34"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c r="AH591" s="300"/>
    </row>
    <row r="592" spans="1:34"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c r="AH592" s="300"/>
    </row>
    <row r="593" spans="1:34"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c r="AH593" s="300"/>
    </row>
    <row r="594" spans="1:34"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c r="AH594" s="300"/>
    </row>
    <row r="595" spans="1:34"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c r="AH595" s="300"/>
    </row>
    <row r="596" spans="1:34"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c r="AH596" s="300"/>
    </row>
    <row r="597" spans="1:34"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c r="AH597" s="300"/>
    </row>
    <row r="598" spans="1:34"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c r="AH598" s="300"/>
    </row>
    <row r="599" spans="1:34"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c r="AH599" s="300"/>
    </row>
    <row r="600" spans="1:34"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c r="AH600" s="300"/>
    </row>
    <row r="601" spans="1:34"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c r="AH601" s="300"/>
    </row>
    <row r="602" spans="1:34"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c r="AH602" s="300"/>
    </row>
    <row r="603" spans="1:34"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c r="AH603" s="300"/>
    </row>
    <row r="604" spans="1:34"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c r="AH604" s="300"/>
    </row>
    <row r="605" spans="1:34"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c r="AH605" s="300"/>
    </row>
    <row r="606" spans="1:34"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c r="AH606" s="300"/>
    </row>
    <row r="607" spans="1:34"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c r="AH607" s="300"/>
    </row>
    <row r="608" spans="1:34"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c r="AH608" s="300"/>
    </row>
    <row r="609" spans="1:34"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row>
    <row r="610" spans="1:34"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row>
    <row r="611" spans="1:34"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row>
    <row r="612" spans="1:34"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c r="AH612" s="300"/>
    </row>
    <row r="613" spans="1:34"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c r="AH613" s="300"/>
    </row>
    <row r="614" spans="1:34"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c r="AH614" s="300"/>
    </row>
    <row r="615" spans="1:34"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c r="AH615" s="300"/>
    </row>
    <row r="616" spans="1:34"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c r="AH616" s="300"/>
    </row>
    <row r="617" spans="1:34"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c r="AH617" s="300"/>
    </row>
    <row r="618" spans="1:34"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c r="AH618" s="300"/>
    </row>
    <row r="619" spans="1:34"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c r="AH619" s="300"/>
    </row>
    <row r="620" spans="1:34"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c r="AH620" s="300"/>
    </row>
    <row r="621" spans="1:34"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c r="AH621" s="300"/>
    </row>
    <row r="622" spans="1:34"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c r="AH622" s="300"/>
    </row>
    <row r="623" spans="1:34"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c r="AH623" s="300"/>
    </row>
    <row r="624" spans="1:34"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c r="AH624" s="300"/>
    </row>
    <row r="625" spans="1:34"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c r="AH625" s="300"/>
    </row>
    <row r="626" spans="1:34"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c r="AH626" s="300"/>
    </row>
    <row r="627" spans="1:34"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c r="AH627" s="300"/>
    </row>
    <row r="628" spans="1:34"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c r="AH628" s="300"/>
    </row>
    <row r="629" spans="1:34"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c r="AH629" s="300"/>
    </row>
    <row r="630" spans="1:34"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c r="AH630" s="300"/>
    </row>
    <row r="631" spans="1:34"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row>
    <row r="632" spans="1:34"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row>
    <row r="633" spans="1:34"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row>
    <row r="634" spans="1:34"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c r="AH634" s="300"/>
    </row>
    <row r="635" spans="1:34"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c r="AH635" s="300"/>
    </row>
    <row r="636" spans="1:34"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c r="AH636" s="300"/>
    </row>
    <row r="637" spans="1:34"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c r="AH637" s="300"/>
    </row>
    <row r="638" spans="1:34"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c r="AH638" s="300"/>
    </row>
    <row r="639" spans="1:34"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c r="AH639" s="300"/>
    </row>
    <row r="640" spans="1:34"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c r="AH640" s="300"/>
    </row>
    <row r="641" spans="1:34"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c r="AH641" s="300"/>
    </row>
    <row r="642" spans="1:34"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c r="AH642" s="300"/>
    </row>
    <row r="643" spans="1:34"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c r="AH643" s="300"/>
    </row>
    <row r="644" spans="1:34"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c r="AH644" s="300"/>
    </row>
    <row r="645" spans="1:34"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c r="AH645" s="300"/>
    </row>
    <row r="646" spans="1:34"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c r="AH646" s="300"/>
    </row>
    <row r="647" spans="1:34"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c r="AH647" s="300"/>
    </row>
    <row r="648" spans="1:34"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c r="AH648" s="300"/>
    </row>
    <row r="649" spans="1:34"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c r="AH649" s="300"/>
    </row>
    <row r="650" spans="1:34"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c r="AH650" s="300"/>
    </row>
    <row r="651" spans="1:34"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c r="AH651" s="300"/>
    </row>
    <row r="652" spans="1:34"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c r="AH652" s="300"/>
    </row>
    <row r="653" spans="1:34"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row>
    <row r="654" spans="1:34"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c r="AH654" s="300"/>
    </row>
    <row r="655" spans="1:34"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c r="AH655" s="300"/>
    </row>
    <row r="656" spans="1:34"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c r="AH656" s="300"/>
    </row>
    <row r="657" spans="1:34"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c r="AH657" s="300"/>
    </row>
    <row r="658" spans="1:34"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c r="AH658" s="300"/>
    </row>
    <row r="659" spans="1:34"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c r="AH659" s="300"/>
    </row>
    <row r="660" spans="1:34"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c r="AH660" s="300"/>
    </row>
    <row r="661" spans="1:34"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c r="AH661" s="300"/>
    </row>
    <row r="662" spans="1:34"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c r="AH662" s="300"/>
    </row>
    <row r="663" spans="1:34"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c r="AH663" s="300"/>
    </row>
    <row r="664" spans="1:34"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c r="AH664" s="300"/>
    </row>
    <row r="665" spans="1:34"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c r="AH665" s="300"/>
    </row>
    <row r="666" spans="1:34"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c r="AH666" s="300"/>
    </row>
    <row r="667" spans="1:34"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c r="AH667" s="300"/>
    </row>
    <row r="668" spans="1:34"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c r="AH668" s="300"/>
    </row>
    <row r="669" spans="1:34"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c r="AH669" s="300"/>
    </row>
    <row r="670" spans="1:34"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c r="AH670" s="300"/>
    </row>
    <row r="671" spans="1:34"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c r="AH671" s="300"/>
    </row>
    <row r="672" spans="1:34"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c r="AH672" s="300"/>
    </row>
    <row r="673" spans="1:34"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c r="AH673" s="300"/>
    </row>
    <row r="674" spans="1:34"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c r="AH674" s="300"/>
    </row>
    <row r="675" spans="1:34"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c r="AH675" s="300"/>
    </row>
    <row r="676" spans="1:34"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c r="AH676" s="300"/>
    </row>
    <row r="677" spans="1:34"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c r="AH677" s="300"/>
    </row>
    <row r="678" spans="1:34"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c r="AH678" s="300"/>
    </row>
    <row r="679" spans="1:34"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c r="AH679" s="300"/>
    </row>
    <row r="680" spans="1:34"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c r="AH680" s="300"/>
    </row>
    <row r="681" spans="1:34"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c r="AH681" s="300"/>
    </row>
    <row r="682" spans="1:34"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c r="AH682" s="300"/>
    </row>
    <row r="683" spans="1:34"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c r="AH683" s="300"/>
    </row>
    <row r="684" spans="1:34"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c r="AH684" s="300"/>
    </row>
    <row r="685" spans="1:34"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c r="AH685" s="300"/>
    </row>
    <row r="686" spans="1:34"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c r="AH686" s="300"/>
    </row>
    <row r="687" spans="1:34"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c r="AH687" s="300"/>
    </row>
    <row r="688" spans="1:34"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row>
    <row r="689" spans="1:34"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c r="AH689" s="300"/>
    </row>
    <row r="690" spans="1:34"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c r="AH690" s="300"/>
    </row>
    <row r="691" spans="1:34"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c r="AH691" s="300"/>
    </row>
    <row r="692" spans="1:34"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c r="AH692" s="300"/>
    </row>
    <row r="693" spans="1:34"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c r="AH693" s="300"/>
    </row>
    <row r="694" spans="1:34"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c r="AH694" s="300"/>
    </row>
    <row r="695" spans="1:34"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c r="AH695" s="300"/>
    </row>
    <row r="696" spans="1:34"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c r="AH696" s="300"/>
    </row>
    <row r="697" spans="1:34"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c r="AH697" s="300"/>
    </row>
    <row r="698" spans="1:34"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c r="AH698" s="300"/>
    </row>
    <row r="699" spans="1:34"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c r="AH699" s="300"/>
    </row>
    <row r="700" spans="1:34"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c r="AH700" s="300"/>
    </row>
    <row r="701" spans="1:34"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c r="AH701" s="300"/>
    </row>
    <row r="702" spans="1:34"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c r="AH702" s="300"/>
    </row>
    <row r="703" spans="1:34"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c r="AH703" s="300"/>
    </row>
    <row r="704" spans="1:34"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c r="AH704" s="300"/>
    </row>
    <row r="705" spans="1:34"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c r="AH705" s="300"/>
    </row>
    <row r="706" spans="1:34"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c r="AH706" s="300"/>
    </row>
    <row r="707" spans="1:34"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c r="AH707" s="300"/>
    </row>
    <row r="708" spans="1:34"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c r="AH708" s="300"/>
    </row>
    <row r="709" spans="1:34"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c r="AH709" s="300"/>
    </row>
    <row r="710" spans="1:34"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c r="AH710" s="300"/>
    </row>
    <row r="711" spans="1:34"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c r="AH711" s="300"/>
    </row>
    <row r="712" spans="1:34"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c r="AH712" s="300"/>
    </row>
    <row r="713" spans="1:34"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c r="AH713" s="300"/>
    </row>
    <row r="714" spans="1:34"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c r="AH714" s="300"/>
    </row>
    <row r="715" spans="1:34"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c r="AH715" s="300"/>
    </row>
    <row r="716" spans="1:34"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c r="AH716" s="300"/>
    </row>
    <row r="717" spans="1:34"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c r="AH717" s="300"/>
    </row>
    <row r="718" spans="1:34"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c r="AH718" s="300"/>
    </row>
    <row r="719" spans="1:34"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c r="AH719" s="300"/>
    </row>
    <row r="720" spans="1:34"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c r="AH720" s="300"/>
    </row>
    <row r="721" spans="1:34"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c r="AH721" s="300"/>
    </row>
    <row r="722" spans="1:34"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c r="AH722" s="300"/>
    </row>
    <row r="723" spans="1:34"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c r="AH723" s="300"/>
    </row>
    <row r="724" spans="1:34"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c r="AH724" s="300"/>
    </row>
    <row r="725" spans="1:34"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c r="AH725" s="300"/>
    </row>
    <row r="726" spans="1:34"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c r="AH726" s="300"/>
    </row>
    <row r="727" spans="1:34"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c r="AH727" s="300"/>
    </row>
    <row r="728" spans="1:34"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c r="AH728" s="300"/>
    </row>
    <row r="729" spans="1:34"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c r="AH729" s="300"/>
    </row>
    <row r="730" spans="1:34"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c r="AH730" s="300"/>
    </row>
    <row r="731" spans="1:34"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c r="AH731" s="300"/>
    </row>
    <row r="732" spans="1:34"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c r="AH732" s="300"/>
    </row>
    <row r="733" spans="1:34"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c r="AH733" s="300"/>
    </row>
    <row r="734" spans="1:34"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c r="AH734" s="300"/>
    </row>
    <row r="735" spans="1:34"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c r="AH735" s="300"/>
    </row>
    <row r="736" spans="1:34"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c r="AH736" s="300"/>
    </row>
    <row r="737" spans="1:34"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c r="AH737" s="300"/>
    </row>
    <row r="738" spans="1:34"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c r="AH738" s="300"/>
    </row>
    <row r="739" spans="1:34"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c r="AH739" s="300"/>
    </row>
    <row r="740" spans="1:34"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c r="AH740" s="300"/>
    </row>
    <row r="741" spans="1:34"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c r="AH741" s="300"/>
    </row>
    <row r="742" spans="1:34"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c r="AH742" s="300"/>
    </row>
    <row r="743" spans="1:34"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c r="AH743" s="300"/>
    </row>
    <row r="744" spans="1:34"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c r="AH744" s="300"/>
    </row>
    <row r="745" spans="1:34"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c r="AH745" s="300"/>
    </row>
    <row r="746" spans="1:34"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c r="AH746" s="300"/>
    </row>
    <row r="747" spans="1:34"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c r="AH747" s="300"/>
    </row>
    <row r="748" spans="1:34"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c r="AH748" s="300"/>
    </row>
    <row r="749" spans="1:34"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c r="AH749" s="300"/>
    </row>
    <row r="750" spans="1:34"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row>
    <row r="751" spans="1:34"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c r="AH751" s="300"/>
    </row>
    <row r="752" spans="1:34"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c r="AH752" s="300"/>
    </row>
    <row r="753" spans="1:34"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c r="AH753" s="300"/>
    </row>
    <row r="754" spans="1:34"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c r="AH754" s="300"/>
    </row>
    <row r="755" spans="1:34"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c r="AH755" s="300"/>
    </row>
    <row r="756" spans="1:34"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c r="AH756" s="300"/>
    </row>
    <row r="757" spans="1:34"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c r="AH757" s="300"/>
    </row>
    <row r="758" spans="1:34"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c r="AH758" s="300"/>
    </row>
    <row r="759" spans="1:34"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c r="AH759" s="300"/>
    </row>
    <row r="760" spans="1:34"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c r="AH760" s="300"/>
    </row>
    <row r="761" spans="1:34"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c r="AH761" s="300"/>
    </row>
    <row r="762" spans="1:34"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c r="AH762" s="300"/>
    </row>
    <row r="763" spans="1:34"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c r="AH763" s="300"/>
    </row>
    <row r="764" spans="1:34"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c r="AH764" s="300"/>
    </row>
    <row r="765" spans="1:34"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c r="AH765" s="300"/>
    </row>
    <row r="766" spans="1:34"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c r="AH766" s="300"/>
    </row>
    <row r="767" spans="1:34"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c r="AH767" s="300"/>
    </row>
    <row r="768" spans="1:34"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c r="AH768" s="300"/>
    </row>
    <row r="769" spans="1:34"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c r="AH769" s="300"/>
    </row>
    <row r="770" spans="1:34"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c r="AH770" s="300"/>
    </row>
    <row r="771" spans="1:34"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c r="AH771" s="300"/>
    </row>
    <row r="772" spans="1:34"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c r="AH772" s="300"/>
    </row>
    <row r="773" spans="1:34"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c r="AH773" s="300"/>
    </row>
    <row r="774" spans="1:34"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c r="AH774" s="300"/>
    </row>
    <row r="775" spans="1:34"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c r="AH775" s="300"/>
    </row>
    <row r="776" spans="1:34"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c r="AH776" s="300"/>
    </row>
    <row r="777" spans="1:34"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c r="AH777" s="300"/>
    </row>
    <row r="778" spans="1:34"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c r="AH778" s="300"/>
    </row>
    <row r="779" spans="1:34"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c r="AH779" s="300"/>
    </row>
    <row r="780" spans="1:34"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c r="AH780" s="300"/>
    </row>
    <row r="781" spans="1:34"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c r="AH781" s="300"/>
    </row>
    <row r="782" spans="1:34"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c r="AH782" s="300"/>
    </row>
    <row r="783" spans="1:34"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c r="AH783" s="300"/>
    </row>
    <row r="784" spans="1:34"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c r="AH784" s="300"/>
    </row>
    <row r="785" spans="1:34"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c r="AH785" s="300"/>
    </row>
    <row r="786" spans="1:34"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c r="AH786" s="300"/>
    </row>
    <row r="787" spans="1:34"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c r="AH787" s="300"/>
    </row>
    <row r="788" spans="1:34"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c r="AH788" s="300"/>
    </row>
    <row r="789" spans="1:34"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c r="AH789" s="300"/>
    </row>
    <row r="790" spans="1:34"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c r="AH790" s="300"/>
    </row>
    <row r="791" spans="1:34"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c r="AH791" s="300"/>
    </row>
    <row r="792" spans="1:34"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c r="AH792" s="300"/>
    </row>
    <row r="793" spans="1:34"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c r="AH793" s="300"/>
    </row>
    <row r="794" spans="1:34"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c r="AH794" s="300"/>
    </row>
    <row r="795" spans="1:34"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c r="AH795" s="300"/>
    </row>
    <row r="796" spans="1:34"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c r="AH796" s="300"/>
    </row>
    <row r="797" spans="1:34"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c r="AH797" s="300"/>
    </row>
    <row r="798" spans="1:34"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c r="AH798" s="300"/>
    </row>
    <row r="799" spans="1:34"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c r="AH799" s="300"/>
    </row>
    <row r="800" spans="1:34"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c r="AH800" s="300"/>
    </row>
    <row r="801" spans="1:34"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c r="AH801" s="300"/>
    </row>
    <row r="802" spans="1:34"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c r="AH802" s="300"/>
    </row>
    <row r="803" spans="1:34"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c r="AH803" s="300"/>
    </row>
    <row r="804" spans="1:34"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c r="AH804" s="300"/>
    </row>
    <row r="805" spans="1:34"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c r="AH805" s="300"/>
    </row>
    <row r="806" spans="1:34"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c r="AH806" s="300"/>
    </row>
    <row r="807" spans="1:34"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c r="AH807" s="300"/>
    </row>
    <row r="808" spans="1:34"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c r="AH808" s="300"/>
    </row>
    <row r="809" spans="1:34"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c r="AH809" s="300"/>
    </row>
    <row r="810" spans="1:34"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c r="AH810" s="300"/>
    </row>
    <row r="811" spans="1:34"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c r="AH811" s="300"/>
    </row>
    <row r="812" spans="1:34"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c r="AH812" s="300"/>
    </row>
    <row r="813" spans="1:34"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c r="AH813" s="300"/>
    </row>
    <row r="814" spans="1:34"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c r="AH814" s="300"/>
    </row>
    <row r="815" spans="1:34"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c r="AH815" s="300"/>
    </row>
    <row r="816" spans="1:34"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c r="AH816" s="300"/>
    </row>
    <row r="817" spans="1:34"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c r="AH817" s="300"/>
    </row>
    <row r="818" spans="1:34"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c r="AH818" s="300"/>
    </row>
    <row r="819" spans="1:34"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c r="AH819" s="300"/>
    </row>
    <row r="820" spans="1:34"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c r="AH820" s="300"/>
    </row>
    <row r="821" spans="1:34"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c r="AH821" s="300"/>
    </row>
    <row r="822" spans="1:34"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0"/>
    </row>
    <row r="823" spans="1:34"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c r="AH823" s="300"/>
    </row>
    <row r="824" spans="1:34"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c r="AH824" s="300"/>
    </row>
    <row r="825" spans="1:34"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c r="AH825" s="300"/>
    </row>
    <row r="826" spans="1:34"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c r="AH826" s="300"/>
    </row>
    <row r="827" spans="1:34"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c r="AH827" s="300"/>
    </row>
    <row r="828" spans="1:34"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c r="AH828" s="300"/>
    </row>
    <row r="829" spans="1:34"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c r="AH829" s="300"/>
    </row>
    <row r="830" spans="1:34"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c r="AH830" s="300"/>
    </row>
    <row r="831" spans="1:34"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c r="AH831" s="300"/>
    </row>
    <row r="832" spans="1:34"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c r="AH832" s="300"/>
    </row>
    <row r="833" spans="1:34"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c r="AH833" s="300"/>
    </row>
    <row r="834" spans="1:34"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c r="AH834" s="300"/>
    </row>
    <row r="835" spans="1:34"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c r="AH835" s="300"/>
    </row>
    <row r="836" spans="1:34"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c r="AH836" s="300"/>
    </row>
    <row r="837" spans="1:34"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c r="AH837" s="300"/>
    </row>
    <row r="838" spans="1:34"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c r="AH838" s="300"/>
    </row>
    <row r="839" spans="1:34"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c r="AH839" s="300"/>
    </row>
    <row r="840" spans="1:34"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c r="AH840" s="300"/>
    </row>
    <row r="841" spans="1:34"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c r="AH841" s="300"/>
    </row>
    <row r="842" spans="1:34"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c r="AH842" s="300"/>
    </row>
    <row r="843" spans="1:34"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c r="AH843" s="300"/>
    </row>
    <row r="844" spans="1:34"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c r="AH844" s="300"/>
    </row>
    <row r="845" spans="1:34"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c r="AH845" s="300"/>
    </row>
    <row r="846" spans="1:34"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c r="AH846" s="300"/>
    </row>
    <row r="847" spans="1:34"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c r="AH847" s="300"/>
    </row>
    <row r="848" spans="1:34"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c r="AH848" s="300"/>
    </row>
    <row r="849" spans="1:34"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c r="AH849" s="300"/>
    </row>
    <row r="850" spans="1:34"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c r="AH850" s="300"/>
    </row>
    <row r="851" spans="1:34"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c r="AH851" s="300"/>
    </row>
    <row r="852" spans="1:34"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c r="AH852" s="300"/>
    </row>
    <row r="853" spans="1:34"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c r="AH853" s="300"/>
    </row>
    <row r="854" spans="1:34"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c r="AH854" s="300"/>
    </row>
    <row r="855" spans="1:34"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c r="AH855" s="300"/>
    </row>
    <row r="856" spans="1:34"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c r="AH856" s="300"/>
    </row>
    <row r="857" spans="1:34"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c r="AH857" s="300"/>
    </row>
    <row r="858" spans="1:34"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c r="AH858" s="300"/>
    </row>
    <row r="859" spans="1:34"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c r="AH859" s="300"/>
    </row>
    <row r="860" spans="1:34"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c r="AH860" s="300"/>
    </row>
    <row r="861" spans="1:34"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c r="AH861" s="300"/>
    </row>
    <row r="862" spans="1:34"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c r="AH862" s="300"/>
    </row>
    <row r="863" spans="1:34"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c r="AH863" s="300"/>
    </row>
    <row r="864" spans="1:34"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c r="AH864" s="300"/>
    </row>
    <row r="865" spans="1:34"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c r="AH865" s="300"/>
    </row>
    <row r="866" spans="1:34"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c r="AH866" s="300"/>
    </row>
    <row r="867" spans="1:34"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c r="AH867" s="300"/>
    </row>
    <row r="868" spans="1:34"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c r="AH868" s="300"/>
    </row>
    <row r="869" spans="1:34"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c r="AH869" s="300"/>
    </row>
    <row r="870" spans="1:34"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c r="AH870" s="300"/>
    </row>
    <row r="871" spans="1:34"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c r="AH871" s="300"/>
    </row>
    <row r="872" spans="1:34"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c r="AH872" s="300"/>
    </row>
    <row r="873" spans="1:34"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c r="AH873" s="300"/>
    </row>
    <row r="874" spans="1:34"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c r="AH874" s="300"/>
    </row>
    <row r="875" spans="1:34"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c r="AH875" s="300"/>
    </row>
    <row r="876" spans="1:34"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c r="AH876" s="300"/>
    </row>
    <row r="877" spans="1:34"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c r="AH877" s="300"/>
    </row>
    <row r="878" spans="1:34"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c r="AH878" s="300"/>
    </row>
    <row r="879" spans="1:34"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c r="AH879" s="300"/>
    </row>
    <row r="880" spans="1:34"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c r="AH880" s="300"/>
    </row>
    <row r="881" spans="1:34"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c r="AH881" s="300"/>
    </row>
    <row r="882" spans="1:34"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c r="AH882" s="300"/>
    </row>
    <row r="883" spans="1:34"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c r="AH883" s="300"/>
    </row>
    <row r="884" spans="1:34"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c r="AH884" s="300"/>
    </row>
    <row r="885" spans="1:34"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c r="AH885" s="300"/>
    </row>
    <row r="886" spans="1:34"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c r="AH886" s="300"/>
    </row>
    <row r="887" spans="1:34"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c r="AH887" s="300"/>
    </row>
    <row r="888" spans="1:34"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c r="AH888" s="300"/>
    </row>
    <row r="889" spans="1:34"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c r="AH889" s="300"/>
    </row>
    <row r="890" spans="1:34"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c r="AH890" s="300"/>
    </row>
    <row r="891" spans="1:34"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c r="AH891" s="300"/>
    </row>
    <row r="892" spans="1:34"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c r="AH892" s="300"/>
    </row>
    <row r="893" spans="1:34"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c r="AH893" s="300"/>
    </row>
    <row r="894" spans="1:34"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c r="AH894" s="300"/>
    </row>
    <row r="895" spans="1:34"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c r="AH895" s="300"/>
    </row>
    <row r="896" spans="1:34"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c r="AH896" s="300"/>
    </row>
    <row r="897" spans="1:34"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c r="AH897" s="300"/>
    </row>
    <row r="898" spans="1:34"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c r="AH898" s="300"/>
    </row>
    <row r="899" spans="1:34"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c r="AH899" s="300"/>
    </row>
    <row r="900" spans="1:34"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c r="AH900" s="300"/>
    </row>
    <row r="901" spans="1:34"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c r="AH901" s="300"/>
    </row>
    <row r="902" spans="1:34"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c r="AH902" s="300"/>
    </row>
    <row r="903" spans="1:34"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c r="AH903" s="300"/>
    </row>
    <row r="904" spans="1:34"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c r="AH904" s="300"/>
    </row>
    <row r="905" spans="1:34"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c r="AH905" s="300"/>
    </row>
    <row r="906" spans="1:34"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c r="AH906" s="300"/>
    </row>
    <row r="907" spans="1:34"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c r="AH907" s="300"/>
    </row>
    <row r="908" spans="1:34"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c r="AH908" s="300"/>
    </row>
    <row r="909" spans="1:34"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c r="AH909" s="300"/>
    </row>
    <row r="910" spans="1:34"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c r="AH910" s="300"/>
    </row>
    <row r="911" spans="1:34"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row>
    <row r="912" spans="1:34"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c r="AH912" s="300"/>
    </row>
    <row r="913" spans="1:34"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row>
    <row r="914" spans="1:34"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c r="AH914" s="300"/>
    </row>
    <row r="915" spans="1:34"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c r="AH915" s="300"/>
    </row>
    <row r="916" spans="1:34"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c r="AH916" s="300"/>
    </row>
    <row r="917" spans="1:34"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c r="AH917" s="300"/>
    </row>
    <row r="918" spans="1:34"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c r="AH918" s="300"/>
    </row>
    <row r="919" spans="1:34"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row>
    <row r="920" spans="1:34"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c r="AH920" s="300"/>
    </row>
    <row r="921" spans="1:34"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c r="AH921" s="300"/>
    </row>
    <row r="922" spans="1:34"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c r="AH922" s="300"/>
    </row>
    <row r="923" spans="1:34"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c r="AH923" s="300"/>
    </row>
    <row r="924" spans="1:34"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c r="AH924" s="300"/>
    </row>
    <row r="925" spans="1:34"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c r="AH925" s="300"/>
    </row>
    <row r="926" spans="1:34"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c r="AH926" s="300"/>
    </row>
    <row r="927" spans="1:34"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c r="AH927" s="300"/>
    </row>
    <row r="928" spans="1:34"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c r="AH928" s="300"/>
    </row>
    <row r="929" spans="1:34"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c r="AH929" s="300"/>
    </row>
    <row r="930" spans="1:34"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c r="AH930" s="300"/>
    </row>
    <row r="931" spans="1:34"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c r="AH931" s="300"/>
    </row>
    <row r="932" spans="1:34"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c r="AH932" s="300"/>
    </row>
    <row r="933" spans="1:34"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c r="AH933" s="300"/>
    </row>
    <row r="934" spans="1:34"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c r="AH934" s="300"/>
    </row>
    <row r="935" spans="1:34"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c r="AH935" s="300"/>
    </row>
    <row r="936" spans="1:34"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c r="AH936" s="300"/>
    </row>
    <row r="937" spans="1:34"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c r="AH937" s="300"/>
    </row>
    <row r="938" spans="1:34"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c r="AH938" s="300"/>
    </row>
    <row r="939" spans="1:34"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c r="AH939" s="300"/>
    </row>
    <row r="940" spans="1:34"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c r="AH940" s="300"/>
    </row>
    <row r="941" spans="1:34"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c r="AH941" s="300"/>
    </row>
    <row r="942" spans="1:34"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c r="AH942" s="300"/>
    </row>
    <row r="943" spans="1:34"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c r="AH943" s="300"/>
    </row>
    <row r="944" spans="1:34"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c r="AH944" s="300"/>
    </row>
    <row r="945" spans="1:34"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c r="AH945" s="300"/>
    </row>
    <row r="946" spans="1:34"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c r="AH946" s="300"/>
    </row>
    <row r="947" spans="1:34"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c r="AH947" s="300"/>
    </row>
    <row r="948" spans="1:34"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c r="AH948" s="300"/>
    </row>
    <row r="949" spans="1:34"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c r="AH949" s="300"/>
    </row>
    <row r="950" spans="1:34"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c r="AH950" s="300"/>
    </row>
    <row r="951" spans="1:34"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c r="AH951" s="300"/>
    </row>
    <row r="952" spans="1:34"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c r="AH952" s="300"/>
    </row>
    <row r="953" spans="1:34"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c r="AH953" s="300"/>
    </row>
    <row r="954" spans="1:34"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c r="AH954" s="300"/>
    </row>
    <row r="955" spans="1:34"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c r="AH955" s="300"/>
    </row>
    <row r="956" spans="1:34"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c r="AH956" s="300"/>
    </row>
    <row r="957" spans="1:34"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c r="AH957" s="300"/>
    </row>
    <row r="958" spans="1:34"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c r="AH958" s="300"/>
    </row>
    <row r="959" spans="1:34"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c r="AH959" s="300"/>
    </row>
    <row r="960" spans="1:34"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c r="AH960" s="300"/>
    </row>
    <row r="961" spans="1:34"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c r="AH961" s="300"/>
    </row>
    <row r="962" spans="1:34"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c r="AH962" s="300"/>
    </row>
    <row r="963" spans="1:34"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c r="AH963" s="300"/>
    </row>
    <row r="964" spans="1:34"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c r="AH964" s="300"/>
    </row>
    <row r="965" spans="1:34"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c r="AH965" s="300"/>
    </row>
    <row r="966" spans="1:34"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c r="AH966" s="300"/>
    </row>
    <row r="967" spans="1:34"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c r="AH967" s="300"/>
    </row>
    <row r="968" spans="1:34"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c r="AH968" s="300"/>
    </row>
    <row r="969" spans="1:34"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c r="AH969" s="300"/>
    </row>
    <row r="970" spans="1:34"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c r="AH970" s="300"/>
    </row>
    <row r="971" spans="1:34"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c r="AH971" s="300"/>
    </row>
    <row r="972" spans="1:34"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c r="AH972" s="300"/>
    </row>
    <row r="973" spans="1:34"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c r="AH973" s="300"/>
    </row>
    <row r="974" spans="1:34"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c r="AH974" s="300"/>
    </row>
    <row r="975" spans="1:34"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c r="AH975" s="300"/>
    </row>
    <row r="976" spans="1:34"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c r="AH976" s="300"/>
    </row>
    <row r="977" spans="1:34"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c r="AH977" s="300"/>
    </row>
    <row r="978" spans="1:34"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c r="AH978" s="300"/>
    </row>
    <row r="979" spans="1:34"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c r="AH979" s="300"/>
    </row>
    <row r="980" spans="1:34"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c r="AH980" s="300"/>
    </row>
    <row r="981" spans="1:34"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c r="AH981" s="300"/>
    </row>
    <row r="982" spans="1:34"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c r="AH982" s="300"/>
    </row>
    <row r="983" spans="1:34"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c r="AH983" s="300"/>
    </row>
    <row r="984" spans="1:34"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c r="AH984" s="300"/>
    </row>
    <row r="985" spans="1:34"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c r="AH985" s="300"/>
    </row>
    <row r="986" spans="1:34"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c r="AH986" s="300"/>
    </row>
    <row r="987" spans="1:34"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c r="AH987" s="300"/>
    </row>
    <row r="988" spans="1:34"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c r="AH988" s="300"/>
    </row>
    <row r="989" spans="1:34"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c r="AH989" s="300"/>
    </row>
    <row r="990" spans="1:34"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c r="AH990" s="300"/>
    </row>
    <row r="991" spans="1:34"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c r="AH991" s="300"/>
    </row>
    <row r="992" spans="1:34"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c r="AH992" s="300"/>
    </row>
    <row r="993" spans="1:34"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c r="AH993" s="300"/>
    </row>
    <row r="994" spans="1:34"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c r="AH994" s="300"/>
    </row>
    <row r="995" spans="1:34"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c r="AH995" s="300"/>
    </row>
    <row r="996" spans="1:34"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c r="AH996" s="300"/>
    </row>
    <row r="997" spans="1:34"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c r="AH997" s="300"/>
    </row>
    <row r="998" spans="1:34"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c r="AH998" s="300"/>
    </row>
    <row r="999" spans="1:34"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c r="AH999" s="300"/>
    </row>
    <row r="1000" spans="1:34"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c r="AH1000" s="30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row>
    <row r="2" spans="1:34"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c r="AE2" s="300"/>
      <c r="AF2" s="300"/>
      <c r="AG2" s="300"/>
      <c r="AH2" s="300"/>
    </row>
    <row r="3" spans="1:34"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c r="AE3" s="300"/>
      <c r="AF3" s="300"/>
      <c r="AG3" s="300"/>
      <c r="AH3" s="300"/>
    </row>
    <row r="4" spans="1:34"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c r="AE4" s="300"/>
      <c r="AF4" s="300"/>
      <c r="AG4" s="300"/>
      <c r="AH4" s="300"/>
    </row>
    <row r="5" spans="1:34"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c r="AE5" s="300"/>
      <c r="AF5" s="300"/>
      <c r="AG5" s="300"/>
      <c r="AH5" s="300"/>
    </row>
    <row r="6" spans="1:34"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c r="AE6" s="300"/>
      <c r="AF6" s="300"/>
      <c r="AG6" s="1007" t="s">
        <v>436</v>
      </c>
      <c r="AH6" s="650"/>
    </row>
    <row r="7" spans="1:34"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c r="AE7" s="300"/>
      <c r="AF7" s="300"/>
      <c r="AG7" s="300"/>
      <c r="AH7" s="300"/>
    </row>
    <row r="8" spans="1:34"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c r="AE8" s="300"/>
      <c r="AF8" s="300"/>
      <c r="AG8" s="300"/>
      <c r="AH8" s="300"/>
    </row>
    <row r="9" spans="1:34"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c r="AE9" s="300"/>
      <c r="AF9" s="300"/>
      <c r="AG9" s="52" t="s">
        <v>437</v>
      </c>
      <c r="AH9" s="52" t="s">
        <v>438</v>
      </c>
    </row>
    <row r="10" spans="1:34" ht="30" customHeight="1" x14ac:dyDescent="0.25">
      <c r="A10" s="300"/>
      <c r="B10" s="31"/>
      <c r="C10" s="664" t="s">
        <v>123</v>
      </c>
      <c r="D10" s="650"/>
      <c r="E10" s="632" t="s">
        <v>118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c r="AE10" s="300"/>
      <c r="AF10" s="300"/>
      <c r="AG10" s="37" t="s">
        <v>440</v>
      </c>
      <c r="AH10" s="37">
        <v>28</v>
      </c>
    </row>
    <row r="11" spans="1:34"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c r="AE11" s="300"/>
      <c r="AF11" s="300"/>
      <c r="AG11" s="37" t="s">
        <v>441</v>
      </c>
      <c r="AH11" s="37">
        <v>100</v>
      </c>
    </row>
    <row r="12" spans="1:34" ht="29.25" customHeight="1" x14ac:dyDescent="0.25">
      <c r="A12" s="300"/>
      <c r="B12" s="31"/>
      <c r="C12" s="668" t="s">
        <v>125</v>
      </c>
      <c r="D12" s="669"/>
      <c r="E12" s="666" t="s">
        <v>454</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c r="AE12" s="300"/>
      <c r="AF12" s="300"/>
      <c r="AG12" s="37" t="s">
        <v>442</v>
      </c>
      <c r="AH12" s="37">
        <v>34</v>
      </c>
    </row>
    <row r="13" spans="1:34"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c r="AE13" s="300"/>
      <c r="AF13" s="300"/>
      <c r="AG13" s="37" t="s">
        <v>444</v>
      </c>
      <c r="AH13" s="37">
        <v>100</v>
      </c>
    </row>
    <row r="14" spans="1:34"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c r="AE14" s="300"/>
      <c r="AF14" s="300"/>
      <c r="AG14" s="37" t="s">
        <v>445</v>
      </c>
      <c r="AH14" s="37">
        <v>38</v>
      </c>
    </row>
    <row r="15" spans="1:34" ht="29.25" customHeight="1" x14ac:dyDescent="0.25">
      <c r="A15" s="300"/>
      <c r="B15" s="31"/>
      <c r="C15" s="632" t="s">
        <v>455</v>
      </c>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c r="AE15" s="300"/>
      <c r="AF15" s="300"/>
      <c r="AG15" s="37" t="s">
        <v>446</v>
      </c>
      <c r="AH15" s="37">
        <v>100</v>
      </c>
    </row>
    <row r="16" spans="1:34"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c r="AE16" s="300"/>
      <c r="AF16" s="300"/>
      <c r="AG16" s="37" t="s">
        <v>447</v>
      </c>
      <c r="AH16" s="37">
        <v>15</v>
      </c>
    </row>
    <row r="17" spans="1:34"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c r="AE17" s="300"/>
      <c r="AF17" s="300"/>
      <c r="AG17" s="300"/>
      <c r="AH17" s="300"/>
    </row>
    <row r="18" spans="1:34"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c r="AE18" s="300"/>
      <c r="AF18" s="300"/>
      <c r="AG18" s="300"/>
      <c r="AH18" s="300"/>
    </row>
    <row r="19" spans="1:34"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c r="AE19" s="300"/>
      <c r="AF19" s="300"/>
      <c r="AG19" s="300"/>
      <c r="AH19" s="300"/>
    </row>
    <row r="20" spans="1:34"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c r="AE20" s="300"/>
      <c r="AF20" s="300"/>
      <c r="AG20" s="335">
        <f>+(((((AH10/100)*AH11)+((AH12/100)*AH13)+((AH14/100)*AH15))*AH16)/100)</f>
        <v>15</v>
      </c>
      <c r="AH20" s="300"/>
    </row>
    <row r="21" spans="1:34"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c r="AE21" s="300"/>
      <c r="AF21" s="300"/>
      <c r="AG21" s="300"/>
      <c r="AH21" s="300"/>
    </row>
    <row r="22" spans="1:34"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c r="AE22" s="300"/>
      <c r="AF22" s="300"/>
      <c r="AG22" s="300"/>
      <c r="AH22" s="300"/>
    </row>
    <row r="23" spans="1:34"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33</v>
      </c>
      <c r="X23" s="633"/>
      <c r="Y23" s="633"/>
      <c r="Z23" s="633"/>
      <c r="AA23" s="623"/>
      <c r="AB23" s="308"/>
      <c r="AC23" s="300"/>
      <c r="AD23" s="300"/>
      <c r="AE23" s="300"/>
      <c r="AF23" s="300"/>
      <c r="AG23" s="300"/>
      <c r="AH23" s="300"/>
    </row>
    <row r="24" spans="1:34"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c r="AE24" s="300"/>
      <c r="AF24" s="300"/>
      <c r="AG24" s="300"/>
      <c r="AH24" s="300"/>
    </row>
    <row r="25" spans="1:34"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c r="AE25" s="300"/>
      <c r="AF25" s="300"/>
      <c r="AG25" s="300"/>
      <c r="AH25" s="300"/>
    </row>
    <row r="26" spans="1:34" ht="39.75" customHeight="1" x14ac:dyDescent="0.25">
      <c r="A26" s="300"/>
      <c r="B26" s="31"/>
      <c r="C26" s="1008" t="s">
        <v>456</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c r="AE26" s="300"/>
      <c r="AF26" s="300"/>
      <c r="AG26" s="300"/>
      <c r="AH26" s="300"/>
    </row>
    <row r="27" spans="1:34"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c r="AE27" s="300"/>
      <c r="AF27" s="300"/>
      <c r="AG27" s="300"/>
      <c r="AH27" s="300"/>
    </row>
    <row r="28" spans="1:34"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c r="AE28" s="300"/>
      <c r="AF28" s="300"/>
      <c r="AG28" s="300"/>
      <c r="AH28" s="300"/>
    </row>
    <row r="29" spans="1:34" ht="29.25" customHeight="1" x14ac:dyDescent="0.25">
      <c r="A29" s="300"/>
      <c r="B29" s="31"/>
      <c r="C29" s="670" t="s">
        <v>432</v>
      </c>
      <c r="D29" s="633"/>
      <c r="E29" s="633"/>
      <c r="F29" s="633"/>
      <c r="G29" s="633"/>
      <c r="H29" s="633"/>
      <c r="I29" s="633"/>
      <c r="J29" s="633"/>
      <c r="K29" s="623"/>
      <c r="L29" s="310"/>
      <c r="M29" s="670"/>
      <c r="N29" s="633"/>
      <c r="O29" s="633"/>
      <c r="P29" s="633"/>
      <c r="Q29" s="633"/>
      <c r="R29" s="633"/>
      <c r="S29" s="633"/>
      <c r="T29" s="633"/>
      <c r="U29" s="633"/>
      <c r="V29" s="633"/>
      <c r="W29" s="633"/>
      <c r="X29" s="633"/>
      <c r="Y29" s="633"/>
      <c r="Z29" s="633"/>
      <c r="AA29" s="623"/>
      <c r="AB29" s="316"/>
      <c r="AC29" s="300"/>
      <c r="AD29" s="300"/>
      <c r="AE29" s="300"/>
      <c r="AF29" s="300"/>
      <c r="AG29" s="300"/>
      <c r="AH29" s="300"/>
    </row>
    <row r="30" spans="1:34"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c r="AE30" s="300"/>
      <c r="AF30" s="300"/>
      <c r="AG30" s="300"/>
      <c r="AH30" s="300"/>
    </row>
    <row r="31" spans="1:34"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c r="AE31" s="300"/>
      <c r="AF31" s="300"/>
      <c r="AG31" s="300"/>
      <c r="AH31" s="300"/>
    </row>
    <row r="32" spans="1:34" ht="90" customHeight="1" x14ac:dyDescent="0.25">
      <c r="A32" s="300"/>
      <c r="B32" s="31"/>
      <c r="C32" s="671" t="s">
        <v>433</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c r="AE32" s="300"/>
      <c r="AF32" s="300"/>
      <c r="AG32" s="300"/>
      <c r="AH32" s="300"/>
    </row>
    <row r="33" spans="1:34"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c r="AE33" s="300"/>
      <c r="AF33" s="300"/>
      <c r="AG33" s="300"/>
      <c r="AH33" s="300"/>
    </row>
    <row r="34" spans="1:34" ht="15.75" customHeight="1" x14ac:dyDescent="0.25">
      <c r="A34" s="300"/>
      <c r="B34" s="31"/>
      <c r="C34" s="654" t="s">
        <v>139</v>
      </c>
      <c r="D34" s="650"/>
      <c r="E34" s="313"/>
      <c r="F34" s="632" t="s">
        <v>34</v>
      </c>
      <c r="G34" s="623"/>
      <c r="H34" s="313"/>
      <c r="I34" s="300"/>
      <c r="J34" s="320" t="s">
        <v>140</v>
      </c>
      <c r="K34" s="632">
        <v>15</v>
      </c>
      <c r="L34" s="633"/>
      <c r="M34" s="633"/>
      <c r="N34" s="623"/>
      <c r="O34" s="313"/>
      <c r="P34" s="313"/>
      <c r="Q34" s="304" t="s">
        <v>141</v>
      </c>
      <c r="R34" s="300"/>
      <c r="S34" s="313"/>
      <c r="T34" s="313"/>
      <c r="U34" s="313"/>
      <c r="V34" s="313"/>
      <c r="W34" s="632" t="s">
        <v>20</v>
      </c>
      <c r="X34" s="633"/>
      <c r="Y34" s="633"/>
      <c r="Z34" s="633"/>
      <c r="AA34" s="623"/>
      <c r="AB34" s="312"/>
      <c r="AC34" s="300"/>
      <c r="AD34" s="300"/>
      <c r="AE34" s="300"/>
      <c r="AF34" s="300"/>
      <c r="AG34" s="300"/>
      <c r="AH34" s="300"/>
    </row>
    <row r="35" spans="1:34"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c r="AE35" s="300"/>
      <c r="AF35" s="300"/>
      <c r="AG35" s="300"/>
      <c r="AH35" s="300"/>
    </row>
    <row r="36" spans="1:34" ht="32.25" customHeight="1" x14ac:dyDescent="0.25">
      <c r="A36" s="300"/>
      <c r="B36" s="31"/>
      <c r="C36" s="300"/>
      <c r="D36" s="320" t="s">
        <v>142</v>
      </c>
      <c r="E36" s="313"/>
      <c r="F36" s="671" t="s">
        <v>457</v>
      </c>
      <c r="G36" s="633"/>
      <c r="H36" s="633"/>
      <c r="I36" s="633"/>
      <c r="J36" s="633"/>
      <c r="K36" s="633"/>
      <c r="L36" s="633"/>
      <c r="M36" s="623"/>
      <c r="N36" s="300"/>
      <c r="O36" s="320" t="s">
        <v>144</v>
      </c>
      <c r="P36" s="670">
        <v>0</v>
      </c>
      <c r="Q36" s="633"/>
      <c r="R36" s="633"/>
      <c r="S36" s="633"/>
      <c r="T36" s="633"/>
      <c r="U36" s="633"/>
      <c r="V36" s="633"/>
      <c r="W36" s="633"/>
      <c r="X36" s="633"/>
      <c r="Y36" s="633"/>
      <c r="Z36" s="633"/>
      <c r="AA36" s="623"/>
      <c r="AB36" s="308"/>
      <c r="AC36" s="300"/>
      <c r="AD36" s="300"/>
      <c r="AE36" s="300"/>
      <c r="AF36" s="300"/>
      <c r="AG36" s="300"/>
      <c r="AH36" s="300"/>
    </row>
    <row r="37" spans="1:34"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c r="AE37" s="300"/>
      <c r="AF37" s="300"/>
      <c r="AG37" s="300"/>
      <c r="AH37" s="300"/>
    </row>
    <row r="38" spans="1:34"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c r="AE38" s="300"/>
      <c r="AF38" s="300"/>
      <c r="AG38" s="300"/>
      <c r="AH38" s="300"/>
    </row>
    <row r="39" spans="1:34"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c r="AE39" s="300"/>
      <c r="AF39" s="300"/>
      <c r="AG39" s="300"/>
      <c r="AH39" s="300"/>
    </row>
    <row r="40" spans="1:34"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c r="AE40" s="300"/>
      <c r="AF40" s="300"/>
      <c r="AG40" s="300"/>
      <c r="AH40" s="300"/>
    </row>
    <row r="41" spans="1:34"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c r="AE41" s="300"/>
      <c r="AF41" s="300"/>
      <c r="AG41" s="300"/>
      <c r="AH41" s="300"/>
    </row>
    <row r="42" spans="1:34" ht="15.75" customHeight="1" x14ac:dyDescent="0.25">
      <c r="A42" s="300"/>
      <c r="B42" s="31"/>
      <c r="C42" s="313" t="s">
        <v>140</v>
      </c>
      <c r="D42" s="670">
        <v>15</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c r="AE42" s="300"/>
      <c r="AF42" s="300"/>
      <c r="AG42" s="300"/>
      <c r="AH42" s="300"/>
    </row>
    <row r="43" spans="1:34"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c r="AE43" s="300"/>
      <c r="AF43" s="300"/>
      <c r="AG43" s="300"/>
      <c r="AH43" s="300"/>
    </row>
    <row r="44" spans="1:34"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c r="AE44" s="300"/>
      <c r="AF44" s="300"/>
      <c r="AG44" s="300"/>
      <c r="AH44" s="300"/>
    </row>
    <row r="45" spans="1:34"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c r="AE45" s="300"/>
      <c r="AF45" s="300"/>
      <c r="AG45" s="300"/>
      <c r="AH45" s="300"/>
    </row>
    <row r="46" spans="1:34"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c r="AE46" s="323"/>
      <c r="AF46" s="323"/>
      <c r="AG46" s="323"/>
      <c r="AH46" s="323"/>
    </row>
    <row r="47" spans="1:34"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c r="AE47" s="300"/>
      <c r="AF47" s="300"/>
      <c r="AG47" s="300"/>
      <c r="AH47" s="300"/>
    </row>
    <row r="48" spans="1:34"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c r="AE48" s="327"/>
      <c r="AF48" s="327"/>
      <c r="AG48" s="327"/>
      <c r="AH48" s="327"/>
    </row>
    <row r="49" spans="1:34"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c r="AE49" s="327"/>
      <c r="AF49" s="327"/>
      <c r="AG49" s="327"/>
      <c r="AH49" s="327"/>
    </row>
    <row r="50" spans="1:34" ht="15.75" customHeight="1" x14ac:dyDescent="0.25">
      <c r="A50" s="327"/>
      <c r="B50" s="41"/>
      <c r="C50" s="44">
        <v>2024</v>
      </c>
      <c r="D50" s="45">
        <v>45474</v>
      </c>
      <c r="E50" s="648">
        <v>45656</v>
      </c>
      <c r="F50" s="623"/>
      <c r="G50" s="46">
        <v>15</v>
      </c>
      <c r="H50" s="652" t="s">
        <v>449</v>
      </c>
      <c r="I50" s="633"/>
      <c r="J50" s="633"/>
      <c r="K50" s="633"/>
      <c r="L50" s="633"/>
      <c r="M50" s="633"/>
      <c r="N50" s="633"/>
      <c r="O50" s="633"/>
      <c r="P50" s="633"/>
      <c r="Q50" s="633"/>
      <c r="R50" s="633"/>
      <c r="S50" s="633"/>
      <c r="T50" s="633"/>
      <c r="U50" s="633"/>
      <c r="V50" s="633"/>
      <c r="W50" s="633"/>
      <c r="X50" s="633"/>
      <c r="Y50" s="633"/>
      <c r="Z50" s="633"/>
      <c r="AA50" s="623"/>
      <c r="AB50" s="322"/>
      <c r="AC50" s="327"/>
      <c r="AD50" s="327"/>
      <c r="AE50" s="327"/>
      <c r="AF50" s="327"/>
      <c r="AG50" s="327"/>
      <c r="AH50" s="327"/>
    </row>
    <row r="51" spans="1:34" ht="15.75" customHeight="1" x14ac:dyDescent="0.25">
      <c r="A51" s="327"/>
      <c r="B51" s="41"/>
      <c r="C51" s="44">
        <v>2025</v>
      </c>
      <c r="D51" s="45">
        <v>45658</v>
      </c>
      <c r="E51" s="648">
        <v>46021</v>
      </c>
      <c r="F51" s="623"/>
      <c r="G51" s="46">
        <v>30</v>
      </c>
      <c r="H51" s="652" t="s">
        <v>449</v>
      </c>
      <c r="I51" s="633"/>
      <c r="J51" s="633"/>
      <c r="K51" s="633"/>
      <c r="L51" s="633"/>
      <c r="M51" s="633"/>
      <c r="N51" s="633"/>
      <c r="O51" s="633"/>
      <c r="P51" s="633"/>
      <c r="Q51" s="633"/>
      <c r="R51" s="633"/>
      <c r="S51" s="633"/>
      <c r="T51" s="633"/>
      <c r="U51" s="633"/>
      <c r="V51" s="633"/>
      <c r="W51" s="633"/>
      <c r="X51" s="633"/>
      <c r="Y51" s="633"/>
      <c r="Z51" s="633"/>
      <c r="AA51" s="623"/>
      <c r="AB51" s="322"/>
      <c r="AC51" s="327"/>
      <c r="AD51" s="327"/>
      <c r="AE51" s="327"/>
      <c r="AF51" s="327"/>
      <c r="AG51" s="327"/>
      <c r="AH51" s="327"/>
    </row>
    <row r="52" spans="1:34" ht="15.75" customHeight="1" x14ac:dyDescent="0.25">
      <c r="A52" s="327"/>
      <c r="B52" s="41"/>
      <c r="C52" s="44">
        <v>2026</v>
      </c>
      <c r="D52" s="45">
        <v>46023</v>
      </c>
      <c r="E52" s="648">
        <v>46386</v>
      </c>
      <c r="F52" s="623"/>
      <c r="G52" s="46">
        <v>45</v>
      </c>
      <c r="H52" s="652" t="s">
        <v>449</v>
      </c>
      <c r="I52" s="633"/>
      <c r="J52" s="633"/>
      <c r="K52" s="633"/>
      <c r="L52" s="633"/>
      <c r="M52" s="633"/>
      <c r="N52" s="633"/>
      <c r="O52" s="633"/>
      <c r="P52" s="633"/>
      <c r="Q52" s="633"/>
      <c r="R52" s="633"/>
      <c r="S52" s="633"/>
      <c r="T52" s="633"/>
      <c r="U52" s="633"/>
      <c r="V52" s="633"/>
      <c r="W52" s="633"/>
      <c r="X52" s="633"/>
      <c r="Y52" s="633"/>
      <c r="Z52" s="633"/>
      <c r="AA52" s="623"/>
      <c r="AB52" s="322"/>
      <c r="AC52" s="327"/>
      <c r="AD52" s="327"/>
      <c r="AE52" s="327"/>
      <c r="AF52" s="327"/>
      <c r="AG52" s="327"/>
      <c r="AH52" s="327"/>
    </row>
    <row r="53" spans="1:34" ht="15.75" customHeight="1" x14ac:dyDescent="0.25">
      <c r="A53" s="327"/>
      <c r="B53" s="41"/>
      <c r="C53" s="44">
        <v>2027</v>
      </c>
      <c r="D53" s="45">
        <v>46388</v>
      </c>
      <c r="E53" s="648">
        <v>46751</v>
      </c>
      <c r="F53" s="623"/>
      <c r="G53" s="46">
        <v>60</v>
      </c>
      <c r="H53" s="652" t="s">
        <v>449</v>
      </c>
      <c r="I53" s="633"/>
      <c r="J53" s="633"/>
      <c r="K53" s="633"/>
      <c r="L53" s="633"/>
      <c r="M53" s="633"/>
      <c r="N53" s="633"/>
      <c r="O53" s="633"/>
      <c r="P53" s="633"/>
      <c r="Q53" s="633"/>
      <c r="R53" s="633"/>
      <c r="S53" s="633"/>
      <c r="T53" s="633"/>
      <c r="U53" s="633"/>
      <c r="V53" s="633"/>
      <c r="W53" s="633"/>
      <c r="X53" s="633"/>
      <c r="Y53" s="633"/>
      <c r="Z53" s="633"/>
      <c r="AA53" s="623"/>
      <c r="AB53" s="322"/>
      <c r="AC53" s="327"/>
      <c r="AD53" s="327"/>
      <c r="AE53" s="327"/>
      <c r="AF53" s="327"/>
      <c r="AG53" s="327"/>
      <c r="AH53" s="327"/>
    </row>
    <row r="54" spans="1:34"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c r="AE54" s="327"/>
      <c r="AF54" s="327"/>
      <c r="AG54" s="327"/>
      <c r="AH54" s="327"/>
    </row>
    <row r="55" spans="1:34"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c r="AE55" s="300"/>
      <c r="AF55" s="300"/>
      <c r="AG55" s="300"/>
      <c r="AH55" s="300"/>
    </row>
    <row r="56" spans="1:34"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c r="AE56" s="300"/>
      <c r="AF56" s="300"/>
      <c r="AG56" s="300"/>
      <c r="AH56" s="300"/>
    </row>
    <row r="57" spans="1:34"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c r="AE57" s="300"/>
      <c r="AF57" s="300"/>
      <c r="AG57" s="300"/>
      <c r="AH57" s="300"/>
    </row>
    <row r="58" spans="1:34"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c r="AE58" s="300"/>
      <c r="AF58" s="300"/>
      <c r="AG58" s="300"/>
      <c r="AH58" s="300"/>
    </row>
    <row r="59" spans="1:34"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c r="AE59" s="300"/>
      <c r="AF59" s="300"/>
      <c r="AG59" s="300"/>
      <c r="AH59" s="300"/>
    </row>
    <row r="60" spans="1:34"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c r="AE60" s="300"/>
      <c r="AF60" s="300"/>
      <c r="AG60" s="300"/>
      <c r="AH60" s="300"/>
    </row>
    <row r="61" spans="1:34"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c r="AE61" s="300"/>
      <c r="AF61" s="300"/>
      <c r="AG61" s="300"/>
      <c r="AH61" s="300"/>
    </row>
    <row r="62" spans="1:34"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c r="AE62" s="300"/>
      <c r="AF62" s="300"/>
      <c r="AG62" s="300"/>
      <c r="AH62" s="300"/>
    </row>
    <row r="63" spans="1:34"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c r="AE63" s="300"/>
      <c r="AF63" s="300"/>
      <c r="AG63" s="300"/>
      <c r="AH63" s="300"/>
    </row>
    <row r="64" spans="1:34"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c r="AE64" s="300"/>
      <c r="AF64" s="300"/>
      <c r="AG64" s="300"/>
      <c r="AH64" s="300"/>
    </row>
    <row r="65" spans="1:34"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c r="AE65" s="300"/>
      <c r="AF65" s="300"/>
      <c r="AG65" s="300"/>
      <c r="AH65" s="300"/>
    </row>
    <row r="66" spans="1:34"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c r="AE66" s="300"/>
      <c r="AF66" s="300"/>
      <c r="AG66" s="300"/>
      <c r="AH66" s="300"/>
    </row>
    <row r="67" spans="1:34"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c r="AE67" s="300"/>
      <c r="AF67" s="300"/>
      <c r="AG67" s="300"/>
      <c r="AH67" s="300"/>
    </row>
    <row r="68" spans="1:34"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c r="AE68" s="300"/>
      <c r="AF68" s="300"/>
      <c r="AG68" s="300"/>
      <c r="AH68" s="300"/>
    </row>
    <row r="69" spans="1:34"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c r="AE69" s="300"/>
      <c r="AF69" s="300"/>
      <c r="AG69" s="300"/>
      <c r="AH69" s="300"/>
    </row>
    <row r="70" spans="1:34"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c r="AE70" s="300"/>
      <c r="AF70" s="300"/>
      <c r="AG70" s="300"/>
      <c r="AH70" s="300"/>
    </row>
    <row r="71" spans="1:34"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c r="AE71" s="300"/>
      <c r="AF71" s="300"/>
      <c r="AG71" s="300"/>
      <c r="AH71" s="300"/>
    </row>
    <row r="72" spans="1:34"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c r="AE72" s="300"/>
      <c r="AF72" s="300"/>
      <c r="AG72" s="300"/>
      <c r="AH72" s="300"/>
    </row>
    <row r="73" spans="1:34"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c r="AE73" s="300"/>
      <c r="AF73" s="300"/>
      <c r="AG73" s="300"/>
      <c r="AH73" s="300"/>
    </row>
    <row r="74" spans="1:34"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c r="AE74" s="300"/>
      <c r="AF74" s="300"/>
      <c r="AG74" s="300"/>
      <c r="AH74" s="300"/>
    </row>
    <row r="75" spans="1:34"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c r="AE75" s="300"/>
      <c r="AF75" s="300"/>
      <c r="AG75" s="300"/>
      <c r="AH75" s="300"/>
    </row>
    <row r="76" spans="1:34"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c r="AE76" s="300"/>
      <c r="AF76" s="300"/>
      <c r="AG76" s="300"/>
      <c r="AH76" s="300"/>
    </row>
    <row r="77" spans="1:34"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c r="AH77" s="300"/>
    </row>
    <row r="78" spans="1:34"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row>
    <row r="79" spans="1:34"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row>
    <row r="80" spans="1:34"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row>
    <row r="81" spans="1:34"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row>
    <row r="82" spans="1:34"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row>
    <row r="83" spans="1:34"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row>
    <row r="84" spans="1:34"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row>
    <row r="85" spans="1:34"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row>
    <row r="86" spans="1:34"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c r="AH86" s="300"/>
    </row>
    <row r="87" spans="1:34"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c r="AH87" s="300"/>
    </row>
    <row r="88" spans="1:34"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row>
    <row r="89" spans="1:34"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row>
    <row r="90" spans="1:34"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row>
    <row r="91" spans="1:34"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row>
    <row r="92" spans="1:34"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c r="AH92" s="300"/>
    </row>
    <row r="93" spans="1:34"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c r="AH93" s="300"/>
    </row>
    <row r="94" spans="1:34"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c r="AH94" s="300"/>
    </row>
    <row r="95" spans="1:34"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row>
    <row r="96" spans="1:34"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row>
    <row r="97" spans="1:34"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row>
    <row r="98" spans="1:34"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row>
    <row r="99" spans="1:34"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row>
    <row r="100" spans="1:34"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c r="AH100" s="300"/>
    </row>
    <row r="101" spans="1:34"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c r="AH101" s="300"/>
    </row>
    <row r="102" spans="1:34"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c r="AH102" s="300"/>
    </row>
    <row r="103" spans="1:34"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row>
    <row r="104" spans="1:34"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row>
    <row r="105" spans="1:34"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c r="AH105" s="300"/>
    </row>
    <row r="106" spans="1:34"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c r="AH106" s="300"/>
    </row>
    <row r="107" spans="1:34"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c r="AH107" s="300"/>
    </row>
    <row r="108" spans="1:34"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row>
    <row r="109" spans="1:34"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row>
    <row r="110" spans="1:34"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row>
    <row r="111" spans="1:34"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c r="AH111" s="300"/>
    </row>
    <row r="112" spans="1:34"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row>
    <row r="113" spans="1:34"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c r="AH113" s="300"/>
    </row>
    <row r="114" spans="1:34"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row>
    <row r="115" spans="1:34"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row>
    <row r="116" spans="1:34"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row>
    <row r="117" spans="1:34"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row>
    <row r="118" spans="1:34"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row>
    <row r="119" spans="1:34"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row>
    <row r="120" spans="1:34"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row>
    <row r="121" spans="1:34"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row>
    <row r="122" spans="1:34"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row>
    <row r="123" spans="1:34"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row>
    <row r="124" spans="1:34"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c r="AH124" s="300"/>
    </row>
    <row r="125" spans="1:34"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row>
    <row r="126" spans="1:34"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row>
    <row r="127" spans="1:34"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row>
    <row r="128" spans="1:34"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row>
    <row r="129" spans="1:34"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row>
    <row r="130" spans="1:34"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c r="AH130" s="300"/>
    </row>
    <row r="131" spans="1:34"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c r="AH131" s="300"/>
    </row>
    <row r="132" spans="1:34"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c r="AH132" s="300"/>
    </row>
    <row r="133" spans="1:34"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row>
    <row r="134" spans="1:34"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row>
    <row r="135" spans="1:34"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c r="AH135" s="300"/>
    </row>
    <row r="136" spans="1:34"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row>
    <row r="137" spans="1:34"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row>
    <row r="138" spans="1:34"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row>
    <row r="139" spans="1:34"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row>
    <row r="140" spans="1:34"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row>
    <row r="141" spans="1:34"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row>
    <row r="142" spans="1:34"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c r="AH142" s="300"/>
    </row>
    <row r="143" spans="1:34"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c r="AH143" s="300"/>
    </row>
    <row r="144" spans="1:34"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row>
    <row r="145" spans="1:34"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row>
    <row r="146" spans="1:34"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row>
    <row r="147" spans="1:34"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row>
    <row r="148" spans="1:34"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row>
    <row r="149" spans="1:34"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row>
    <row r="150" spans="1:34"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c r="AH150" s="300"/>
    </row>
    <row r="151" spans="1:34"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row>
    <row r="152" spans="1:34"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c r="AH152" s="300"/>
    </row>
    <row r="153" spans="1:34"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row>
    <row r="154" spans="1:34"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row>
    <row r="155" spans="1:34"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c r="AH155" s="300"/>
    </row>
    <row r="156" spans="1:34"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c r="AH156" s="300"/>
    </row>
    <row r="157" spans="1:34"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c r="AH157" s="300"/>
    </row>
    <row r="158" spans="1:34"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c r="AH158" s="300"/>
    </row>
    <row r="159" spans="1:34"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c r="AH159" s="300"/>
    </row>
    <row r="160" spans="1:34"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c r="AH160" s="300"/>
    </row>
    <row r="161" spans="1:34"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row>
    <row r="162" spans="1:34"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c r="AH162" s="300"/>
    </row>
    <row r="163" spans="1:34"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row>
    <row r="164" spans="1:34"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c r="AH164" s="300"/>
    </row>
    <row r="165" spans="1:34"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c r="AH165" s="300"/>
    </row>
    <row r="166" spans="1:34"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c r="AH166" s="300"/>
    </row>
    <row r="167" spans="1:34"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c r="AH167" s="300"/>
    </row>
    <row r="168" spans="1:34"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row>
    <row r="169" spans="1:34"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c r="AH169" s="300"/>
    </row>
    <row r="170" spans="1:34"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c r="AH170" s="300"/>
    </row>
    <row r="171" spans="1:34"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row>
    <row r="172" spans="1:34"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row>
    <row r="173" spans="1:34"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row>
    <row r="174" spans="1:34"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row>
    <row r="175" spans="1:34"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row>
    <row r="176" spans="1:34"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c r="AH176" s="300"/>
    </row>
    <row r="177" spans="1:34"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row>
    <row r="178" spans="1:34"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c r="AH178" s="300"/>
    </row>
    <row r="179" spans="1:34"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c r="AH179" s="300"/>
    </row>
    <row r="180" spans="1:34"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c r="AH180" s="300"/>
    </row>
    <row r="181" spans="1:34"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c r="AH181" s="300"/>
    </row>
    <row r="182" spans="1:34"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c r="AH182" s="300"/>
    </row>
    <row r="183" spans="1:34"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c r="AH183" s="300"/>
    </row>
    <row r="184" spans="1:34"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c r="AH184" s="300"/>
    </row>
    <row r="185" spans="1:34"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row>
    <row r="186" spans="1:34"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c r="AH186" s="300"/>
    </row>
    <row r="187" spans="1:34"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c r="AH187" s="300"/>
    </row>
    <row r="188" spans="1:34"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c r="AH188" s="300"/>
    </row>
    <row r="189" spans="1:34"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c r="AH189" s="300"/>
    </row>
    <row r="190" spans="1:34"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c r="AH190" s="300"/>
    </row>
    <row r="191" spans="1:34"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c r="AH191" s="300"/>
    </row>
    <row r="192" spans="1:34"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c r="AH192" s="300"/>
    </row>
    <row r="193" spans="1:34"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c r="AH193" s="300"/>
    </row>
    <row r="194" spans="1:34"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c r="AH194" s="300"/>
    </row>
    <row r="195" spans="1:34"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c r="AH195" s="300"/>
    </row>
    <row r="196" spans="1:34"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c r="AH196" s="300"/>
    </row>
    <row r="197" spans="1:34"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c r="AH197" s="300"/>
    </row>
    <row r="198" spans="1:34"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c r="AH198" s="300"/>
    </row>
    <row r="199" spans="1:34"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c r="AH199" s="300"/>
    </row>
    <row r="200" spans="1:34"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c r="AH200" s="300"/>
    </row>
    <row r="201" spans="1:34"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c r="AH201" s="300"/>
    </row>
    <row r="202" spans="1:34"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row>
    <row r="203" spans="1:34"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c r="AH203" s="300"/>
    </row>
    <row r="204" spans="1:34"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c r="AH204" s="300"/>
    </row>
    <row r="205" spans="1:34"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row>
    <row r="206" spans="1:34"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c r="AH206" s="300"/>
    </row>
    <row r="207" spans="1:34"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row>
    <row r="208" spans="1:34"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c r="AH208" s="300"/>
    </row>
    <row r="209" spans="1:34"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c r="AH209" s="300"/>
    </row>
    <row r="210" spans="1:34"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row>
    <row r="211" spans="1:34"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c r="AH211" s="300"/>
    </row>
    <row r="212" spans="1:34"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c r="AH212" s="300"/>
    </row>
    <row r="213" spans="1:34"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c r="AH213" s="300"/>
    </row>
    <row r="214" spans="1:34"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c r="AH214" s="300"/>
    </row>
    <row r="215" spans="1:34"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c r="AH215" s="300"/>
    </row>
    <row r="216" spans="1:34"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c r="AH216" s="300"/>
    </row>
    <row r="217" spans="1:34"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c r="AH217" s="300"/>
    </row>
    <row r="218" spans="1:34"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c r="AH218" s="300"/>
    </row>
    <row r="219" spans="1:34"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c r="AH219" s="300"/>
    </row>
    <row r="220" spans="1:34"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c r="AH220" s="300"/>
    </row>
    <row r="221" spans="1:34"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row>
    <row r="222" spans="1:34"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c r="AH222" s="300"/>
    </row>
    <row r="223" spans="1:34"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c r="AH223" s="300"/>
    </row>
    <row r="224" spans="1:34"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c r="AH224" s="300"/>
    </row>
    <row r="225" spans="1:34"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c r="AH225" s="300"/>
    </row>
    <row r="226" spans="1:34"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c r="AH226" s="300"/>
    </row>
    <row r="227" spans="1:34"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c r="AH227" s="300"/>
    </row>
    <row r="228" spans="1:34"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c r="AH228" s="300"/>
    </row>
    <row r="229" spans="1:34"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c r="AH229" s="300"/>
    </row>
    <row r="230" spans="1:34"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c r="AH230" s="300"/>
    </row>
    <row r="231" spans="1:34"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c r="AH231" s="300"/>
    </row>
    <row r="232" spans="1:34"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c r="AH232" s="300"/>
    </row>
    <row r="233" spans="1:34"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c r="AH233" s="300"/>
    </row>
    <row r="234" spans="1:34"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c r="AH234" s="300"/>
    </row>
    <row r="235" spans="1:34"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c r="AH235" s="300"/>
    </row>
    <row r="236" spans="1:34"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row>
    <row r="237" spans="1:34"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c r="AH237" s="300"/>
    </row>
    <row r="238" spans="1:34"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c r="AH238" s="300"/>
    </row>
    <row r="239" spans="1:34"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c r="AH239" s="300"/>
    </row>
    <row r="240" spans="1:34"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c r="AH240" s="300"/>
    </row>
    <row r="241" spans="1:34"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c r="AH241" s="300"/>
    </row>
    <row r="242" spans="1:34"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c r="AH242" s="300"/>
    </row>
    <row r="243" spans="1:34"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c r="AH243" s="300"/>
    </row>
    <row r="244" spans="1:34"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c r="AH244" s="300"/>
    </row>
    <row r="245" spans="1:34"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c r="AH245" s="300"/>
    </row>
    <row r="246" spans="1:34"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c r="AH246" s="300"/>
    </row>
    <row r="247" spans="1:34"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c r="AH247" s="300"/>
    </row>
    <row r="248" spans="1:34"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c r="AH248" s="300"/>
    </row>
    <row r="249" spans="1:34"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c r="AH249" s="300"/>
    </row>
    <row r="250" spans="1:34"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c r="AH250" s="300"/>
    </row>
    <row r="251" spans="1:34"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c r="AH251" s="300"/>
    </row>
    <row r="252" spans="1:34"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c r="AH252" s="300"/>
    </row>
    <row r="253" spans="1:34"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c r="AH253" s="300"/>
    </row>
    <row r="254" spans="1:34"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c r="AH254" s="300"/>
    </row>
    <row r="255" spans="1:34"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c r="AH255" s="300"/>
    </row>
    <row r="256" spans="1:34"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row>
    <row r="257" spans="1:34"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c r="AH257" s="300"/>
    </row>
    <row r="258" spans="1:34"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c r="AH258" s="300"/>
    </row>
    <row r="259" spans="1:34"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c r="AH259" s="300"/>
    </row>
    <row r="260" spans="1:34"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c r="AH260" s="300"/>
    </row>
    <row r="261" spans="1:34"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row>
    <row r="262" spans="1:34"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row>
    <row r="263" spans="1:34"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row>
    <row r="264" spans="1:34"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row>
    <row r="265" spans="1:34"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row>
    <row r="266" spans="1:34"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c r="AH266" s="300"/>
    </row>
    <row r="267" spans="1:34"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row>
    <row r="268" spans="1:34"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c r="AH268" s="300"/>
    </row>
    <row r="269" spans="1:34"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row>
    <row r="270" spans="1:34"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c r="AH270" s="300"/>
    </row>
    <row r="271" spans="1:34"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c r="AH271" s="300"/>
    </row>
    <row r="272" spans="1:34"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row>
    <row r="273" spans="1:34"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row>
    <row r="274" spans="1:34"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c r="AH274" s="300"/>
    </row>
    <row r="275" spans="1:34"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c r="AH275" s="300"/>
    </row>
    <row r="276" spans="1:34"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row>
    <row r="277" spans="1:34"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c r="AH277" s="300"/>
    </row>
    <row r="278" spans="1:34"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c r="AH278" s="300"/>
    </row>
    <row r="279" spans="1:34"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c r="AH279" s="300"/>
    </row>
    <row r="280" spans="1:34"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row>
    <row r="281" spans="1:34"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row>
    <row r="282" spans="1:34"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row>
    <row r="283" spans="1:34"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row>
    <row r="284" spans="1:34"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row>
    <row r="285" spans="1:34"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row>
    <row r="286" spans="1:34"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row>
    <row r="287" spans="1:34"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row>
    <row r="288" spans="1:34"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row>
    <row r="289" spans="1:34"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row>
    <row r="290" spans="1:34"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row>
    <row r="291" spans="1:34"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row>
    <row r="292" spans="1:34"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row>
    <row r="293" spans="1:34"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c r="AH293" s="300"/>
    </row>
    <row r="294" spans="1:34"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row>
    <row r="295" spans="1:34"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c r="AH295" s="300"/>
    </row>
    <row r="296" spans="1:34"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row>
    <row r="297" spans="1:34"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c r="AH297" s="300"/>
    </row>
    <row r="298" spans="1:34"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c r="AH298" s="300"/>
    </row>
    <row r="299" spans="1:34"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c r="AH299" s="300"/>
    </row>
    <row r="300" spans="1:34"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c r="AH300" s="300"/>
    </row>
    <row r="301" spans="1:34"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c r="AH301" s="300"/>
    </row>
    <row r="302" spans="1:34"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c r="AH302" s="300"/>
    </row>
    <row r="303" spans="1:34"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c r="AH303" s="300"/>
    </row>
    <row r="304" spans="1:34"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c r="AH304" s="300"/>
    </row>
    <row r="305" spans="1:34"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c r="AH305" s="300"/>
    </row>
    <row r="306" spans="1:34"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row>
    <row r="307" spans="1:34"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c r="AH307" s="300"/>
    </row>
    <row r="308" spans="1:34"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c r="AH308" s="300"/>
    </row>
    <row r="309" spans="1:34"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c r="AH309" s="300"/>
    </row>
    <row r="310" spans="1:34"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c r="AH310" s="300"/>
    </row>
    <row r="311" spans="1:34"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c r="AH311" s="300"/>
    </row>
    <row r="312" spans="1:34"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c r="AH312" s="300"/>
    </row>
    <row r="313" spans="1:34"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c r="AH313" s="300"/>
    </row>
    <row r="314" spans="1:34"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c r="AH314" s="300"/>
    </row>
    <row r="315" spans="1:34"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c r="AH315" s="300"/>
    </row>
    <row r="316" spans="1:34"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c r="AH316" s="300"/>
    </row>
    <row r="317" spans="1:34"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c r="AH317" s="300"/>
    </row>
    <row r="318" spans="1:34"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c r="AH318" s="300"/>
    </row>
    <row r="319" spans="1:34"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c r="AH319" s="300"/>
    </row>
    <row r="320" spans="1:34"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c r="AH320" s="300"/>
    </row>
    <row r="321" spans="1:34"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c r="AH321" s="300"/>
    </row>
    <row r="322" spans="1:34"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c r="AH322" s="300"/>
    </row>
    <row r="323" spans="1:34"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c r="AH323" s="300"/>
    </row>
    <row r="324" spans="1:34"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c r="AH324" s="300"/>
    </row>
    <row r="325" spans="1:34"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c r="AH325" s="300"/>
    </row>
    <row r="326" spans="1:34"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c r="AH326" s="300"/>
    </row>
    <row r="327" spans="1:34"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c r="AH327" s="300"/>
    </row>
    <row r="328" spans="1:34"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c r="AH328" s="300"/>
    </row>
    <row r="329" spans="1:34"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c r="AH329" s="300"/>
    </row>
    <row r="330" spans="1:34"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c r="AH330" s="300"/>
    </row>
    <row r="331" spans="1:34"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c r="AH331" s="300"/>
    </row>
    <row r="332" spans="1:34"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c r="AH332" s="300"/>
    </row>
    <row r="333" spans="1:34"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c r="AH333" s="300"/>
    </row>
    <row r="334" spans="1:34"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c r="AH334" s="300"/>
    </row>
    <row r="335" spans="1:34"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c r="AH335" s="300"/>
    </row>
    <row r="336" spans="1:34"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c r="AH336" s="300"/>
    </row>
    <row r="337" spans="1:34"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c r="AH337" s="300"/>
    </row>
    <row r="338" spans="1:34"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c r="AH338" s="300"/>
    </row>
    <row r="339" spans="1:34"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c r="AH339" s="300"/>
    </row>
    <row r="340" spans="1:34"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c r="AH340" s="300"/>
    </row>
    <row r="341" spans="1:34"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c r="AH341" s="300"/>
    </row>
    <row r="342" spans="1:34"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c r="AH342" s="300"/>
    </row>
    <row r="343" spans="1:34"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c r="AH343" s="300"/>
    </row>
    <row r="344" spans="1:34"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c r="AH344" s="300"/>
    </row>
    <row r="345" spans="1:34"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c r="AH345" s="300"/>
    </row>
    <row r="346" spans="1:34"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c r="AH346" s="300"/>
    </row>
    <row r="347" spans="1:34"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c r="AH347" s="300"/>
    </row>
    <row r="348" spans="1:34"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c r="AH348" s="300"/>
    </row>
    <row r="349" spans="1:34"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c r="AH349" s="300"/>
    </row>
    <row r="350" spans="1:34"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c r="AH350" s="300"/>
    </row>
    <row r="351" spans="1:34"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c r="AH351" s="300"/>
    </row>
    <row r="352" spans="1:34"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row>
    <row r="353" spans="1:34"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c r="AH353" s="300"/>
    </row>
    <row r="354" spans="1:34"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c r="AH354" s="300"/>
    </row>
    <row r="355" spans="1:34"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c r="AH355" s="300"/>
    </row>
    <row r="356" spans="1:34"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c r="AH356" s="300"/>
    </row>
    <row r="357" spans="1:34"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c r="AH357" s="300"/>
    </row>
    <row r="358" spans="1:34"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c r="AH358" s="300"/>
    </row>
    <row r="359" spans="1:34"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c r="AH359" s="300"/>
    </row>
    <row r="360" spans="1:34"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c r="AH360" s="300"/>
    </row>
    <row r="361" spans="1:34"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c r="AH361" s="300"/>
    </row>
    <row r="362" spans="1:34"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row>
    <row r="363" spans="1:34"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row>
    <row r="364" spans="1:34"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c r="AH364" s="300"/>
    </row>
    <row r="365" spans="1:34"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row>
    <row r="366" spans="1:34"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row>
    <row r="367" spans="1:34"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row>
    <row r="368" spans="1:34"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row>
    <row r="369" spans="1:34"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row>
    <row r="370" spans="1:34"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row>
    <row r="371" spans="1:34"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row>
    <row r="372" spans="1:34"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row>
    <row r="373" spans="1:34"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row>
    <row r="374" spans="1:34"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row>
    <row r="375" spans="1:34"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row>
    <row r="376" spans="1:34"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row>
    <row r="377" spans="1:34"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row>
    <row r="378" spans="1:34"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row>
    <row r="379" spans="1:34"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row>
    <row r="380" spans="1:34"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row>
    <row r="381" spans="1:34"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row>
    <row r="382" spans="1:34"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row>
    <row r="383" spans="1:34"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c r="AH383" s="300"/>
    </row>
    <row r="384" spans="1:34"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c r="AH384" s="300"/>
    </row>
    <row r="385" spans="1:34"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row>
    <row r="386" spans="1:34"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c r="AH386" s="300"/>
    </row>
    <row r="387" spans="1:34"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c r="AH387" s="300"/>
    </row>
    <row r="388" spans="1:34"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c r="AH388" s="300"/>
    </row>
    <row r="389" spans="1:34"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row>
    <row r="390" spans="1:34"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c r="AH390" s="300"/>
    </row>
    <row r="391" spans="1:34"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c r="AH391" s="300"/>
    </row>
    <row r="392" spans="1:34"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c r="AH392" s="300"/>
    </row>
    <row r="393" spans="1:34"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c r="AH393" s="300"/>
    </row>
    <row r="394" spans="1:34"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row>
    <row r="395" spans="1:34"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c r="AH395" s="300"/>
    </row>
    <row r="396" spans="1:34"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c r="AH396" s="300"/>
    </row>
    <row r="397" spans="1:34"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row>
    <row r="398" spans="1:34"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row>
    <row r="399" spans="1:34"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c r="AH399" s="300"/>
    </row>
    <row r="400" spans="1:34"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row>
    <row r="401" spans="1:34"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c r="AH401" s="300"/>
    </row>
    <row r="402" spans="1:34"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c r="AH402" s="300"/>
    </row>
    <row r="403" spans="1:34"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row>
    <row r="404" spans="1:34"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c r="AH404" s="300"/>
    </row>
    <row r="405" spans="1:34"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row>
    <row r="406" spans="1:34"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row>
    <row r="407" spans="1:34"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c r="AH407" s="300"/>
    </row>
    <row r="408" spans="1:34"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c r="AH408" s="300"/>
    </row>
    <row r="409" spans="1:34"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row>
    <row r="410" spans="1:34"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c r="AH410" s="300"/>
    </row>
    <row r="411" spans="1:34"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c r="AH411" s="300"/>
    </row>
    <row r="412" spans="1:34"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row>
    <row r="413" spans="1:34"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row>
    <row r="414" spans="1:34"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row>
    <row r="415" spans="1:34"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row>
    <row r="416" spans="1:34"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c r="AH416" s="300"/>
    </row>
    <row r="417" spans="1:34"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c r="AH417" s="300"/>
    </row>
    <row r="418" spans="1:34"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row>
    <row r="419" spans="1:34"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c r="AH419" s="300"/>
    </row>
    <row r="420" spans="1:34"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c r="AH420" s="300"/>
    </row>
    <row r="421" spans="1:34"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row>
    <row r="422" spans="1:34"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c r="AH422" s="300"/>
    </row>
    <row r="423" spans="1:34"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c r="AH423" s="300"/>
    </row>
    <row r="424" spans="1:34"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row>
    <row r="425" spans="1:34"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row>
    <row r="426" spans="1:34"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row>
    <row r="427" spans="1:34"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row>
    <row r="428" spans="1:34"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c r="AH428" s="300"/>
    </row>
    <row r="429" spans="1:34"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c r="AH429" s="300"/>
    </row>
    <row r="430" spans="1:34"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row>
    <row r="431" spans="1:34"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c r="AH431" s="300"/>
    </row>
    <row r="432" spans="1:34"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c r="AH432" s="300"/>
    </row>
    <row r="433" spans="1:34"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row>
    <row r="434" spans="1:34"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c r="AH434" s="300"/>
    </row>
    <row r="435" spans="1:34"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c r="AH435" s="300"/>
    </row>
    <row r="436" spans="1:34"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row>
    <row r="437" spans="1:34"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c r="AH437" s="300"/>
    </row>
    <row r="438" spans="1:34"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c r="AH438" s="300"/>
    </row>
    <row r="439" spans="1:34"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c r="AH439" s="300"/>
    </row>
    <row r="440" spans="1:34"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c r="AH440" s="300"/>
    </row>
    <row r="441" spans="1:34"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c r="AH441" s="300"/>
    </row>
    <row r="442" spans="1:34"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row>
    <row r="443" spans="1:34"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c r="AH443" s="300"/>
    </row>
    <row r="444" spans="1:34"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c r="AH444" s="300"/>
    </row>
    <row r="445" spans="1:34"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c r="AH445" s="300"/>
    </row>
    <row r="446" spans="1:34"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c r="AH446" s="300"/>
    </row>
    <row r="447" spans="1:34"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row>
    <row r="448" spans="1:34"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c r="AH448" s="300"/>
    </row>
    <row r="449" spans="1:34"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c r="AH449" s="300"/>
    </row>
    <row r="450" spans="1:34"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c r="AH450" s="300"/>
    </row>
    <row r="451" spans="1:34"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c r="AH451" s="300"/>
    </row>
    <row r="452" spans="1:34"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c r="AH452" s="300"/>
    </row>
    <row r="453" spans="1:34"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row>
    <row r="454" spans="1:34"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row>
    <row r="455" spans="1:34"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row>
    <row r="456" spans="1:34"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row>
    <row r="457" spans="1:34"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row>
    <row r="458" spans="1:34"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row>
    <row r="459" spans="1:34"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c r="AH459" s="300"/>
    </row>
    <row r="460" spans="1:34"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c r="AH460" s="300"/>
    </row>
    <row r="461" spans="1:34"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c r="AH461" s="300"/>
    </row>
    <row r="462" spans="1:34"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c r="AH462" s="300"/>
    </row>
    <row r="463" spans="1:34"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row>
    <row r="464" spans="1:34"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c r="AH464" s="300"/>
    </row>
    <row r="465" spans="1:34"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c r="AH465" s="300"/>
    </row>
    <row r="466" spans="1:34"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c r="AH466" s="300"/>
    </row>
    <row r="467" spans="1:34"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c r="AH467" s="300"/>
    </row>
    <row r="468" spans="1:34"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row>
    <row r="469" spans="1:34"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c r="AH469" s="300"/>
    </row>
    <row r="470" spans="1:34"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row>
    <row r="471" spans="1:34"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row>
    <row r="472" spans="1:34"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c r="AH472" s="300"/>
    </row>
    <row r="473" spans="1:34"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c r="AH473" s="300"/>
    </row>
    <row r="474" spans="1:34"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c r="AH474" s="300"/>
    </row>
    <row r="475" spans="1:34"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c r="AH475" s="300"/>
    </row>
    <row r="476" spans="1:34"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c r="AH476" s="300"/>
    </row>
    <row r="477" spans="1:34"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c r="AH477" s="300"/>
    </row>
    <row r="478" spans="1:34"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c r="AH478" s="300"/>
    </row>
    <row r="479" spans="1:34"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row>
    <row r="480" spans="1:34"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c r="AH480" s="300"/>
    </row>
    <row r="481" spans="1:34"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c r="AH481" s="300"/>
    </row>
    <row r="482" spans="1:34"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c r="AH482" s="300"/>
    </row>
    <row r="483" spans="1:34"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row>
    <row r="484" spans="1:34"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c r="AH484" s="300"/>
    </row>
    <row r="485" spans="1:34"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c r="AH485" s="300"/>
    </row>
    <row r="486" spans="1:34"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c r="AH486" s="300"/>
    </row>
    <row r="487" spans="1:34"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c r="AH487" s="300"/>
    </row>
    <row r="488" spans="1:34"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c r="AH488" s="300"/>
    </row>
    <row r="489" spans="1:34"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c r="AH489" s="300"/>
    </row>
    <row r="490" spans="1:34"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c r="AH490" s="300"/>
    </row>
    <row r="491" spans="1:34"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c r="AH491" s="300"/>
    </row>
    <row r="492" spans="1:34"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c r="AH492" s="300"/>
    </row>
    <row r="493" spans="1:34"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c r="AH493" s="300"/>
    </row>
    <row r="494" spans="1:34"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c r="AH494" s="300"/>
    </row>
    <row r="495" spans="1:34"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c r="AH495" s="300"/>
    </row>
    <row r="496" spans="1:34"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c r="AH496" s="300"/>
    </row>
    <row r="497" spans="1:34"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c r="AH497" s="300"/>
    </row>
    <row r="498" spans="1:34"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c r="AH498" s="300"/>
    </row>
    <row r="499" spans="1:34"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row>
    <row r="500" spans="1:34"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c r="AH500" s="300"/>
    </row>
    <row r="501" spans="1:34"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c r="AH501" s="300"/>
    </row>
    <row r="502" spans="1:34"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c r="AH502" s="300"/>
    </row>
    <row r="503" spans="1:34"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c r="AH503" s="300"/>
    </row>
    <row r="504" spans="1:34"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c r="AH504" s="300"/>
    </row>
    <row r="505" spans="1:34"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row>
    <row r="506" spans="1:34"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c r="AH506" s="300"/>
    </row>
    <row r="507" spans="1:34"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c r="AH507" s="300"/>
    </row>
    <row r="508" spans="1:34"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c r="AH508" s="300"/>
    </row>
    <row r="509" spans="1:34"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c r="AH509" s="300"/>
    </row>
    <row r="510" spans="1:34"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c r="AH510" s="300"/>
    </row>
    <row r="511" spans="1:34"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c r="AH511" s="300"/>
    </row>
    <row r="512" spans="1:34"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c r="AH512" s="300"/>
    </row>
    <row r="513" spans="1:34"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c r="AH513" s="300"/>
    </row>
    <row r="514" spans="1:34"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c r="AH514" s="300"/>
    </row>
    <row r="515" spans="1:34"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c r="AH515" s="300"/>
    </row>
    <row r="516" spans="1:34"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c r="AH516" s="300"/>
    </row>
    <row r="517" spans="1:34"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c r="AH517" s="300"/>
    </row>
    <row r="518" spans="1:34"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c r="AH518" s="300"/>
    </row>
    <row r="519" spans="1:34"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c r="AH519" s="300"/>
    </row>
    <row r="520" spans="1:34"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c r="AH520" s="300"/>
    </row>
    <row r="521" spans="1:34"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c r="AH521" s="300"/>
    </row>
    <row r="522" spans="1:34"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c r="AH522" s="300"/>
    </row>
    <row r="523" spans="1:34"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c r="AH523" s="300"/>
    </row>
    <row r="524" spans="1:34"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c r="AH524" s="300"/>
    </row>
    <row r="525" spans="1:34"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c r="AH525" s="300"/>
    </row>
    <row r="526" spans="1:34"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c r="AH526" s="300"/>
    </row>
    <row r="527" spans="1:34"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c r="AH527" s="300"/>
    </row>
    <row r="528" spans="1:34"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c r="AH528" s="300"/>
    </row>
    <row r="529" spans="1:34"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c r="AH529" s="300"/>
    </row>
    <row r="530" spans="1:34"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c r="AH530" s="300"/>
    </row>
    <row r="531" spans="1:34"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c r="AH531" s="300"/>
    </row>
    <row r="532" spans="1:34"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row>
    <row r="533" spans="1:34"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c r="AH533" s="300"/>
    </row>
    <row r="534" spans="1:34"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c r="AH534" s="300"/>
    </row>
    <row r="535" spans="1:34"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c r="AH535" s="300"/>
    </row>
    <row r="536" spans="1:34"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c r="AH536" s="300"/>
    </row>
    <row r="537" spans="1:34"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c r="AH537" s="300"/>
    </row>
    <row r="538" spans="1:34"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c r="AH538" s="300"/>
    </row>
    <row r="539" spans="1:34"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c r="AH539" s="300"/>
    </row>
    <row r="540" spans="1:34"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c r="AH540" s="300"/>
    </row>
    <row r="541" spans="1:34"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c r="AH541" s="300"/>
    </row>
    <row r="542" spans="1:34"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c r="AH542" s="300"/>
    </row>
    <row r="543" spans="1:34"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c r="AH543" s="300"/>
    </row>
    <row r="544" spans="1:34"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c r="AH544" s="300"/>
    </row>
    <row r="545" spans="1:34"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c r="AH545" s="300"/>
    </row>
    <row r="546" spans="1:34"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c r="AH546" s="300"/>
    </row>
    <row r="547" spans="1:34"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c r="AH547" s="300"/>
    </row>
    <row r="548" spans="1:34"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c r="AH548" s="300"/>
    </row>
    <row r="549" spans="1:34"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c r="AH549" s="300"/>
    </row>
    <row r="550" spans="1:34"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row>
    <row r="551" spans="1:34"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row>
    <row r="552" spans="1:34"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c r="AH552" s="300"/>
    </row>
    <row r="553" spans="1:34"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c r="AH553" s="300"/>
    </row>
    <row r="554" spans="1:34"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c r="AH554" s="300"/>
    </row>
    <row r="555" spans="1:34"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c r="AH555" s="300"/>
    </row>
    <row r="556" spans="1:34"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c r="AH556" s="300"/>
    </row>
    <row r="557" spans="1:34"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c r="AH557" s="300"/>
    </row>
    <row r="558" spans="1:34"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c r="AH558" s="300"/>
    </row>
    <row r="559" spans="1:34"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c r="AH559" s="300"/>
    </row>
    <row r="560" spans="1:34"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c r="AH560" s="300"/>
    </row>
    <row r="561" spans="1:34"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c r="AH561" s="300"/>
    </row>
    <row r="562" spans="1:34"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c r="AH562" s="300"/>
    </row>
    <row r="563" spans="1:34"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c r="AH563" s="300"/>
    </row>
    <row r="564" spans="1:34"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c r="AH564" s="300"/>
    </row>
    <row r="565" spans="1:34"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c r="AH565" s="300"/>
    </row>
    <row r="566" spans="1:34"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c r="AH566" s="300"/>
    </row>
    <row r="567" spans="1:34"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c r="AH567" s="300"/>
    </row>
    <row r="568" spans="1:34"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row>
    <row r="569" spans="1:34"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c r="AH569" s="300"/>
    </row>
    <row r="570" spans="1:34"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c r="AH570" s="300"/>
    </row>
    <row r="571" spans="1:34"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row>
    <row r="572" spans="1:34"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c r="AH572" s="300"/>
    </row>
    <row r="573" spans="1:34"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c r="AH573" s="300"/>
    </row>
    <row r="574" spans="1:34"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c r="AH574" s="300"/>
    </row>
    <row r="575" spans="1:34"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c r="AH575" s="300"/>
    </row>
    <row r="576" spans="1:34"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c r="AH576" s="300"/>
    </row>
    <row r="577" spans="1:34"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c r="AH577" s="300"/>
    </row>
    <row r="578" spans="1:34"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c r="AH578" s="300"/>
    </row>
    <row r="579" spans="1:34"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c r="AH579" s="300"/>
    </row>
    <row r="580" spans="1:34"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c r="AH580" s="300"/>
    </row>
    <row r="581" spans="1:34"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c r="AH581" s="300"/>
    </row>
    <row r="582" spans="1:34"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c r="AH582" s="300"/>
    </row>
    <row r="583" spans="1:34"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c r="AH583" s="300"/>
    </row>
    <row r="584" spans="1:34"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c r="AH584" s="300"/>
    </row>
    <row r="585" spans="1:34"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c r="AH585" s="300"/>
    </row>
    <row r="586" spans="1:34"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c r="AH586" s="300"/>
    </row>
    <row r="587" spans="1:34"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row>
    <row r="588" spans="1:34"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c r="AH588" s="300"/>
    </row>
    <row r="589" spans="1:34"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c r="AH589" s="300"/>
    </row>
    <row r="590" spans="1:34"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c r="AH590" s="300"/>
    </row>
    <row r="591" spans="1:34"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c r="AH591" s="300"/>
    </row>
    <row r="592" spans="1:34"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c r="AH592" s="300"/>
    </row>
    <row r="593" spans="1:34"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c r="AH593" s="300"/>
    </row>
    <row r="594" spans="1:34"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c r="AH594" s="300"/>
    </row>
    <row r="595" spans="1:34"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c r="AH595" s="300"/>
    </row>
    <row r="596" spans="1:34"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c r="AH596" s="300"/>
    </row>
    <row r="597" spans="1:34"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c r="AH597" s="300"/>
    </row>
    <row r="598" spans="1:34"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c r="AH598" s="300"/>
    </row>
    <row r="599" spans="1:34"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c r="AH599" s="300"/>
    </row>
    <row r="600" spans="1:34"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c r="AH600" s="300"/>
    </row>
    <row r="601" spans="1:34"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c r="AH601" s="300"/>
    </row>
    <row r="602" spans="1:34"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c r="AH602" s="300"/>
    </row>
    <row r="603" spans="1:34"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c r="AH603" s="300"/>
    </row>
    <row r="604" spans="1:34"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c r="AH604" s="300"/>
    </row>
    <row r="605" spans="1:34"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c r="AH605" s="300"/>
    </row>
    <row r="606" spans="1:34"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c r="AH606" s="300"/>
    </row>
    <row r="607" spans="1:34"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c r="AH607" s="300"/>
    </row>
    <row r="608" spans="1:34"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c r="AH608" s="300"/>
    </row>
    <row r="609" spans="1:34"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row>
    <row r="610" spans="1:34"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row>
    <row r="611" spans="1:34"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row>
    <row r="612" spans="1:34"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c r="AH612" s="300"/>
    </row>
    <row r="613" spans="1:34"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c r="AH613" s="300"/>
    </row>
    <row r="614" spans="1:34"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c r="AH614" s="300"/>
    </row>
    <row r="615" spans="1:34"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c r="AH615" s="300"/>
    </row>
    <row r="616" spans="1:34"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c r="AH616" s="300"/>
    </row>
    <row r="617" spans="1:34"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c r="AH617" s="300"/>
    </row>
    <row r="618" spans="1:34"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c r="AH618" s="300"/>
    </row>
    <row r="619" spans="1:34"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c r="AH619" s="300"/>
    </row>
    <row r="620" spans="1:34"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c r="AH620" s="300"/>
    </row>
    <row r="621" spans="1:34"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c r="AH621" s="300"/>
    </row>
    <row r="622" spans="1:34"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c r="AH622" s="300"/>
    </row>
    <row r="623" spans="1:34"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c r="AH623" s="300"/>
    </row>
    <row r="624" spans="1:34"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c r="AH624" s="300"/>
    </row>
    <row r="625" spans="1:34"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c r="AH625" s="300"/>
    </row>
    <row r="626" spans="1:34"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c r="AH626" s="300"/>
    </row>
    <row r="627" spans="1:34"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c r="AH627" s="300"/>
    </row>
    <row r="628" spans="1:34"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c r="AH628" s="300"/>
    </row>
    <row r="629" spans="1:34"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c r="AH629" s="300"/>
    </row>
    <row r="630" spans="1:34"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c r="AH630" s="300"/>
    </row>
    <row r="631" spans="1:34"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row>
    <row r="632" spans="1:34"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row>
    <row r="633" spans="1:34"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row>
    <row r="634" spans="1:34"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c r="AH634" s="300"/>
    </row>
    <row r="635" spans="1:34"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c r="AH635" s="300"/>
    </row>
    <row r="636" spans="1:34"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c r="AH636" s="300"/>
    </row>
    <row r="637" spans="1:34"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c r="AH637" s="300"/>
    </row>
    <row r="638" spans="1:34"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c r="AH638" s="300"/>
    </row>
    <row r="639" spans="1:34"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c r="AH639" s="300"/>
    </row>
    <row r="640" spans="1:34"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c r="AH640" s="300"/>
    </row>
    <row r="641" spans="1:34"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c r="AH641" s="300"/>
    </row>
    <row r="642" spans="1:34"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c r="AH642" s="300"/>
    </row>
    <row r="643" spans="1:34"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c r="AH643" s="300"/>
    </row>
    <row r="644" spans="1:34"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c r="AH644" s="300"/>
    </row>
    <row r="645" spans="1:34"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c r="AH645" s="300"/>
    </row>
    <row r="646" spans="1:34"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c r="AH646" s="300"/>
    </row>
    <row r="647" spans="1:34"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c r="AH647" s="300"/>
    </row>
    <row r="648" spans="1:34"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c r="AH648" s="300"/>
    </row>
    <row r="649" spans="1:34"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c r="AH649" s="300"/>
    </row>
    <row r="650" spans="1:34"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c r="AH650" s="300"/>
    </row>
    <row r="651" spans="1:34"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c r="AH651" s="300"/>
    </row>
    <row r="652" spans="1:34"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c r="AH652" s="300"/>
    </row>
    <row r="653" spans="1:34"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row>
    <row r="654" spans="1:34"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c r="AH654" s="300"/>
    </row>
    <row r="655" spans="1:34"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c r="AH655" s="300"/>
    </row>
    <row r="656" spans="1:34"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c r="AH656" s="300"/>
    </row>
    <row r="657" spans="1:34"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c r="AH657" s="300"/>
    </row>
    <row r="658" spans="1:34"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c r="AH658" s="300"/>
    </row>
    <row r="659" spans="1:34"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c r="AH659" s="300"/>
    </row>
    <row r="660" spans="1:34"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c r="AH660" s="300"/>
    </row>
    <row r="661" spans="1:34"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c r="AH661" s="300"/>
    </row>
    <row r="662" spans="1:34"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c r="AH662" s="300"/>
    </row>
    <row r="663" spans="1:34"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c r="AH663" s="300"/>
    </row>
    <row r="664" spans="1:34"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c r="AH664" s="300"/>
    </row>
    <row r="665" spans="1:34"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c r="AH665" s="300"/>
    </row>
    <row r="666" spans="1:34"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c r="AH666" s="300"/>
    </row>
    <row r="667" spans="1:34"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c r="AH667" s="300"/>
    </row>
    <row r="668" spans="1:34"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c r="AH668" s="300"/>
    </row>
    <row r="669" spans="1:34"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c r="AH669" s="300"/>
    </row>
    <row r="670" spans="1:34"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c r="AH670" s="300"/>
    </row>
    <row r="671" spans="1:34"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c r="AH671" s="300"/>
    </row>
    <row r="672" spans="1:34"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c r="AH672" s="300"/>
    </row>
    <row r="673" spans="1:34"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c r="AH673" s="300"/>
    </row>
    <row r="674" spans="1:34"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c r="AH674" s="300"/>
    </row>
    <row r="675" spans="1:34"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c r="AH675" s="300"/>
    </row>
    <row r="676" spans="1:34"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c r="AH676" s="300"/>
    </row>
    <row r="677" spans="1:34"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c r="AH677" s="300"/>
    </row>
    <row r="678" spans="1:34"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c r="AH678" s="300"/>
    </row>
    <row r="679" spans="1:34"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c r="AH679" s="300"/>
    </row>
    <row r="680" spans="1:34"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c r="AH680" s="300"/>
    </row>
    <row r="681" spans="1:34"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c r="AH681" s="300"/>
    </row>
    <row r="682" spans="1:34"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c r="AH682" s="300"/>
    </row>
    <row r="683" spans="1:34"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c r="AH683" s="300"/>
    </row>
    <row r="684" spans="1:34"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c r="AH684" s="300"/>
    </row>
    <row r="685" spans="1:34"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c r="AH685" s="300"/>
    </row>
    <row r="686" spans="1:34"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c r="AH686" s="300"/>
    </row>
    <row r="687" spans="1:34"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c r="AH687" s="300"/>
    </row>
    <row r="688" spans="1:34"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row>
    <row r="689" spans="1:34"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c r="AH689" s="300"/>
    </row>
    <row r="690" spans="1:34"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c r="AH690" s="300"/>
    </row>
    <row r="691" spans="1:34"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c r="AH691" s="300"/>
    </row>
    <row r="692" spans="1:34"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c r="AH692" s="300"/>
    </row>
    <row r="693" spans="1:34"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c r="AH693" s="300"/>
    </row>
    <row r="694" spans="1:34"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c r="AH694" s="300"/>
    </row>
    <row r="695" spans="1:34"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c r="AH695" s="300"/>
    </row>
    <row r="696" spans="1:34"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c r="AH696" s="300"/>
    </row>
    <row r="697" spans="1:34"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c r="AH697" s="300"/>
    </row>
    <row r="698" spans="1:34"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c r="AH698" s="300"/>
    </row>
    <row r="699" spans="1:34"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c r="AH699" s="300"/>
    </row>
    <row r="700" spans="1:34"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c r="AH700" s="300"/>
    </row>
    <row r="701" spans="1:34"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c r="AH701" s="300"/>
    </row>
    <row r="702" spans="1:34"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c r="AH702" s="300"/>
    </row>
    <row r="703" spans="1:34"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c r="AH703" s="300"/>
    </row>
    <row r="704" spans="1:34"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c r="AH704" s="300"/>
    </row>
    <row r="705" spans="1:34"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c r="AH705" s="300"/>
    </row>
    <row r="706" spans="1:34"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c r="AH706" s="300"/>
    </row>
    <row r="707" spans="1:34"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c r="AH707" s="300"/>
    </row>
    <row r="708" spans="1:34"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c r="AH708" s="300"/>
    </row>
    <row r="709" spans="1:34"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c r="AH709" s="300"/>
    </row>
    <row r="710" spans="1:34"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c r="AH710" s="300"/>
    </row>
    <row r="711" spans="1:34"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c r="AH711" s="300"/>
    </row>
    <row r="712" spans="1:34"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c r="AH712" s="300"/>
    </row>
    <row r="713" spans="1:34"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c r="AH713" s="300"/>
    </row>
    <row r="714" spans="1:34"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c r="AH714" s="300"/>
    </row>
    <row r="715" spans="1:34"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c r="AH715" s="300"/>
    </row>
    <row r="716" spans="1:34"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c r="AH716" s="300"/>
    </row>
    <row r="717" spans="1:34"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c r="AH717" s="300"/>
    </row>
    <row r="718" spans="1:34"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c r="AH718" s="300"/>
    </row>
    <row r="719" spans="1:34"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c r="AH719" s="300"/>
    </row>
    <row r="720" spans="1:34"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c r="AH720" s="300"/>
    </row>
    <row r="721" spans="1:34"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c r="AH721" s="300"/>
    </row>
    <row r="722" spans="1:34"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c r="AH722" s="300"/>
    </row>
    <row r="723" spans="1:34"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c r="AH723" s="300"/>
    </row>
    <row r="724" spans="1:34"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c r="AH724" s="300"/>
    </row>
    <row r="725" spans="1:34"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c r="AH725" s="300"/>
    </row>
    <row r="726" spans="1:34"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c r="AH726" s="300"/>
    </row>
    <row r="727" spans="1:34"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c r="AH727" s="300"/>
    </row>
    <row r="728" spans="1:34"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c r="AH728" s="300"/>
    </row>
    <row r="729" spans="1:34"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c r="AH729" s="300"/>
    </row>
    <row r="730" spans="1:34"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c r="AH730" s="300"/>
    </row>
    <row r="731" spans="1:34"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c r="AH731" s="300"/>
    </row>
    <row r="732" spans="1:34"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c r="AH732" s="300"/>
    </row>
    <row r="733" spans="1:34"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c r="AH733" s="300"/>
    </row>
    <row r="734" spans="1:34"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c r="AH734" s="300"/>
    </row>
    <row r="735" spans="1:34"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c r="AH735" s="300"/>
    </row>
    <row r="736" spans="1:34"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c r="AH736" s="300"/>
    </row>
    <row r="737" spans="1:34"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c r="AH737" s="300"/>
    </row>
    <row r="738" spans="1:34"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c r="AH738" s="300"/>
    </row>
    <row r="739" spans="1:34"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c r="AH739" s="300"/>
    </row>
    <row r="740" spans="1:34"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c r="AH740" s="300"/>
    </row>
    <row r="741" spans="1:34"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c r="AH741" s="300"/>
    </row>
    <row r="742" spans="1:34"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c r="AH742" s="300"/>
    </row>
    <row r="743" spans="1:34"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c r="AH743" s="300"/>
    </row>
    <row r="744" spans="1:34"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c r="AH744" s="300"/>
    </row>
    <row r="745" spans="1:34"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c r="AH745" s="300"/>
    </row>
    <row r="746" spans="1:34"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c r="AH746" s="300"/>
    </row>
    <row r="747" spans="1:34"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c r="AH747" s="300"/>
    </row>
    <row r="748" spans="1:34"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c r="AH748" s="300"/>
    </row>
    <row r="749" spans="1:34"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c r="AH749" s="300"/>
    </row>
    <row r="750" spans="1:34"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row>
    <row r="751" spans="1:34"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c r="AH751" s="300"/>
    </row>
    <row r="752" spans="1:34"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c r="AH752" s="300"/>
    </row>
    <row r="753" spans="1:34"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c r="AH753" s="300"/>
    </row>
    <row r="754" spans="1:34"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c r="AH754" s="300"/>
    </row>
    <row r="755" spans="1:34"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c r="AH755" s="300"/>
    </row>
    <row r="756" spans="1:34"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c r="AH756" s="300"/>
    </row>
    <row r="757" spans="1:34"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c r="AH757" s="300"/>
    </row>
    <row r="758" spans="1:34"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c r="AH758" s="300"/>
    </row>
    <row r="759" spans="1:34"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c r="AH759" s="300"/>
    </row>
    <row r="760" spans="1:34"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c r="AH760" s="300"/>
    </row>
    <row r="761" spans="1:34"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c r="AH761" s="300"/>
    </row>
    <row r="762" spans="1:34"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c r="AH762" s="300"/>
    </row>
    <row r="763" spans="1:34"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c r="AH763" s="300"/>
    </row>
    <row r="764" spans="1:34"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c r="AH764" s="300"/>
    </row>
    <row r="765" spans="1:34"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c r="AH765" s="300"/>
    </row>
    <row r="766" spans="1:34"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c r="AH766" s="300"/>
    </row>
    <row r="767" spans="1:34"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c r="AH767" s="300"/>
    </row>
    <row r="768" spans="1:34"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c r="AH768" s="300"/>
    </row>
    <row r="769" spans="1:34"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c r="AH769" s="300"/>
    </row>
    <row r="770" spans="1:34"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c r="AH770" s="300"/>
    </row>
    <row r="771" spans="1:34"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c r="AH771" s="300"/>
    </row>
    <row r="772" spans="1:34"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c r="AH772" s="300"/>
    </row>
    <row r="773" spans="1:34"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c r="AH773" s="300"/>
    </row>
    <row r="774" spans="1:34"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c r="AH774" s="300"/>
    </row>
    <row r="775" spans="1:34"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c r="AH775" s="300"/>
    </row>
    <row r="776" spans="1:34"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c r="AH776" s="300"/>
    </row>
    <row r="777" spans="1:34"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c r="AH777" s="300"/>
    </row>
    <row r="778" spans="1:34"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c r="AH778" s="300"/>
    </row>
    <row r="779" spans="1:34"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c r="AH779" s="300"/>
    </row>
    <row r="780" spans="1:34"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c r="AH780" s="300"/>
    </row>
    <row r="781" spans="1:34"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c r="AH781" s="300"/>
    </row>
    <row r="782" spans="1:34"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c r="AH782" s="300"/>
    </row>
    <row r="783" spans="1:34"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c r="AH783" s="300"/>
    </row>
    <row r="784" spans="1:34"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c r="AH784" s="300"/>
    </row>
    <row r="785" spans="1:34"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c r="AH785" s="300"/>
    </row>
    <row r="786" spans="1:34"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c r="AH786" s="300"/>
    </row>
    <row r="787" spans="1:34"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c r="AH787" s="300"/>
    </row>
    <row r="788" spans="1:34"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c r="AH788" s="300"/>
    </row>
    <row r="789" spans="1:34"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c r="AH789" s="300"/>
    </row>
    <row r="790" spans="1:34"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c r="AH790" s="300"/>
    </row>
    <row r="791" spans="1:34"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c r="AH791" s="300"/>
    </row>
    <row r="792" spans="1:34"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c r="AH792" s="300"/>
    </row>
    <row r="793" spans="1:34"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c r="AH793" s="300"/>
    </row>
    <row r="794" spans="1:34"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c r="AH794" s="300"/>
    </row>
    <row r="795" spans="1:34"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c r="AH795" s="300"/>
    </row>
    <row r="796" spans="1:34"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c r="AH796" s="300"/>
    </row>
    <row r="797" spans="1:34"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c r="AH797" s="300"/>
    </row>
    <row r="798" spans="1:34"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c r="AH798" s="300"/>
    </row>
    <row r="799" spans="1:34"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c r="AH799" s="300"/>
    </row>
    <row r="800" spans="1:34"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c r="AH800" s="300"/>
    </row>
    <row r="801" spans="1:34"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c r="AH801" s="300"/>
    </row>
    <row r="802" spans="1:34"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c r="AH802" s="300"/>
    </row>
    <row r="803" spans="1:34"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c r="AH803" s="300"/>
    </row>
    <row r="804" spans="1:34"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c r="AH804" s="300"/>
    </row>
    <row r="805" spans="1:34"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c r="AH805" s="300"/>
    </row>
    <row r="806" spans="1:34"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c r="AH806" s="300"/>
    </row>
    <row r="807" spans="1:34"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c r="AH807" s="300"/>
    </row>
    <row r="808" spans="1:34"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c r="AH808" s="300"/>
    </row>
    <row r="809" spans="1:34"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c r="AH809" s="300"/>
    </row>
    <row r="810" spans="1:34"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c r="AH810" s="300"/>
    </row>
    <row r="811" spans="1:34"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c r="AH811" s="300"/>
    </row>
    <row r="812" spans="1:34"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c r="AH812" s="300"/>
    </row>
    <row r="813" spans="1:34"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c r="AH813" s="300"/>
    </row>
    <row r="814" spans="1:34"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c r="AH814" s="300"/>
    </row>
    <row r="815" spans="1:34"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c r="AH815" s="300"/>
    </row>
    <row r="816" spans="1:34"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c r="AH816" s="300"/>
    </row>
    <row r="817" spans="1:34"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c r="AH817" s="300"/>
    </row>
    <row r="818" spans="1:34"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c r="AH818" s="300"/>
    </row>
    <row r="819" spans="1:34"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c r="AH819" s="300"/>
    </row>
    <row r="820" spans="1:34"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c r="AH820" s="300"/>
    </row>
    <row r="821" spans="1:34"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c r="AH821" s="300"/>
    </row>
    <row r="822" spans="1:34"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0"/>
    </row>
    <row r="823" spans="1:34"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c r="AH823" s="300"/>
    </row>
    <row r="824" spans="1:34"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c r="AH824" s="300"/>
    </row>
    <row r="825" spans="1:34"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c r="AH825" s="300"/>
    </row>
    <row r="826" spans="1:34"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c r="AH826" s="300"/>
    </row>
    <row r="827" spans="1:34"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c r="AH827" s="300"/>
    </row>
    <row r="828" spans="1:34"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c r="AH828" s="300"/>
    </row>
    <row r="829" spans="1:34"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c r="AH829" s="300"/>
    </row>
    <row r="830" spans="1:34"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c r="AH830" s="300"/>
    </row>
    <row r="831" spans="1:34"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c r="AH831" s="300"/>
    </row>
    <row r="832" spans="1:34"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c r="AH832" s="300"/>
    </row>
    <row r="833" spans="1:34"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c r="AH833" s="300"/>
    </row>
    <row r="834" spans="1:34"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c r="AH834" s="300"/>
    </row>
    <row r="835" spans="1:34"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c r="AH835" s="300"/>
    </row>
    <row r="836" spans="1:34"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c r="AH836" s="300"/>
    </row>
    <row r="837" spans="1:34"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c r="AH837" s="300"/>
    </row>
    <row r="838" spans="1:34"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c r="AH838" s="300"/>
    </row>
    <row r="839" spans="1:34"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c r="AH839" s="300"/>
    </row>
    <row r="840" spans="1:34"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c r="AH840" s="300"/>
    </row>
    <row r="841" spans="1:34"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c r="AH841" s="300"/>
    </row>
    <row r="842" spans="1:34"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c r="AH842" s="300"/>
    </row>
    <row r="843" spans="1:34"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c r="AH843" s="300"/>
    </row>
    <row r="844" spans="1:34"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c r="AH844" s="300"/>
    </row>
    <row r="845" spans="1:34"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c r="AH845" s="300"/>
    </row>
    <row r="846" spans="1:34"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c r="AH846" s="300"/>
    </row>
    <row r="847" spans="1:34"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c r="AH847" s="300"/>
    </row>
    <row r="848" spans="1:34"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c r="AH848" s="300"/>
    </row>
    <row r="849" spans="1:34"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c r="AH849" s="300"/>
    </row>
    <row r="850" spans="1:34"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c r="AH850" s="300"/>
    </row>
    <row r="851" spans="1:34"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c r="AH851" s="300"/>
    </row>
    <row r="852" spans="1:34"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c r="AH852" s="300"/>
    </row>
    <row r="853" spans="1:34"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c r="AH853" s="300"/>
    </row>
    <row r="854" spans="1:34"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c r="AH854" s="300"/>
    </row>
    <row r="855" spans="1:34"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c r="AH855" s="300"/>
    </row>
    <row r="856" spans="1:34"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c r="AH856" s="300"/>
    </row>
    <row r="857" spans="1:34"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c r="AH857" s="300"/>
    </row>
    <row r="858" spans="1:34"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c r="AH858" s="300"/>
    </row>
    <row r="859" spans="1:34"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c r="AH859" s="300"/>
    </row>
    <row r="860" spans="1:34"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c r="AH860" s="300"/>
    </row>
    <row r="861" spans="1:34"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c r="AH861" s="300"/>
    </row>
    <row r="862" spans="1:34"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c r="AH862" s="300"/>
    </row>
    <row r="863" spans="1:34"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c r="AH863" s="300"/>
    </row>
    <row r="864" spans="1:34"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c r="AH864" s="300"/>
    </row>
    <row r="865" spans="1:34"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c r="AH865" s="300"/>
    </row>
    <row r="866" spans="1:34"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c r="AH866" s="300"/>
    </row>
    <row r="867" spans="1:34"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c r="AH867" s="300"/>
    </row>
    <row r="868" spans="1:34"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c r="AH868" s="300"/>
    </row>
    <row r="869" spans="1:34"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c r="AH869" s="300"/>
    </row>
    <row r="870" spans="1:34"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c r="AH870" s="300"/>
    </row>
    <row r="871" spans="1:34"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c r="AH871" s="300"/>
    </row>
    <row r="872" spans="1:34"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c r="AH872" s="300"/>
    </row>
    <row r="873" spans="1:34"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c r="AH873" s="300"/>
    </row>
    <row r="874" spans="1:34"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c r="AH874" s="300"/>
    </row>
    <row r="875" spans="1:34"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c r="AH875" s="300"/>
    </row>
    <row r="876" spans="1:34"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c r="AH876" s="300"/>
    </row>
    <row r="877" spans="1:34"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c r="AH877" s="300"/>
    </row>
    <row r="878" spans="1:34"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c r="AH878" s="300"/>
    </row>
    <row r="879" spans="1:34"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c r="AH879" s="300"/>
    </row>
    <row r="880" spans="1:34"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c r="AH880" s="300"/>
    </row>
    <row r="881" spans="1:34"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c r="AH881" s="300"/>
    </row>
    <row r="882" spans="1:34"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c r="AH882" s="300"/>
    </row>
    <row r="883" spans="1:34"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c r="AH883" s="300"/>
    </row>
    <row r="884" spans="1:34"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c r="AH884" s="300"/>
    </row>
    <row r="885" spans="1:34"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c r="AH885" s="300"/>
    </row>
    <row r="886" spans="1:34"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c r="AH886" s="300"/>
    </row>
    <row r="887" spans="1:34"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c r="AH887" s="300"/>
    </row>
    <row r="888" spans="1:34"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c r="AH888" s="300"/>
    </row>
    <row r="889" spans="1:34"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c r="AH889" s="300"/>
    </row>
    <row r="890" spans="1:34"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c r="AH890" s="300"/>
    </row>
    <row r="891" spans="1:34"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c r="AH891" s="300"/>
    </row>
    <row r="892" spans="1:34"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c r="AH892" s="300"/>
    </row>
    <row r="893" spans="1:34"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c r="AH893" s="300"/>
    </row>
    <row r="894" spans="1:34"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c r="AH894" s="300"/>
    </row>
    <row r="895" spans="1:34"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c r="AH895" s="300"/>
    </row>
    <row r="896" spans="1:34"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c r="AH896" s="300"/>
    </row>
    <row r="897" spans="1:34"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c r="AH897" s="300"/>
    </row>
    <row r="898" spans="1:34"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c r="AH898" s="300"/>
    </row>
    <row r="899" spans="1:34"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c r="AH899" s="300"/>
    </row>
    <row r="900" spans="1:34"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c r="AH900" s="300"/>
    </row>
    <row r="901" spans="1:34"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c r="AH901" s="300"/>
    </row>
    <row r="902" spans="1:34"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c r="AH902" s="300"/>
    </row>
    <row r="903" spans="1:34"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c r="AH903" s="300"/>
    </row>
    <row r="904" spans="1:34"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c r="AH904" s="300"/>
    </row>
    <row r="905" spans="1:34"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c r="AH905" s="300"/>
    </row>
    <row r="906" spans="1:34"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c r="AH906" s="300"/>
    </row>
    <row r="907" spans="1:34"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c r="AH907" s="300"/>
    </row>
    <row r="908" spans="1:34"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c r="AH908" s="300"/>
    </row>
    <row r="909" spans="1:34"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c r="AH909" s="300"/>
    </row>
    <row r="910" spans="1:34"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c r="AH910" s="300"/>
    </row>
    <row r="911" spans="1:34"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row>
    <row r="912" spans="1:34"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c r="AH912" s="300"/>
    </row>
    <row r="913" spans="1:34"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row>
    <row r="914" spans="1:34"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c r="AH914" s="300"/>
    </row>
    <row r="915" spans="1:34"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c r="AH915" s="300"/>
    </row>
    <row r="916" spans="1:34"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c r="AH916" s="300"/>
    </row>
    <row r="917" spans="1:34"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c r="AH917" s="300"/>
    </row>
    <row r="918" spans="1:34"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c r="AH918" s="300"/>
    </row>
    <row r="919" spans="1:34"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row>
    <row r="920" spans="1:34"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c r="AH920" s="300"/>
    </row>
    <row r="921" spans="1:34"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c r="AH921" s="300"/>
    </row>
    <row r="922" spans="1:34"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c r="AH922" s="300"/>
    </row>
    <row r="923" spans="1:34"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c r="AH923" s="300"/>
    </row>
    <row r="924" spans="1:34"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c r="AH924" s="300"/>
    </row>
    <row r="925" spans="1:34"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c r="AH925" s="300"/>
    </row>
    <row r="926" spans="1:34"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c r="AH926" s="300"/>
    </row>
    <row r="927" spans="1:34"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c r="AH927" s="300"/>
    </row>
    <row r="928" spans="1:34"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c r="AH928" s="300"/>
    </row>
    <row r="929" spans="1:34"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c r="AH929" s="300"/>
    </row>
    <row r="930" spans="1:34"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c r="AH930" s="300"/>
    </row>
    <row r="931" spans="1:34"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c r="AH931" s="300"/>
    </row>
    <row r="932" spans="1:34"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c r="AH932" s="300"/>
    </row>
    <row r="933" spans="1:34"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c r="AH933" s="300"/>
    </row>
    <row r="934" spans="1:34"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c r="AH934" s="300"/>
    </row>
    <row r="935" spans="1:34"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c r="AH935" s="300"/>
    </row>
    <row r="936" spans="1:34"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c r="AH936" s="300"/>
    </row>
    <row r="937" spans="1:34"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c r="AH937" s="300"/>
    </row>
    <row r="938" spans="1:34"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c r="AH938" s="300"/>
    </row>
    <row r="939" spans="1:34"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c r="AH939" s="300"/>
    </row>
    <row r="940" spans="1:34"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c r="AH940" s="300"/>
    </row>
    <row r="941" spans="1:34"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c r="AH941" s="300"/>
    </row>
    <row r="942" spans="1:34"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c r="AH942" s="300"/>
    </row>
    <row r="943" spans="1:34"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c r="AH943" s="300"/>
    </row>
    <row r="944" spans="1:34"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c r="AH944" s="300"/>
    </row>
    <row r="945" spans="1:34"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c r="AH945" s="300"/>
    </row>
    <row r="946" spans="1:34"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c r="AH946" s="300"/>
    </row>
    <row r="947" spans="1:34"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c r="AH947" s="300"/>
    </row>
    <row r="948" spans="1:34"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c r="AH948" s="300"/>
    </row>
    <row r="949" spans="1:34"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c r="AH949" s="300"/>
    </row>
    <row r="950" spans="1:34"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c r="AH950" s="300"/>
    </row>
    <row r="951" spans="1:34"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c r="AH951" s="300"/>
    </row>
    <row r="952" spans="1:34"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c r="AH952" s="300"/>
    </row>
    <row r="953" spans="1:34"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c r="AH953" s="300"/>
    </row>
    <row r="954" spans="1:34"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c r="AH954" s="300"/>
    </row>
    <row r="955" spans="1:34"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c r="AH955" s="300"/>
    </row>
    <row r="956" spans="1:34"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c r="AH956" s="300"/>
    </row>
    <row r="957" spans="1:34"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c r="AH957" s="300"/>
    </row>
    <row r="958" spans="1:34"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c r="AH958" s="300"/>
    </row>
    <row r="959" spans="1:34"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c r="AH959" s="300"/>
    </row>
    <row r="960" spans="1:34"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c r="AH960" s="300"/>
    </row>
    <row r="961" spans="1:34"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c r="AH961" s="300"/>
    </row>
    <row r="962" spans="1:34"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c r="AH962" s="300"/>
    </row>
    <row r="963" spans="1:34"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c r="AH963" s="300"/>
    </row>
    <row r="964" spans="1:34"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c r="AH964" s="300"/>
    </row>
    <row r="965" spans="1:34"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c r="AH965" s="300"/>
    </row>
    <row r="966" spans="1:34"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c r="AH966" s="300"/>
    </row>
    <row r="967" spans="1:34"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c r="AH967" s="300"/>
    </row>
    <row r="968" spans="1:34"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c r="AH968" s="300"/>
    </row>
    <row r="969" spans="1:34"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c r="AH969" s="300"/>
    </row>
    <row r="970" spans="1:34"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c r="AH970" s="300"/>
    </row>
    <row r="971" spans="1:34"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c r="AH971" s="300"/>
    </row>
    <row r="972" spans="1:34"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c r="AH972" s="300"/>
    </row>
    <row r="973" spans="1:34"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c r="AH973" s="300"/>
    </row>
    <row r="974" spans="1:34"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c r="AH974" s="300"/>
    </row>
    <row r="975" spans="1:34"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c r="AH975" s="300"/>
    </row>
    <row r="976" spans="1:34"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c r="AH976" s="300"/>
    </row>
    <row r="977" spans="1:34"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c r="AH977" s="300"/>
    </row>
    <row r="978" spans="1:34"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c r="AH978" s="300"/>
    </row>
    <row r="979" spans="1:34"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c r="AH979" s="300"/>
    </row>
    <row r="980" spans="1:34"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c r="AH980" s="300"/>
    </row>
    <row r="981" spans="1:34"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c r="AH981" s="300"/>
    </row>
    <row r="982" spans="1:34"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c r="AH982" s="300"/>
    </row>
    <row r="983" spans="1:34"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c r="AH983" s="300"/>
    </row>
    <row r="984" spans="1:34"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c r="AH984" s="300"/>
    </row>
    <row r="985" spans="1:34"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c r="AH985" s="300"/>
    </row>
    <row r="986" spans="1:34"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c r="AH986" s="300"/>
    </row>
    <row r="987" spans="1:34"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c r="AH987" s="300"/>
    </row>
    <row r="988" spans="1:34"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c r="AH988" s="300"/>
    </row>
    <row r="989" spans="1:34"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c r="AH989" s="300"/>
    </row>
    <row r="990" spans="1:34"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c r="AH990" s="300"/>
    </row>
    <row r="991" spans="1:34"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c r="AH991" s="300"/>
    </row>
    <row r="992" spans="1:34"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c r="AH992" s="300"/>
    </row>
    <row r="993" spans="1:34"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c r="AH993" s="300"/>
    </row>
    <row r="994" spans="1:34"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c r="AH994" s="300"/>
    </row>
    <row r="995" spans="1:34"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c r="AH995" s="300"/>
    </row>
    <row r="996" spans="1:34"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c r="AH996" s="300"/>
    </row>
    <row r="997" spans="1:34"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c r="AH997" s="300"/>
    </row>
    <row r="998" spans="1:34"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c r="AH998" s="300"/>
    </row>
    <row r="999" spans="1:34"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c r="AH999" s="300"/>
    </row>
    <row r="1000" spans="1:34"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c r="AH1000" s="30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458</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8" t="s">
        <v>125</v>
      </c>
      <c r="D12" s="669"/>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459</v>
      </c>
      <c r="D14" s="650"/>
      <c r="E14" s="659" t="s">
        <v>460</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row>
    <row r="15" spans="1:30"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row>
    <row r="16" spans="1:30"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row>
    <row r="17" spans="1:30" ht="15" customHeight="1" x14ac:dyDescent="0.25">
      <c r="A17" s="300"/>
      <c r="B17" s="31"/>
      <c r="C17" s="664" t="s">
        <v>461</v>
      </c>
      <c r="D17" s="650"/>
      <c r="E17" s="659" t="s">
        <v>462</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row>
    <row r="18" spans="1:30"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row>
    <row r="19" spans="1:30"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row>
    <row r="20" spans="1:30"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row>
    <row r="21" spans="1:30"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row>
    <row r="22" spans="1:30" ht="29.25" customHeight="1" x14ac:dyDescent="0.25">
      <c r="A22" s="300"/>
      <c r="B22" s="31"/>
      <c r="C22" s="632" t="s">
        <v>463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row>
    <row r="23" spans="1:30"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row>
    <row r="24" spans="1:30"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row>
    <row r="25" spans="1:30" ht="15" customHeight="1" x14ac:dyDescent="0.25">
      <c r="A25" s="300"/>
      <c r="B25" s="31"/>
      <c r="C25" s="659" t="s">
        <v>464</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row>
    <row r="26" spans="1:30"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row>
    <row r="27" spans="1:30"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row>
    <row r="28" spans="1:30"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row>
    <row r="29" spans="1:30"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row>
    <row r="30" spans="1:30"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33</v>
      </c>
      <c r="X30" s="633"/>
      <c r="Y30" s="633"/>
      <c r="Z30" s="633"/>
      <c r="AA30" s="623"/>
      <c r="AB30" s="308"/>
      <c r="AC30" s="300"/>
      <c r="AD30" s="300"/>
    </row>
    <row r="31" spans="1:30"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row>
    <row r="32" spans="1:30"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row>
    <row r="33" spans="1:30" ht="39.75" customHeight="1" x14ac:dyDescent="0.25">
      <c r="A33" s="300"/>
      <c r="B33" s="31"/>
      <c r="C33" s="1008" t="s">
        <v>431</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row>
    <row r="34" spans="1:30"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row>
    <row r="35" spans="1:30"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row>
    <row r="36" spans="1:30" ht="29.25" customHeight="1" x14ac:dyDescent="0.25">
      <c r="A36" s="300"/>
      <c r="B36" s="31"/>
      <c r="C36" s="670" t="s">
        <v>432</v>
      </c>
      <c r="D36" s="633"/>
      <c r="E36" s="633"/>
      <c r="F36" s="633"/>
      <c r="G36" s="633"/>
      <c r="H36" s="633"/>
      <c r="I36" s="633"/>
      <c r="J36" s="633"/>
      <c r="K36" s="623"/>
      <c r="L36" s="310"/>
      <c r="M36" s="670"/>
      <c r="N36" s="633"/>
      <c r="O36" s="633"/>
      <c r="P36" s="633"/>
      <c r="Q36" s="633"/>
      <c r="R36" s="633"/>
      <c r="S36" s="633"/>
      <c r="T36" s="633"/>
      <c r="U36" s="633"/>
      <c r="V36" s="633"/>
      <c r="W36" s="633"/>
      <c r="X36" s="633"/>
      <c r="Y36" s="633"/>
      <c r="Z36" s="633"/>
      <c r="AA36" s="623"/>
      <c r="AB36" s="316"/>
      <c r="AC36" s="300"/>
      <c r="AD36" s="300"/>
    </row>
    <row r="37" spans="1:30"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row>
    <row r="38" spans="1:30"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row>
    <row r="39" spans="1:30" ht="90" customHeight="1" x14ac:dyDescent="0.25">
      <c r="A39" s="300"/>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row>
    <row r="40" spans="1:30"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row>
    <row r="41" spans="1:30" ht="15.75" customHeight="1" x14ac:dyDescent="0.25">
      <c r="A41" s="300"/>
      <c r="B41" s="31"/>
      <c r="C41" s="654" t="s">
        <v>139</v>
      </c>
      <c r="D41" s="650"/>
      <c r="E41" s="313"/>
      <c r="F41" s="632" t="s">
        <v>34</v>
      </c>
      <c r="G41" s="623"/>
      <c r="H41" s="313"/>
      <c r="I41" s="300"/>
      <c r="J41" s="320" t="s">
        <v>140</v>
      </c>
      <c r="K41" s="632">
        <v>2</v>
      </c>
      <c r="L41" s="633"/>
      <c r="M41" s="633"/>
      <c r="N41" s="623"/>
      <c r="O41" s="313"/>
      <c r="P41" s="313"/>
      <c r="Q41" s="304" t="s">
        <v>141</v>
      </c>
      <c r="R41" s="300"/>
      <c r="S41" s="313"/>
      <c r="T41" s="313"/>
      <c r="U41" s="313"/>
      <c r="V41" s="313"/>
      <c r="W41" s="632" t="s">
        <v>20</v>
      </c>
      <c r="X41" s="633"/>
      <c r="Y41" s="633"/>
      <c r="Z41" s="633"/>
      <c r="AA41" s="623"/>
      <c r="AB41" s="312"/>
      <c r="AC41" s="300"/>
      <c r="AD41" s="300"/>
    </row>
    <row r="42" spans="1:30"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row>
    <row r="43" spans="1:30" ht="32.25" customHeight="1" x14ac:dyDescent="0.25">
      <c r="A43" s="300"/>
      <c r="B43" s="31"/>
      <c r="C43" s="300"/>
      <c r="D43" s="320" t="s">
        <v>142</v>
      </c>
      <c r="E43" s="313"/>
      <c r="F43" s="671" t="s">
        <v>465</v>
      </c>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row>
    <row r="44" spans="1:30"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row>
    <row r="45" spans="1:30"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row>
    <row r="46" spans="1:30"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row>
    <row r="47" spans="1:30"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row>
    <row r="48" spans="1:30"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row>
    <row r="49" spans="1:30"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row>
    <row r="50" spans="1:30"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row>
    <row r="51" spans="1:30"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row>
    <row r="52" spans="1:30"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row>
    <row r="53" spans="1:30"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row>
    <row r="54" spans="1:30"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row>
    <row r="55" spans="1:30"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row>
    <row r="56" spans="1:30"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row>
    <row r="57" spans="1:30" ht="15.75" customHeight="1" x14ac:dyDescent="0.25">
      <c r="A57" s="327"/>
      <c r="B57" s="41"/>
      <c r="C57" s="44">
        <v>2024</v>
      </c>
      <c r="D57" s="45">
        <v>45474</v>
      </c>
      <c r="E57" s="648">
        <v>45656</v>
      </c>
      <c r="F57" s="623"/>
      <c r="G57" s="46">
        <v>0.5</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row>
    <row r="58" spans="1:30" ht="15.75" customHeight="1" x14ac:dyDescent="0.25">
      <c r="A58" s="327"/>
      <c r="B58" s="41"/>
      <c r="C58" s="44">
        <v>2025</v>
      </c>
      <c r="D58" s="45">
        <v>45658</v>
      </c>
      <c r="E58" s="648">
        <v>46021</v>
      </c>
      <c r="F58" s="623"/>
      <c r="G58" s="46">
        <v>0.8</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row>
    <row r="59" spans="1:30" ht="15.75" customHeight="1" x14ac:dyDescent="0.25">
      <c r="A59" s="327"/>
      <c r="B59" s="41"/>
      <c r="C59" s="44">
        <v>2026</v>
      </c>
      <c r="D59" s="45">
        <v>46023</v>
      </c>
      <c r="E59" s="648">
        <v>46386</v>
      </c>
      <c r="F59" s="623"/>
      <c r="G59" s="46">
        <v>0.4</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row>
    <row r="60" spans="1:30" ht="15.75" customHeight="1" x14ac:dyDescent="0.25">
      <c r="A60" s="327"/>
      <c r="B60" s="41"/>
      <c r="C60" s="44">
        <v>2027</v>
      </c>
      <c r="D60" s="45">
        <v>46388</v>
      </c>
      <c r="E60" s="648">
        <v>46751</v>
      </c>
      <c r="F60" s="623"/>
      <c r="G60" s="46">
        <v>0.3</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row>
    <row r="61" spans="1:30"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row>
    <row r="62" spans="1:30"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row>
    <row r="63" spans="1:30"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row>
    <row r="64" spans="1:30"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row>
    <row r="65" spans="1:30"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row>
    <row r="66" spans="1:30"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row>
    <row r="67" spans="1:30"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row>
    <row r="68" spans="1:30"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row>
    <row r="69" spans="1:30"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row>
    <row r="70" spans="1:30"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row>
    <row r="71" spans="1:30"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row>
    <row r="72" spans="1:30"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row>
    <row r="73" spans="1:30"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row>
    <row r="74" spans="1:30"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row>
    <row r="75" spans="1:30"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row>
    <row r="76" spans="1:30"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row>
    <row r="77" spans="1:30"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row>
    <row r="78" spans="1:30"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row>
    <row r="79" spans="1:30"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row>
    <row r="80" spans="1:30"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row>
    <row r="81" spans="1:30"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row>
    <row r="82" spans="1:30"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row>
    <row r="83" spans="1:30"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row>
    <row r="2" spans="1:33"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c r="AE2" s="300"/>
      <c r="AF2" s="300"/>
      <c r="AG2" s="300"/>
    </row>
    <row r="3" spans="1:33"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c r="AE3" s="300"/>
      <c r="AF3" s="300"/>
      <c r="AG3" s="300"/>
    </row>
    <row r="4" spans="1:33"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c r="AE4" s="300"/>
      <c r="AF4" s="300"/>
      <c r="AG4" s="300"/>
    </row>
    <row r="5" spans="1:33"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c r="AE5" s="300"/>
      <c r="AF5" s="300"/>
      <c r="AG5" s="300"/>
    </row>
    <row r="6" spans="1:33"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c r="AE6" s="300"/>
      <c r="AF6" s="300"/>
      <c r="AG6" s="300"/>
    </row>
    <row r="7" spans="1:33"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c r="AE7" s="300"/>
      <c r="AF7" s="1007" t="s">
        <v>436</v>
      </c>
      <c r="AG7" s="650"/>
    </row>
    <row r="8" spans="1:33"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c r="AE8" s="300"/>
      <c r="AF8" s="300"/>
      <c r="AG8" s="300"/>
    </row>
    <row r="9" spans="1:33"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c r="AE9" s="300"/>
      <c r="AF9" s="300"/>
      <c r="AG9" s="300"/>
    </row>
    <row r="10" spans="1:33" ht="30" customHeight="1" x14ac:dyDescent="0.25">
      <c r="A10" s="300"/>
      <c r="B10" s="31"/>
      <c r="C10" s="664" t="s">
        <v>123</v>
      </c>
      <c r="D10" s="650"/>
      <c r="E10" s="632" t="s">
        <v>467</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c r="AE10" s="300"/>
      <c r="AF10" s="52" t="s">
        <v>437</v>
      </c>
      <c r="AG10" s="52" t="s">
        <v>438</v>
      </c>
    </row>
    <row r="11" spans="1:33"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c r="AE11" s="300"/>
      <c r="AF11" s="37" t="s">
        <v>468</v>
      </c>
      <c r="AG11" s="37">
        <v>25</v>
      </c>
    </row>
    <row r="12" spans="1:33" ht="29.25" customHeight="1" x14ac:dyDescent="0.25">
      <c r="A12" s="300"/>
      <c r="B12" s="31"/>
      <c r="C12" s="668" t="s">
        <v>125</v>
      </c>
      <c r="D12" s="669"/>
      <c r="E12" s="666" t="s">
        <v>469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c r="AE12" s="300"/>
      <c r="AF12" s="37" t="s">
        <v>470</v>
      </c>
      <c r="AG12" s="37">
        <v>12</v>
      </c>
    </row>
    <row r="13" spans="1:33"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c r="AE13" s="300"/>
      <c r="AF13" s="37" t="s">
        <v>471</v>
      </c>
      <c r="AG13" s="37">
        <v>12</v>
      </c>
    </row>
    <row r="14" spans="1:33" ht="15" customHeight="1" x14ac:dyDescent="0.25">
      <c r="A14" s="300"/>
      <c r="B14" s="31"/>
      <c r="C14" s="664" t="s">
        <v>459</v>
      </c>
      <c r="D14" s="650"/>
      <c r="E14" s="659" t="s">
        <v>472</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c r="AE14" s="300"/>
      <c r="AF14" s="37" t="s">
        <v>473</v>
      </c>
      <c r="AG14" s="37">
        <v>25</v>
      </c>
    </row>
    <row r="15" spans="1:33"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c r="AE15" s="300"/>
      <c r="AF15" s="37" t="s">
        <v>474</v>
      </c>
      <c r="AG15" s="37">
        <v>12</v>
      </c>
    </row>
    <row r="16" spans="1:33"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c r="AE16" s="300"/>
      <c r="AF16" s="37" t="s">
        <v>475</v>
      </c>
      <c r="AG16" s="37">
        <v>28</v>
      </c>
    </row>
    <row r="17" spans="1:33" ht="15" customHeight="1" x14ac:dyDescent="0.25">
      <c r="A17" s="300"/>
      <c r="B17" s="31"/>
      <c r="C17" s="664" t="s">
        <v>461</v>
      </c>
      <c r="D17" s="650"/>
      <c r="E17" s="1009"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c r="AE17" s="300"/>
      <c r="AF17" s="37" t="s">
        <v>477</v>
      </c>
      <c r="AG17" s="37">
        <v>100</v>
      </c>
    </row>
    <row r="18" spans="1:33"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c r="AE18" s="300"/>
      <c r="AF18" s="37" t="s">
        <v>478</v>
      </c>
      <c r="AG18" s="37">
        <v>34</v>
      </c>
    </row>
    <row r="19" spans="1:33"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c r="AE19" s="300"/>
      <c r="AF19" s="37" t="s">
        <v>479</v>
      </c>
      <c r="AG19" s="37">
        <v>100</v>
      </c>
    </row>
    <row r="20" spans="1:33"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c r="AE20" s="300"/>
      <c r="AF20" s="37" t="s">
        <v>480</v>
      </c>
      <c r="AG20" s="37">
        <v>38</v>
      </c>
    </row>
    <row r="21" spans="1:33"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c r="AE21" s="300"/>
      <c r="AF21" s="37" t="s">
        <v>481</v>
      </c>
      <c r="AG21" s="37">
        <v>100</v>
      </c>
    </row>
    <row r="22" spans="1:33" ht="29.25" customHeight="1" x14ac:dyDescent="0.25">
      <c r="A22" s="300"/>
      <c r="B22" s="31"/>
      <c r="C22" s="632" t="s">
        <v>482</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c r="AE22" s="300"/>
      <c r="AF22" s="37" t="s">
        <v>483</v>
      </c>
      <c r="AG22" s="37">
        <v>15</v>
      </c>
    </row>
    <row r="23" spans="1:33"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c r="AE23" s="300"/>
      <c r="AF23" s="300"/>
      <c r="AG23" s="300"/>
    </row>
    <row r="24" spans="1:33"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c r="AE24" s="300"/>
      <c r="AF24" s="300"/>
      <c r="AG24" s="300"/>
    </row>
    <row r="25" spans="1:33" ht="15" customHeight="1" x14ac:dyDescent="0.25">
      <c r="A25" s="300"/>
      <c r="B25" s="31"/>
      <c r="C25" s="1010" t="s">
        <v>484</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c r="AE25" s="300"/>
      <c r="AF25" s="335">
        <f>+((AG11/AG12)*AG13)+((AG14/AG15)*AG13)+(((((AG16/100)*AG17)+((AG18/100)*AG19)+((AG20/100)*AG21))*AG22)/100)</f>
        <v>65</v>
      </c>
      <c r="AG25" s="300"/>
    </row>
    <row r="26" spans="1:33"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c r="AE26" s="300"/>
      <c r="AF26" s="336"/>
      <c r="AG26" s="300"/>
    </row>
    <row r="27" spans="1:33"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c r="AE27" s="300"/>
      <c r="AF27" s="300"/>
      <c r="AG27" s="300"/>
    </row>
    <row r="28" spans="1:33"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c r="AE28" s="300"/>
      <c r="AF28" s="300"/>
      <c r="AG28" s="300"/>
    </row>
    <row r="29" spans="1:33"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c r="AE29" s="300"/>
      <c r="AF29" s="300"/>
      <c r="AG29" s="300"/>
    </row>
    <row r="30" spans="1:33"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21</v>
      </c>
      <c r="X30" s="633"/>
      <c r="Y30" s="633"/>
      <c r="Z30" s="633"/>
      <c r="AA30" s="623"/>
      <c r="AB30" s="308"/>
      <c r="AC30" s="300"/>
      <c r="AD30" s="300"/>
      <c r="AE30" s="300"/>
      <c r="AF30" s="300"/>
      <c r="AG30" s="300"/>
    </row>
    <row r="31" spans="1:33"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c r="AE31" s="300"/>
      <c r="AF31" s="300"/>
      <c r="AG31" s="300"/>
    </row>
    <row r="32" spans="1:33"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c r="AE32" s="300"/>
      <c r="AF32" s="300"/>
      <c r="AG32" s="300"/>
    </row>
    <row r="33" spans="1:33" ht="39.75" customHeight="1" x14ac:dyDescent="0.25">
      <c r="A33" s="300"/>
      <c r="B33" s="31"/>
      <c r="C33" s="1008" t="s">
        <v>485</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c r="AE33" s="300"/>
      <c r="AF33" s="300"/>
      <c r="AG33" s="300"/>
    </row>
    <row r="34" spans="1:33"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c r="AE34" s="300"/>
      <c r="AF34" s="300"/>
      <c r="AG34" s="300"/>
    </row>
    <row r="35" spans="1:33"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c r="AE35" s="300"/>
      <c r="AF35" s="300"/>
      <c r="AG35" s="300"/>
    </row>
    <row r="36" spans="1:33" ht="29.25" customHeight="1" x14ac:dyDescent="0.25">
      <c r="A36" s="300"/>
      <c r="B36" s="31"/>
      <c r="C36" s="670" t="s">
        <v>432</v>
      </c>
      <c r="D36" s="633"/>
      <c r="E36" s="633"/>
      <c r="F36" s="633"/>
      <c r="G36" s="633"/>
      <c r="H36" s="633"/>
      <c r="I36" s="633"/>
      <c r="J36" s="633"/>
      <c r="K36" s="623"/>
      <c r="L36" s="310"/>
      <c r="M36" s="670"/>
      <c r="N36" s="633"/>
      <c r="O36" s="633"/>
      <c r="P36" s="633"/>
      <c r="Q36" s="633"/>
      <c r="R36" s="633"/>
      <c r="S36" s="633"/>
      <c r="T36" s="633"/>
      <c r="U36" s="633"/>
      <c r="V36" s="633"/>
      <c r="W36" s="633"/>
      <c r="X36" s="633"/>
      <c r="Y36" s="633"/>
      <c r="Z36" s="633"/>
      <c r="AA36" s="623"/>
      <c r="AB36" s="316"/>
      <c r="AC36" s="300"/>
      <c r="AD36" s="300"/>
      <c r="AE36" s="300"/>
      <c r="AF36" s="300"/>
      <c r="AG36" s="300"/>
    </row>
    <row r="37" spans="1:33"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c r="AE37" s="300"/>
      <c r="AF37" s="300"/>
      <c r="AG37" s="300"/>
    </row>
    <row r="38" spans="1:33"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c r="AE38" s="300"/>
      <c r="AF38" s="300"/>
      <c r="AG38" s="300"/>
    </row>
    <row r="39" spans="1:33" ht="90" customHeight="1" x14ac:dyDescent="0.25">
      <c r="A39" s="300"/>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c r="AE39" s="300"/>
      <c r="AF39" s="300"/>
      <c r="AG39" s="300"/>
    </row>
    <row r="40" spans="1:33"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c r="AE40" s="300"/>
      <c r="AF40" s="300"/>
      <c r="AG40" s="300"/>
    </row>
    <row r="41" spans="1:33" ht="15.75" customHeight="1" x14ac:dyDescent="0.25">
      <c r="A41" s="300"/>
      <c r="B41" s="31"/>
      <c r="C41" s="654" t="s">
        <v>139</v>
      </c>
      <c r="D41" s="650"/>
      <c r="E41" s="313"/>
      <c r="F41" s="632" t="s">
        <v>34</v>
      </c>
      <c r="G41" s="623"/>
      <c r="H41" s="313"/>
      <c r="I41" s="300"/>
      <c r="J41" s="320" t="s">
        <v>140</v>
      </c>
      <c r="K41" s="632">
        <v>2</v>
      </c>
      <c r="L41" s="633"/>
      <c r="M41" s="633"/>
      <c r="N41" s="623"/>
      <c r="O41" s="313"/>
      <c r="P41" s="313"/>
      <c r="Q41" s="304" t="s">
        <v>141</v>
      </c>
      <c r="R41" s="300"/>
      <c r="S41" s="313"/>
      <c r="T41" s="313"/>
      <c r="U41" s="313"/>
      <c r="V41" s="313"/>
      <c r="W41" s="632" t="s">
        <v>20</v>
      </c>
      <c r="X41" s="633"/>
      <c r="Y41" s="633"/>
      <c r="Z41" s="633"/>
      <c r="AA41" s="623"/>
      <c r="AB41" s="312"/>
      <c r="AC41" s="300"/>
      <c r="AD41" s="300"/>
      <c r="AE41" s="300"/>
      <c r="AF41" s="300"/>
      <c r="AG41" s="300"/>
    </row>
    <row r="42" spans="1:33"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c r="AE42" s="300"/>
      <c r="AF42" s="300"/>
      <c r="AG42" s="300"/>
    </row>
    <row r="43" spans="1:33" ht="32.25" customHeight="1" x14ac:dyDescent="0.25">
      <c r="A43" s="300"/>
      <c r="B43" s="31"/>
      <c r="C43" s="300"/>
      <c r="D43" s="320" t="s">
        <v>142</v>
      </c>
      <c r="E43" s="313"/>
      <c r="F43" s="671"/>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c r="AE43" s="300"/>
      <c r="AF43" s="300"/>
      <c r="AG43" s="300"/>
    </row>
    <row r="44" spans="1:33"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c r="AE44" s="300"/>
      <c r="AF44" s="300"/>
      <c r="AG44" s="300"/>
    </row>
    <row r="45" spans="1:33"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c r="AE45" s="300"/>
      <c r="AF45" s="300"/>
      <c r="AG45" s="300"/>
    </row>
    <row r="46" spans="1:33"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c r="AE46" s="300"/>
      <c r="AF46" s="300"/>
      <c r="AG46" s="300"/>
    </row>
    <row r="47" spans="1:33"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c r="AE47" s="300"/>
      <c r="AF47" s="300"/>
      <c r="AG47" s="300"/>
    </row>
    <row r="48" spans="1:33"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c r="AE48" s="300"/>
      <c r="AF48" s="300"/>
      <c r="AG48" s="300"/>
    </row>
    <row r="49" spans="1:33"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c r="AE49" s="300"/>
      <c r="AF49" s="300"/>
      <c r="AG49" s="300"/>
    </row>
    <row r="50" spans="1:33"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c r="AE50" s="300"/>
      <c r="AF50" s="300"/>
      <c r="AG50" s="300"/>
    </row>
    <row r="51" spans="1:33"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c r="AE51" s="300"/>
      <c r="AF51" s="300"/>
      <c r="AG51" s="300"/>
    </row>
    <row r="52" spans="1:33"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c r="AE52" s="300"/>
      <c r="AF52" s="300"/>
      <c r="AG52" s="300"/>
    </row>
    <row r="53" spans="1:33"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c r="AE53" s="323"/>
      <c r="AF53" s="323"/>
      <c r="AG53" s="323"/>
    </row>
    <row r="54" spans="1:33"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c r="AE54" s="300"/>
      <c r="AF54" s="300"/>
      <c r="AG54" s="300"/>
    </row>
    <row r="55" spans="1:33"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c r="AE55" s="327"/>
      <c r="AF55" s="327"/>
      <c r="AG55" s="327"/>
    </row>
    <row r="56" spans="1:33"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c r="AE56" s="327"/>
      <c r="AF56" s="327"/>
      <c r="AG56" s="327"/>
    </row>
    <row r="57" spans="1:33" ht="15.75" customHeight="1" x14ac:dyDescent="0.25">
      <c r="A57" s="327"/>
      <c r="B57" s="41"/>
      <c r="C57" s="44">
        <v>2024</v>
      </c>
      <c r="D57" s="45">
        <v>45474</v>
      </c>
      <c r="E57" s="648">
        <v>45656</v>
      </c>
      <c r="F57" s="623"/>
      <c r="G57" s="46">
        <v>0.65</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c r="AE57" s="327"/>
      <c r="AF57" s="327"/>
      <c r="AG57" s="327"/>
    </row>
    <row r="58" spans="1:33" ht="15.75" customHeight="1" x14ac:dyDescent="0.25">
      <c r="A58" s="327"/>
      <c r="B58" s="41"/>
      <c r="C58" s="44">
        <v>2025</v>
      </c>
      <c r="D58" s="45">
        <v>45658</v>
      </c>
      <c r="E58" s="648">
        <v>46021</v>
      </c>
      <c r="F58" s="623"/>
      <c r="G58" s="46">
        <v>0.85</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c r="AE58" s="327"/>
      <c r="AF58" s="327"/>
      <c r="AG58" s="327"/>
    </row>
    <row r="59" spans="1:33" ht="15.75" customHeight="1" x14ac:dyDescent="0.25">
      <c r="A59" s="327"/>
      <c r="B59" s="41"/>
      <c r="C59" s="44">
        <v>2026</v>
      </c>
      <c r="D59" s="45">
        <v>46023</v>
      </c>
      <c r="E59" s="648">
        <v>46386</v>
      </c>
      <c r="F59" s="623"/>
      <c r="G59" s="46">
        <v>0.85</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c r="AE59" s="327"/>
      <c r="AF59" s="327"/>
      <c r="AG59" s="327"/>
    </row>
    <row r="60" spans="1:33" ht="15.75" customHeight="1" x14ac:dyDescent="0.25">
      <c r="A60" s="327"/>
      <c r="B60" s="41"/>
      <c r="C60" s="44">
        <v>2027</v>
      </c>
      <c r="D60" s="45">
        <v>46388</v>
      </c>
      <c r="E60" s="648">
        <v>46751</v>
      </c>
      <c r="F60" s="623"/>
      <c r="G60" s="46">
        <v>0.65</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c r="AE60" s="327"/>
      <c r="AF60" s="327"/>
      <c r="AG60" s="327"/>
    </row>
    <row r="61" spans="1:33"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c r="AE61" s="327"/>
      <c r="AF61" s="327"/>
      <c r="AG61" s="327"/>
    </row>
    <row r="62" spans="1:33"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c r="AE62" s="300"/>
      <c r="AF62" s="300"/>
      <c r="AG62" s="300"/>
    </row>
    <row r="63" spans="1:33"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c r="AE63" s="300"/>
      <c r="AF63" s="300"/>
      <c r="AG63" s="300"/>
    </row>
    <row r="64" spans="1:33"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c r="AE64" s="300"/>
      <c r="AF64" s="300"/>
      <c r="AG64" s="300"/>
    </row>
    <row r="65" spans="1:33"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c r="AE65" s="300"/>
      <c r="AF65" s="300"/>
      <c r="AG65" s="300"/>
    </row>
    <row r="66" spans="1:33"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c r="AE66" s="300"/>
      <c r="AF66" s="300"/>
      <c r="AG66" s="300"/>
    </row>
    <row r="67" spans="1:33"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c r="AE67" s="300"/>
      <c r="AF67" s="300"/>
      <c r="AG67" s="300"/>
    </row>
    <row r="68" spans="1:33"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c r="AE68" s="300"/>
      <c r="AF68" s="300"/>
      <c r="AG68" s="300"/>
    </row>
    <row r="69" spans="1:33"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c r="AE69" s="300"/>
      <c r="AF69" s="300"/>
      <c r="AG69" s="300"/>
    </row>
    <row r="70" spans="1:33"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c r="AE70" s="300"/>
      <c r="AF70" s="300"/>
      <c r="AG70" s="300"/>
    </row>
    <row r="71" spans="1:33"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c r="AE71" s="300"/>
      <c r="AF71" s="300"/>
      <c r="AG71" s="300"/>
    </row>
    <row r="72" spans="1:33"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c r="AE72" s="300"/>
      <c r="AF72" s="300"/>
      <c r="AG72" s="300"/>
    </row>
    <row r="73" spans="1:33"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c r="AE73" s="300"/>
      <c r="AF73" s="300"/>
      <c r="AG73" s="300"/>
    </row>
    <row r="74" spans="1:33"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c r="AE74" s="300"/>
      <c r="AF74" s="300"/>
      <c r="AG74" s="300"/>
    </row>
    <row r="75" spans="1:33"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c r="AE75" s="300"/>
      <c r="AF75" s="300"/>
      <c r="AG75" s="300"/>
    </row>
    <row r="76" spans="1:33"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c r="AE76" s="300"/>
      <c r="AF76" s="300"/>
      <c r="AG76" s="300"/>
    </row>
    <row r="77" spans="1:33"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c r="AE77" s="300"/>
      <c r="AF77" s="300"/>
      <c r="AG77" s="300"/>
    </row>
    <row r="78" spans="1:33"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c r="AE78" s="300"/>
      <c r="AF78" s="300"/>
      <c r="AG78" s="300"/>
    </row>
    <row r="79" spans="1:33"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c r="AE79" s="300"/>
      <c r="AF79" s="300"/>
      <c r="AG79" s="300"/>
    </row>
    <row r="80" spans="1:33"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c r="AE80" s="300"/>
      <c r="AF80" s="300"/>
      <c r="AG80" s="300"/>
    </row>
    <row r="81" spans="1:33"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c r="AE81" s="300"/>
      <c r="AF81" s="300"/>
      <c r="AG81" s="300"/>
    </row>
    <row r="82" spans="1:33"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c r="AE82" s="300"/>
      <c r="AF82" s="300"/>
      <c r="AG82" s="300"/>
    </row>
    <row r="83" spans="1:33"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c r="AE83" s="300"/>
      <c r="AF83" s="300"/>
      <c r="AG83" s="300"/>
    </row>
    <row r="84" spans="1:33"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row>
    <row r="85" spans="1:33"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row>
    <row r="86" spans="1:33"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row>
    <row r="87" spans="1:33"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row>
    <row r="88" spans="1:33"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row>
    <row r="89" spans="1:33"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row>
    <row r="90" spans="1:33"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row>
    <row r="91" spans="1:33"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row>
    <row r="92" spans="1:33"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row>
    <row r="93" spans="1:33"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row>
    <row r="94" spans="1:33"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row>
    <row r="95" spans="1:33"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row>
    <row r="96" spans="1:33"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row>
    <row r="97" spans="1:33"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row>
    <row r="98" spans="1:33"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row>
    <row r="99" spans="1:33"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row>
    <row r="100" spans="1:33"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row>
    <row r="101" spans="1:33"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row>
    <row r="102" spans="1:33"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row>
    <row r="103" spans="1:33"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row>
    <row r="104" spans="1:33"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row>
    <row r="105" spans="1:33"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row>
    <row r="106" spans="1:33"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row>
    <row r="107" spans="1:33"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row>
    <row r="108" spans="1:33"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row>
    <row r="109" spans="1:33"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row>
    <row r="110" spans="1:33"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row>
    <row r="111" spans="1:33"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row>
    <row r="112" spans="1:33"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row>
    <row r="113" spans="1:33"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row>
    <row r="114" spans="1:33"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row>
    <row r="115" spans="1:33"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row>
    <row r="116" spans="1:33"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row>
    <row r="117" spans="1:33"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row>
    <row r="118" spans="1:33"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row>
    <row r="119" spans="1:33"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row>
    <row r="120" spans="1:33"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row>
    <row r="121" spans="1:33"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row>
    <row r="122" spans="1:33"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row>
    <row r="123" spans="1:33"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row>
    <row r="124" spans="1:33"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row>
    <row r="125" spans="1:33"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row>
    <row r="126" spans="1:33"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row>
    <row r="127" spans="1:33"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row>
    <row r="128" spans="1:33"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row>
    <row r="129" spans="1:33"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row>
    <row r="130" spans="1:33"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row>
    <row r="131" spans="1:33"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row>
    <row r="132" spans="1:33"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row>
    <row r="133" spans="1:33"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row>
    <row r="134" spans="1:33"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row>
    <row r="135" spans="1:33"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row>
    <row r="136" spans="1:33"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row>
    <row r="137" spans="1:33"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row>
    <row r="138" spans="1:33"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row>
    <row r="139" spans="1:33"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row>
    <row r="140" spans="1:33"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row>
    <row r="141" spans="1:33"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row>
    <row r="142" spans="1:33"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row>
    <row r="143" spans="1:33"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row>
    <row r="144" spans="1:33"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row>
    <row r="145" spans="1:33"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row>
    <row r="146" spans="1:33"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row>
    <row r="147" spans="1:33"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row>
    <row r="148" spans="1:33"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row>
    <row r="149" spans="1:33"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row>
    <row r="150" spans="1:33"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row>
    <row r="151" spans="1:33"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row>
    <row r="152" spans="1:33"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row>
    <row r="153" spans="1:33"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row>
    <row r="154" spans="1:33"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row>
    <row r="155" spans="1:33"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row>
    <row r="156" spans="1:33"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row>
    <row r="157" spans="1:33"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row>
    <row r="158" spans="1:33"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row>
    <row r="159" spans="1:33"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row>
    <row r="160" spans="1:33"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row>
    <row r="161" spans="1:33"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row>
    <row r="162" spans="1:33"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row>
    <row r="163" spans="1:33"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row>
    <row r="164" spans="1:33"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row>
    <row r="165" spans="1:33"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row>
    <row r="166" spans="1:33"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row>
    <row r="167" spans="1:33"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row>
    <row r="168" spans="1:33"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row>
    <row r="169" spans="1:33"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row>
    <row r="170" spans="1:33"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row>
    <row r="171" spans="1:33"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row>
    <row r="172" spans="1:33"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row>
    <row r="173" spans="1:33"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row>
    <row r="174" spans="1:33"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row>
    <row r="175" spans="1:33"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row>
    <row r="176" spans="1:33"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row>
    <row r="177" spans="1:33"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row>
    <row r="178" spans="1:33"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row>
    <row r="179" spans="1:33"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row>
    <row r="180" spans="1:33"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row>
    <row r="181" spans="1:33"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row>
    <row r="182" spans="1:33"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row>
    <row r="183" spans="1:33"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row>
    <row r="184" spans="1:33"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row>
    <row r="185" spans="1:33"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row>
    <row r="186" spans="1:33"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row>
    <row r="187" spans="1:33"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row>
    <row r="188" spans="1:33"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row>
    <row r="189" spans="1:33"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row>
    <row r="190" spans="1:33"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row>
    <row r="191" spans="1:33"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row>
    <row r="192" spans="1:33"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row>
    <row r="193" spans="1:33"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row>
    <row r="194" spans="1:33"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row>
    <row r="195" spans="1:33"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row>
    <row r="196" spans="1:33"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row>
    <row r="197" spans="1:33"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row>
    <row r="198" spans="1:33"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row>
    <row r="199" spans="1:33"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row>
    <row r="200" spans="1:33"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row>
    <row r="201" spans="1:33"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row>
    <row r="202" spans="1:33"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row>
    <row r="203" spans="1:33"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row>
    <row r="204" spans="1:33"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row>
    <row r="205" spans="1:33"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row>
    <row r="206" spans="1:33"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row>
    <row r="207" spans="1:33"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row>
    <row r="208" spans="1:33"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row>
    <row r="209" spans="1:33"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row>
    <row r="210" spans="1:33"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row>
    <row r="211" spans="1:33"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row>
    <row r="212" spans="1:33"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row>
    <row r="213" spans="1:33"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row>
    <row r="214" spans="1:33"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row>
    <row r="215" spans="1:33"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row>
    <row r="216" spans="1:33"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row>
    <row r="217" spans="1:33"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row>
    <row r="218" spans="1:33"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row>
    <row r="219" spans="1:33"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row>
    <row r="220" spans="1:33"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row>
    <row r="221" spans="1:33"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row>
    <row r="222" spans="1:33"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row>
    <row r="223" spans="1:33"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row>
    <row r="224" spans="1:33"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row>
    <row r="225" spans="1:33"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row>
    <row r="226" spans="1:33"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row>
    <row r="227" spans="1:33"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row>
    <row r="228" spans="1:33"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row>
    <row r="229" spans="1:33"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row>
    <row r="230" spans="1:33"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row>
    <row r="231" spans="1:33"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row>
    <row r="232" spans="1:33"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row>
    <row r="233" spans="1:33"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row>
    <row r="234" spans="1:33"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row>
    <row r="235" spans="1:33"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row>
    <row r="236" spans="1:33"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row>
    <row r="237" spans="1:33"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row>
    <row r="238" spans="1:33"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row>
    <row r="239" spans="1:33"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row>
    <row r="240" spans="1:33"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row>
    <row r="241" spans="1:33"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row>
    <row r="242" spans="1:33"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row>
    <row r="243" spans="1:33"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row>
    <row r="244" spans="1:33"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row>
    <row r="245" spans="1:33"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row>
    <row r="246" spans="1:33"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row>
    <row r="247" spans="1:33"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row>
    <row r="248" spans="1:33"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row>
    <row r="249" spans="1:33"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row>
    <row r="250" spans="1:33"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row>
    <row r="251" spans="1:33"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row>
    <row r="252" spans="1:33"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row>
    <row r="253" spans="1:33"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row>
    <row r="254" spans="1:33"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row>
    <row r="255" spans="1:33"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row>
    <row r="256" spans="1:33"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row>
    <row r="257" spans="1:33"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row>
    <row r="258" spans="1:33"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row>
    <row r="259" spans="1:33"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row>
    <row r="260" spans="1:33"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row>
    <row r="261" spans="1:33"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row>
    <row r="262" spans="1:33"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row>
    <row r="263" spans="1:33"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row>
    <row r="264" spans="1:33"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row>
    <row r="265" spans="1:33"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row>
    <row r="266" spans="1:33"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row>
    <row r="267" spans="1:33"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row>
    <row r="268" spans="1:33"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row>
    <row r="269" spans="1:33"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row>
    <row r="270" spans="1:33"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row>
    <row r="271" spans="1:33"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row>
    <row r="272" spans="1:33"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row>
    <row r="273" spans="1:33"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row>
    <row r="274" spans="1:33"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row>
    <row r="275" spans="1:33"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row>
    <row r="276" spans="1:33"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row>
    <row r="277" spans="1:33"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row>
    <row r="278" spans="1:33"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row>
    <row r="279" spans="1:33"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row>
    <row r="280" spans="1:33"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row>
    <row r="281" spans="1:33"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row>
    <row r="282" spans="1:33"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row>
    <row r="283" spans="1:33"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row>
    <row r="284" spans="1:33"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row>
    <row r="285" spans="1:33"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row>
    <row r="286" spans="1:33"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row>
    <row r="287" spans="1:33"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row>
    <row r="288" spans="1:33"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row>
    <row r="289" spans="1:33"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row>
    <row r="290" spans="1:33"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row>
    <row r="291" spans="1:33"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row>
    <row r="292" spans="1:33"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row>
    <row r="293" spans="1:33"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row>
    <row r="294" spans="1:33"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row>
    <row r="295" spans="1:33"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row>
    <row r="296" spans="1:33"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row>
    <row r="297" spans="1:33"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row>
    <row r="298" spans="1:33"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row>
    <row r="299" spans="1:33"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row>
    <row r="300" spans="1:33"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row>
    <row r="301" spans="1:33"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row>
    <row r="302" spans="1:33"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row>
    <row r="303" spans="1:33"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row>
    <row r="304" spans="1:33"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row>
    <row r="305" spans="1:33"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row>
    <row r="306" spans="1:33"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row>
    <row r="307" spans="1:33"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row>
    <row r="308" spans="1:33"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row>
    <row r="309" spans="1:33"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row>
    <row r="310" spans="1:33"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row>
    <row r="311" spans="1:33"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row>
    <row r="312" spans="1:33"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row>
    <row r="313" spans="1:33"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row>
    <row r="314" spans="1:33"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row>
    <row r="315" spans="1:33"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row>
    <row r="316" spans="1:33"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row>
    <row r="317" spans="1:33"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row>
    <row r="318" spans="1:33"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row>
    <row r="319" spans="1:33"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row>
    <row r="320" spans="1:33"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row>
    <row r="321" spans="1:33"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row>
    <row r="322" spans="1:33"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row>
    <row r="323" spans="1:33"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row>
    <row r="324" spans="1:33"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row>
    <row r="325" spans="1:33"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row>
    <row r="326" spans="1:33"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row>
    <row r="327" spans="1:33"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row>
    <row r="328" spans="1:33"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row>
    <row r="329" spans="1:33"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row>
    <row r="330" spans="1:33"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row>
    <row r="331" spans="1:33"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row>
    <row r="332" spans="1:33"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row>
    <row r="333" spans="1:33"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row>
    <row r="334" spans="1:33"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row>
    <row r="335" spans="1:33"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row>
    <row r="336" spans="1:33"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row>
    <row r="337" spans="1:33"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row>
    <row r="338" spans="1:33"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row>
    <row r="339" spans="1:33"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row>
    <row r="340" spans="1:33"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row>
    <row r="341" spans="1:33"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row>
    <row r="342" spans="1:33"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row>
    <row r="343" spans="1:33"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row>
    <row r="344" spans="1:33"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row>
    <row r="345" spans="1:33"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row>
    <row r="346" spans="1:33"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row>
    <row r="347" spans="1:33"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row>
    <row r="348" spans="1:33"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row>
    <row r="349" spans="1:33"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row>
    <row r="350" spans="1:33"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row>
    <row r="351" spans="1:33"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row>
    <row r="352" spans="1:33"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row>
    <row r="353" spans="1:33"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row>
    <row r="354" spans="1:33"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row>
    <row r="355" spans="1:33"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row>
    <row r="356" spans="1:33"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row>
    <row r="357" spans="1:33"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row>
    <row r="358" spans="1:33"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row>
    <row r="359" spans="1:33"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row>
    <row r="360" spans="1:33"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row>
    <row r="361" spans="1:33"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row>
    <row r="362" spans="1:33"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row>
    <row r="363" spans="1:33"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row>
    <row r="364" spans="1:33"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row>
    <row r="365" spans="1:33"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row>
    <row r="366" spans="1:33"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row>
    <row r="367" spans="1:33"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row>
    <row r="368" spans="1:33"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row>
    <row r="369" spans="1:33"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row>
    <row r="370" spans="1:33"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row>
    <row r="371" spans="1:33"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row>
    <row r="372" spans="1:33"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row>
    <row r="373" spans="1:33"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row>
    <row r="374" spans="1:33"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row>
    <row r="375" spans="1:33"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row>
    <row r="376" spans="1:33"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row>
    <row r="377" spans="1:33"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row>
    <row r="378" spans="1:33"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row>
    <row r="379" spans="1:33"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row>
    <row r="380" spans="1:33"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row>
    <row r="381" spans="1:33"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row>
    <row r="382" spans="1:33"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row>
    <row r="383" spans="1:33"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row>
    <row r="384" spans="1:33"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row>
    <row r="385" spans="1:33"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row>
    <row r="386" spans="1:33"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row>
    <row r="387" spans="1:33"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row>
    <row r="388" spans="1:33"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row>
    <row r="389" spans="1:33"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row>
    <row r="390" spans="1:33"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row>
    <row r="391" spans="1:33"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row>
    <row r="392" spans="1:33"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row>
    <row r="393" spans="1:33"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row>
    <row r="394" spans="1:33"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row>
    <row r="395" spans="1:33"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row>
    <row r="396" spans="1:33"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row>
    <row r="397" spans="1:33"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row>
    <row r="398" spans="1:33"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row>
    <row r="399" spans="1:33"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row>
    <row r="400" spans="1:33"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row>
    <row r="401" spans="1:33"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row>
    <row r="402" spans="1:33"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row>
    <row r="403" spans="1:33"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row>
    <row r="404" spans="1:33"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row>
    <row r="405" spans="1:33"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row>
    <row r="406" spans="1:33"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row>
    <row r="407" spans="1:33"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row>
    <row r="408" spans="1:33"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row>
    <row r="409" spans="1:33"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row>
    <row r="410" spans="1:33"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row>
    <row r="411" spans="1:33"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row>
    <row r="412" spans="1:33"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row>
    <row r="413" spans="1:33"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row>
    <row r="414" spans="1:33"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row>
    <row r="415" spans="1:33"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row>
    <row r="416" spans="1:33"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row>
    <row r="417" spans="1:33"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row>
    <row r="418" spans="1:33"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row>
    <row r="419" spans="1:33"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row>
    <row r="420" spans="1:33"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row>
    <row r="421" spans="1:33"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row>
    <row r="422" spans="1:33"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row>
    <row r="423" spans="1:33"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row>
    <row r="424" spans="1:33"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row>
    <row r="425" spans="1:33"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row>
    <row r="426" spans="1:33"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row>
    <row r="427" spans="1:33"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row>
    <row r="428" spans="1:33"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row>
    <row r="429" spans="1:33"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row>
    <row r="430" spans="1:33"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row>
    <row r="431" spans="1:33"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row>
    <row r="432" spans="1:33"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row>
    <row r="433" spans="1:33"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row>
    <row r="434" spans="1:33"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row>
    <row r="435" spans="1:33"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row>
    <row r="436" spans="1:33"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row>
    <row r="437" spans="1:33"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row>
    <row r="438" spans="1:33"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row>
    <row r="439" spans="1:33"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row>
    <row r="440" spans="1:33"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row>
    <row r="441" spans="1:33"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row>
    <row r="442" spans="1:33"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row>
    <row r="443" spans="1:33"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row>
    <row r="444" spans="1:33"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row>
    <row r="445" spans="1:33"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row>
    <row r="446" spans="1:33"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row>
    <row r="447" spans="1:33"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row>
    <row r="448" spans="1:33"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row>
    <row r="449" spans="1:33"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row>
    <row r="450" spans="1:33"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row>
    <row r="451" spans="1:33"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row>
    <row r="452" spans="1:33"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row>
    <row r="453" spans="1:33"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row>
    <row r="454" spans="1:33"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row>
    <row r="455" spans="1:33"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row>
    <row r="456" spans="1:33"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row>
    <row r="457" spans="1:33"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row>
    <row r="458" spans="1:33"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row>
    <row r="459" spans="1:33"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row>
    <row r="460" spans="1:33"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row>
    <row r="461" spans="1:33"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row>
    <row r="462" spans="1:33"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row>
    <row r="463" spans="1:33"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row>
    <row r="464" spans="1:33"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row>
    <row r="465" spans="1:33"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row>
    <row r="466" spans="1:33"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row>
    <row r="467" spans="1:33"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row>
    <row r="468" spans="1:33"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row>
    <row r="469" spans="1:33"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row>
    <row r="470" spans="1:33"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row>
    <row r="471" spans="1:33"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row>
    <row r="472" spans="1:33"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row>
    <row r="473" spans="1:33"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row>
    <row r="474" spans="1:33"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row>
    <row r="475" spans="1:33"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row>
    <row r="476" spans="1:33"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row>
    <row r="477" spans="1:33"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row>
    <row r="478" spans="1:33"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row>
    <row r="479" spans="1:33"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row>
    <row r="480" spans="1:33"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row>
    <row r="481" spans="1:33"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row>
    <row r="482" spans="1:33"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row>
    <row r="483" spans="1:33"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row>
    <row r="484" spans="1:33"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row>
    <row r="485" spans="1:33"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row>
    <row r="486" spans="1:33"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row>
    <row r="487" spans="1:33"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row>
    <row r="488" spans="1:33"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row>
    <row r="489" spans="1:33"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row>
    <row r="490" spans="1:33"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row>
    <row r="491" spans="1:33"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row>
    <row r="492" spans="1:33"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row>
    <row r="493" spans="1:33"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row>
    <row r="494" spans="1:33"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row>
    <row r="495" spans="1:33"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row>
    <row r="496" spans="1:33"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row>
    <row r="497" spans="1:33"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row>
    <row r="498" spans="1:33"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row>
    <row r="499" spans="1:33"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row>
    <row r="500" spans="1:33"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row>
    <row r="501" spans="1:33"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row>
    <row r="502" spans="1:33"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row>
    <row r="503" spans="1:33"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row>
    <row r="504" spans="1:33"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row>
    <row r="505" spans="1:33"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row>
    <row r="506" spans="1:33"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row>
    <row r="507" spans="1:33"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row>
    <row r="508" spans="1:33"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row>
    <row r="509" spans="1:33"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row>
    <row r="510" spans="1:33"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row>
    <row r="511" spans="1:33"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row>
    <row r="512" spans="1:33"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row>
    <row r="513" spans="1:33"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row>
    <row r="514" spans="1:33"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row>
    <row r="515" spans="1:33"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row>
    <row r="516" spans="1:33"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row>
    <row r="517" spans="1:33"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row>
    <row r="518" spans="1:33"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row>
    <row r="519" spans="1:33"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row>
    <row r="520" spans="1:33"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row>
    <row r="521" spans="1:33"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row>
    <row r="522" spans="1:33"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row>
    <row r="523" spans="1:33"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row>
    <row r="524" spans="1:33"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row>
    <row r="525" spans="1:33"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row>
    <row r="526" spans="1:33"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row>
    <row r="527" spans="1:33"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row>
    <row r="528" spans="1:33"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row>
    <row r="529" spans="1:33"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row>
    <row r="530" spans="1:33"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row>
    <row r="531" spans="1:33"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row>
    <row r="532" spans="1:33"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row>
    <row r="533" spans="1:33"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row>
    <row r="534" spans="1:33"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row>
    <row r="535" spans="1:33"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row>
    <row r="536" spans="1:33"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row>
    <row r="537" spans="1:33"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row>
    <row r="538" spans="1:33"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row>
    <row r="539" spans="1:33"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row>
    <row r="540" spans="1:33"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row>
    <row r="541" spans="1:33"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row>
    <row r="542" spans="1:33"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row>
    <row r="543" spans="1:33"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row>
    <row r="544" spans="1:33"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row>
    <row r="545" spans="1:33"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row>
    <row r="546" spans="1:33"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row>
    <row r="547" spans="1:33"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row>
    <row r="548" spans="1:33"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row>
    <row r="549" spans="1:33"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row>
    <row r="550" spans="1:33"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row>
    <row r="551" spans="1:33"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row>
    <row r="552" spans="1:33"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row>
    <row r="553" spans="1:33"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row>
    <row r="554" spans="1:33"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row>
    <row r="555" spans="1:33"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row>
    <row r="556" spans="1:33"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row>
    <row r="557" spans="1:33"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row>
    <row r="558" spans="1:33"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row>
    <row r="559" spans="1:33"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row>
    <row r="560" spans="1:33"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row>
    <row r="561" spans="1:33"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row>
    <row r="562" spans="1:33"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row>
    <row r="563" spans="1:33"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row>
    <row r="564" spans="1:33"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row>
    <row r="565" spans="1:33"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row>
    <row r="566" spans="1:33"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row>
    <row r="567" spans="1:33"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row>
    <row r="568" spans="1:33"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row>
    <row r="569" spans="1:33"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row>
    <row r="570" spans="1:33"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row>
    <row r="571" spans="1:33"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row>
    <row r="572" spans="1:33"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row>
    <row r="573" spans="1:33"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row>
    <row r="574" spans="1:33"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row>
    <row r="575" spans="1:33"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row>
    <row r="576" spans="1:33"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row>
    <row r="577" spans="1:33"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row>
    <row r="578" spans="1:33"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row>
    <row r="579" spans="1:33"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row>
    <row r="580" spans="1:33"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row>
    <row r="581" spans="1:33"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row>
    <row r="582" spans="1:33"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row>
    <row r="583" spans="1:33"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row>
    <row r="584" spans="1:33"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row>
    <row r="585" spans="1:33"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row>
    <row r="586" spans="1:33"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row>
    <row r="587" spans="1:33"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row>
    <row r="588" spans="1:33"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row>
    <row r="589" spans="1:33"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row>
    <row r="590" spans="1:33"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row>
    <row r="591" spans="1:33"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row>
    <row r="592" spans="1:33"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row>
    <row r="593" spans="1:33"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row>
    <row r="594" spans="1:33"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row>
    <row r="595" spans="1:33"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row>
    <row r="596" spans="1:33"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row>
    <row r="597" spans="1:33"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row>
    <row r="598" spans="1:33"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row>
    <row r="599" spans="1:33"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row>
    <row r="600" spans="1:33"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row>
    <row r="601" spans="1:33"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row>
    <row r="602" spans="1:33"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row>
    <row r="603" spans="1:33"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row>
    <row r="604" spans="1:33"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row>
    <row r="605" spans="1:33"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row>
    <row r="606" spans="1:33"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row>
    <row r="607" spans="1:33"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row>
    <row r="608" spans="1:33"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row>
    <row r="609" spans="1:33"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row>
    <row r="610" spans="1:33"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row>
    <row r="611" spans="1:33"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row>
    <row r="612" spans="1:33"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row>
    <row r="613" spans="1:33"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row>
    <row r="614" spans="1:33"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row>
    <row r="615" spans="1:33"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row>
    <row r="616" spans="1:33"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row>
    <row r="617" spans="1:33"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row>
    <row r="618" spans="1:33"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row>
    <row r="619" spans="1:33"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row>
    <row r="620" spans="1:33"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row>
    <row r="621" spans="1:33"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row>
    <row r="622" spans="1:33"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row>
    <row r="623" spans="1:33"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row>
    <row r="624" spans="1:33"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row>
    <row r="625" spans="1:33"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row>
    <row r="626" spans="1:33"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row>
    <row r="627" spans="1:33"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row>
    <row r="628" spans="1:33"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row>
    <row r="629" spans="1:33"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row>
    <row r="630" spans="1:33"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row>
    <row r="631" spans="1:33"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row>
    <row r="632" spans="1:33"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row>
    <row r="633" spans="1:33"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row>
    <row r="634" spans="1:33"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row>
    <row r="635" spans="1:33"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row>
    <row r="636" spans="1:33"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row>
    <row r="637" spans="1:33"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row>
    <row r="638" spans="1:33"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row>
    <row r="639" spans="1:33"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row>
    <row r="640" spans="1:33"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row>
    <row r="641" spans="1:33"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row>
    <row r="642" spans="1:33"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row>
    <row r="643" spans="1:33"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row>
    <row r="644" spans="1:33"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row>
    <row r="645" spans="1:33"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row>
    <row r="646" spans="1:33"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row>
    <row r="647" spans="1:33"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row>
    <row r="648" spans="1:33"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row>
    <row r="649" spans="1:33"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row>
    <row r="650" spans="1:33"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row>
    <row r="651" spans="1:33"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row>
    <row r="652" spans="1:33"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row>
    <row r="653" spans="1:33"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row>
    <row r="654" spans="1:33"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row>
    <row r="655" spans="1:33"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row>
    <row r="656" spans="1:33"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row>
    <row r="657" spans="1:33"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row>
    <row r="658" spans="1:33"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row>
    <row r="659" spans="1:33"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row>
    <row r="660" spans="1:33"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row>
    <row r="661" spans="1:33"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row>
    <row r="662" spans="1:33"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row>
    <row r="663" spans="1:33"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row>
    <row r="664" spans="1:33"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row>
    <row r="665" spans="1:33"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row>
    <row r="666" spans="1:33"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row>
    <row r="667" spans="1:33"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row>
    <row r="668" spans="1:33"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row>
    <row r="669" spans="1:33"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row>
    <row r="670" spans="1:33"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row>
    <row r="671" spans="1:33"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row>
    <row r="672" spans="1:33"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row>
    <row r="673" spans="1:33"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row>
    <row r="674" spans="1:33"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row>
    <row r="675" spans="1:33"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row>
    <row r="676" spans="1:33"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row>
    <row r="677" spans="1:33"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row>
    <row r="678" spans="1:33"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row>
    <row r="679" spans="1:33"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row>
    <row r="680" spans="1:33"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row>
    <row r="681" spans="1:33"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row>
    <row r="682" spans="1:33"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row>
    <row r="683" spans="1:33"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row>
    <row r="684" spans="1:33"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row>
    <row r="685" spans="1:33"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row>
    <row r="686" spans="1:33"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row>
    <row r="687" spans="1:33"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row>
    <row r="688" spans="1:33"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row>
    <row r="689" spans="1:33"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row>
    <row r="690" spans="1:33"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row>
    <row r="691" spans="1:33"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row>
    <row r="692" spans="1:33"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row>
    <row r="693" spans="1:33"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row>
    <row r="694" spans="1:33"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row>
    <row r="695" spans="1:33"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row>
    <row r="696" spans="1:33"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row>
    <row r="697" spans="1:33"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row>
    <row r="698" spans="1:33"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row>
    <row r="699" spans="1:33"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row>
    <row r="700" spans="1:33"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row>
    <row r="701" spans="1:33"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row>
    <row r="702" spans="1:33"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row>
    <row r="703" spans="1:33"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row>
    <row r="704" spans="1:33"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row>
    <row r="705" spans="1:33"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row>
    <row r="706" spans="1:33"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row>
    <row r="707" spans="1:33"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row>
    <row r="708" spans="1:33"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row>
    <row r="709" spans="1:33"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row>
    <row r="710" spans="1:33"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row>
    <row r="711" spans="1:33"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row>
    <row r="712" spans="1:33"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row>
    <row r="713" spans="1:33"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row>
    <row r="714" spans="1:33"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row>
    <row r="715" spans="1:33"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row>
    <row r="716" spans="1:33"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row>
    <row r="717" spans="1:33"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row>
    <row r="718" spans="1:33"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row>
    <row r="719" spans="1:33"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row>
    <row r="720" spans="1:33"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row>
    <row r="721" spans="1:33"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row>
    <row r="722" spans="1:33"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row>
    <row r="723" spans="1:33"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row>
    <row r="724" spans="1:33"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row>
    <row r="725" spans="1:33"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row>
    <row r="726" spans="1:33"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row>
    <row r="727" spans="1:33"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row>
    <row r="728" spans="1:33"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row>
    <row r="729" spans="1:33"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row>
    <row r="730" spans="1:33"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row>
    <row r="731" spans="1:33"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row>
    <row r="732" spans="1:33"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row>
    <row r="733" spans="1:33"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row>
    <row r="734" spans="1:33"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row>
    <row r="735" spans="1:33"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row>
    <row r="736" spans="1:33"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row>
    <row r="737" spans="1:33"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row>
    <row r="738" spans="1:33"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row>
    <row r="739" spans="1:33"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row>
    <row r="740" spans="1:33"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row>
    <row r="741" spans="1:33"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row>
    <row r="742" spans="1:33"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row>
    <row r="743" spans="1:33"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row>
    <row r="744" spans="1:33"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row>
    <row r="745" spans="1:33"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row>
    <row r="746" spans="1:33"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row>
    <row r="747" spans="1:33"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row>
    <row r="748" spans="1:33"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row>
    <row r="749" spans="1:33"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row>
    <row r="750" spans="1:33"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row>
    <row r="751" spans="1:33"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row>
    <row r="752" spans="1:33"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row>
    <row r="753" spans="1:33"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row>
    <row r="754" spans="1:33"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row>
    <row r="755" spans="1:33"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row>
    <row r="756" spans="1:33"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row>
    <row r="757" spans="1:33"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row>
    <row r="758" spans="1:33"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row>
    <row r="759" spans="1:33"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row>
    <row r="760" spans="1:33"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row>
    <row r="761" spans="1:33"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row>
    <row r="762" spans="1:33"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row>
    <row r="763" spans="1:33"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row>
    <row r="764" spans="1:33"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row>
    <row r="765" spans="1:33"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row>
    <row r="766" spans="1:33"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row>
    <row r="767" spans="1:33"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row>
    <row r="768" spans="1:33"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row>
    <row r="769" spans="1:33"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row>
    <row r="770" spans="1:33"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row>
    <row r="771" spans="1:33"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row>
    <row r="772" spans="1:33"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row>
    <row r="773" spans="1:33"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row>
    <row r="774" spans="1:33"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row>
    <row r="775" spans="1:33"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row>
    <row r="776" spans="1:33"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row>
    <row r="777" spans="1:33"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row>
    <row r="778" spans="1:33"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row>
    <row r="779" spans="1:33"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row>
    <row r="780" spans="1:33"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row>
    <row r="781" spans="1:33"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row>
    <row r="782" spans="1:33"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row>
    <row r="783" spans="1:33"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row>
    <row r="784" spans="1:33"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row>
    <row r="785" spans="1:33"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row>
    <row r="786" spans="1:33"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row>
    <row r="787" spans="1:33"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row>
    <row r="788" spans="1:33"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row>
    <row r="789" spans="1:33"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row>
    <row r="790" spans="1:33"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row>
    <row r="791" spans="1:33"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row>
    <row r="792" spans="1:33"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row>
    <row r="793" spans="1:33"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row>
    <row r="794" spans="1:33"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row>
    <row r="795" spans="1:33"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row>
    <row r="796" spans="1:33"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row>
    <row r="797" spans="1:33"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row>
    <row r="798" spans="1:33"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row>
    <row r="799" spans="1:33"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row>
    <row r="800" spans="1:33"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row>
    <row r="801" spans="1:33"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row>
    <row r="802" spans="1:33"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row>
    <row r="803" spans="1:33"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row>
    <row r="804" spans="1:33"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row>
    <row r="805" spans="1:33"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row>
    <row r="806" spans="1:33"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row>
    <row r="807" spans="1:33"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row>
    <row r="808" spans="1:33"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row>
    <row r="809" spans="1:33"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row>
    <row r="810" spans="1:33"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row>
    <row r="811" spans="1:33"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row>
    <row r="812" spans="1:33"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row>
    <row r="813" spans="1:33"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row>
    <row r="814" spans="1:33"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row>
    <row r="815" spans="1:33"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row>
    <row r="816" spans="1:33"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row>
    <row r="817" spans="1:33"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row>
    <row r="818" spans="1:33"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row>
    <row r="819" spans="1:33"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row>
    <row r="820" spans="1:33"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row>
    <row r="821" spans="1:33"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row>
    <row r="822" spans="1:33"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row>
    <row r="823" spans="1:33"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row>
    <row r="824" spans="1:33"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row>
    <row r="825" spans="1:33"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row>
    <row r="826" spans="1:33"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row>
    <row r="827" spans="1:33"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row>
    <row r="828" spans="1:33"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row>
    <row r="829" spans="1:33"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row>
    <row r="830" spans="1:33"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row>
    <row r="831" spans="1:33"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row>
    <row r="832" spans="1:33"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row>
    <row r="833" spans="1:33"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row>
    <row r="834" spans="1:33"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row>
    <row r="835" spans="1:33"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row>
    <row r="836" spans="1:33"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row>
    <row r="837" spans="1:33"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row>
    <row r="838" spans="1:33"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row>
    <row r="839" spans="1:33"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row>
    <row r="840" spans="1:33"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row>
    <row r="841" spans="1:33"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row>
    <row r="842" spans="1:33"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row>
    <row r="843" spans="1:33"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row>
    <row r="844" spans="1:33"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row>
    <row r="845" spans="1:33"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row>
    <row r="846" spans="1:33"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row>
    <row r="847" spans="1:33"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row>
    <row r="848" spans="1:33"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row>
    <row r="849" spans="1:33"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row>
    <row r="850" spans="1:33"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row>
    <row r="851" spans="1:33"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row>
    <row r="852" spans="1:33"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row>
    <row r="853" spans="1:33"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row>
    <row r="854" spans="1:33"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row>
    <row r="855" spans="1:33"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row>
    <row r="856" spans="1:33"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row>
    <row r="857" spans="1:33"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row>
    <row r="858" spans="1:33"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row>
    <row r="859" spans="1:33"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row>
    <row r="860" spans="1:33"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row>
    <row r="861" spans="1:33"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row>
    <row r="862" spans="1:33"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row>
    <row r="863" spans="1:33"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row>
    <row r="864" spans="1:33"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row>
    <row r="865" spans="1:33"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row>
    <row r="866" spans="1:33"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row>
    <row r="867" spans="1:33"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row>
    <row r="868" spans="1:33"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row>
    <row r="869" spans="1:33"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row>
    <row r="870" spans="1:33"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row>
    <row r="871" spans="1:33"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row>
    <row r="872" spans="1:33"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row>
    <row r="873" spans="1:33"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row>
    <row r="874" spans="1:33"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row>
    <row r="875" spans="1:33"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row>
    <row r="876" spans="1:33"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row>
    <row r="877" spans="1:33"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row>
    <row r="878" spans="1:33"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row>
    <row r="879" spans="1:33"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row>
    <row r="880" spans="1:33"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row>
    <row r="881" spans="1:33"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row>
    <row r="882" spans="1:33"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row>
    <row r="883" spans="1:33"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row>
    <row r="884" spans="1:33"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row>
    <row r="885" spans="1:33"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row>
    <row r="886" spans="1:33"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row>
    <row r="887" spans="1:33"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row>
    <row r="888" spans="1:33"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row>
    <row r="889" spans="1:33"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row>
    <row r="890" spans="1:33"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row>
    <row r="891" spans="1:33"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row>
    <row r="892" spans="1:33"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row>
    <row r="893" spans="1:33"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row>
    <row r="894" spans="1:33"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row>
    <row r="895" spans="1:33"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row>
    <row r="896" spans="1:33"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row>
    <row r="897" spans="1:33"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row>
    <row r="898" spans="1:33"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row>
    <row r="899" spans="1:33"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row>
    <row r="900" spans="1:33"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row>
    <row r="901" spans="1:33"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row>
    <row r="902" spans="1:33"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row>
    <row r="903" spans="1:33"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row>
    <row r="904" spans="1:33"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row>
    <row r="905" spans="1:33"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row>
    <row r="906" spans="1:33"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row>
    <row r="907" spans="1:33"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row>
    <row r="908" spans="1:33"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row>
    <row r="909" spans="1:33"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row>
    <row r="910" spans="1:33"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row>
    <row r="911" spans="1:33"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row>
    <row r="912" spans="1:33"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row>
    <row r="913" spans="1:33"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row>
    <row r="914" spans="1:33"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row>
    <row r="915" spans="1:33"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row>
    <row r="916" spans="1:33"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row>
    <row r="917" spans="1:33"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row>
    <row r="918" spans="1:33"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row>
    <row r="919" spans="1:33"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row>
    <row r="920" spans="1:33"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row>
    <row r="921" spans="1:33"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row>
    <row r="922" spans="1:33"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row>
    <row r="923" spans="1:33"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row>
    <row r="924" spans="1:33"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row>
    <row r="925" spans="1:33"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row>
    <row r="926" spans="1:33"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row>
    <row r="927" spans="1:33"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row>
    <row r="928" spans="1:33"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row>
    <row r="929" spans="1:33"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row>
    <row r="930" spans="1:33"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row>
    <row r="931" spans="1:33"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row>
    <row r="932" spans="1:33"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row>
    <row r="933" spans="1:33"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row>
    <row r="934" spans="1:33"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row>
    <row r="935" spans="1:33"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row>
    <row r="936" spans="1:33"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row>
    <row r="937" spans="1:33"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row>
    <row r="938" spans="1:33"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row>
    <row r="939" spans="1:33"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row>
    <row r="940" spans="1:33"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row>
    <row r="941" spans="1:33"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row>
    <row r="942" spans="1:33"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row>
    <row r="943" spans="1:33"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row>
    <row r="944" spans="1:33"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row>
    <row r="945" spans="1:33"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row>
    <row r="946" spans="1:33"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row>
    <row r="947" spans="1:33"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row>
    <row r="948" spans="1:33"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row>
    <row r="949" spans="1:33"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row>
    <row r="950" spans="1:33"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row>
    <row r="951" spans="1:33"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row>
    <row r="952" spans="1:33"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row>
    <row r="953" spans="1:33"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row>
    <row r="954" spans="1:33"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row>
    <row r="955" spans="1:33"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row>
    <row r="956" spans="1:33"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row>
    <row r="957" spans="1:33"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row>
    <row r="958" spans="1:33"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row>
    <row r="959" spans="1:33"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row>
    <row r="960" spans="1:33"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row>
    <row r="961" spans="1:33"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row>
    <row r="962" spans="1:33"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row>
    <row r="963" spans="1:33"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row>
    <row r="964" spans="1:33"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row>
    <row r="965" spans="1:33"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row>
    <row r="966" spans="1:33"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row>
    <row r="967" spans="1:33"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row>
    <row r="968" spans="1:33"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row>
    <row r="969" spans="1:33"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row>
    <row r="970" spans="1:33"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row>
    <row r="971" spans="1:33"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row>
    <row r="972" spans="1:33"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row>
    <row r="973" spans="1:33"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row>
    <row r="974" spans="1:33"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row>
    <row r="975" spans="1:33"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row>
    <row r="976" spans="1:33"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row>
    <row r="977" spans="1:33"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row>
    <row r="978" spans="1:33"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row>
    <row r="979" spans="1:33"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row>
    <row r="980" spans="1:33"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row>
    <row r="981" spans="1:33"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row>
    <row r="982" spans="1:33"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row>
    <row r="983" spans="1:33"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row>
    <row r="984" spans="1:33"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row>
    <row r="985" spans="1:33"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row>
    <row r="986" spans="1:33"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row>
    <row r="987" spans="1:33"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row>
    <row r="988" spans="1:33"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row>
    <row r="989" spans="1:33"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row>
    <row r="990" spans="1:33"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row>
    <row r="991" spans="1:33"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row>
    <row r="992" spans="1:33"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row>
    <row r="993" spans="1:33"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row>
    <row r="994" spans="1:33"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row>
    <row r="995" spans="1:33"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row>
    <row r="996" spans="1:33"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row>
    <row r="997" spans="1:33"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row>
    <row r="998" spans="1:33"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row>
    <row r="999" spans="1:33"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row>
    <row r="1000" spans="1:33"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486</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8" t="s">
        <v>125</v>
      </c>
      <c r="D12" s="669"/>
      <c r="E12" s="666" t="s">
        <v>126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459</v>
      </c>
      <c r="D14" s="650"/>
      <c r="E14" s="659" t="s">
        <v>487</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row>
    <row r="15" spans="1:30"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row>
    <row r="16" spans="1:30"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row>
    <row r="17" spans="1:30" ht="15" customHeight="1" x14ac:dyDescent="0.25">
      <c r="A17" s="300"/>
      <c r="B17" s="31"/>
      <c r="C17" s="664" t="s">
        <v>461</v>
      </c>
      <c r="D17" s="650"/>
      <c r="E17" s="1009"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row>
    <row r="18" spans="1:30"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row>
    <row r="19" spans="1:30"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row>
    <row r="20" spans="1:30"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row>
    <row r="21" spans="1:30"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row>
    <row r="22" spans="1:30" ht="29.25" customHeight="1" x14ac:dyDescent="0.25">
      <c r="A22" s="300"/>
      <c r="B22" s="31"/>
      <c r="C22" s="632" t="s">
        <v>488</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row>
    <row r="23" spans="1:30"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row>
    <row r="24" spans="1:30"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row>
    <row r="25" spans="1:30" ht="15" customHeight="1" x14ac:dyDescent="0.25">
      <c r="A25" s="300"/>
      <c r="B25" s="31"/>
      <c r="C25" s="1010" t="s">
        <v>489</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row>
    <row r="26" spans="1:30"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row>
    <row r="27" spans="1:30"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row>
    <row r="28" spans="1:30"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row>
    <row r="29" spans="1:30"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row>
    <row r="30" spans="1:30"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23</v>
      </c>
      <c r="X30" s="633"/>
      <c r="Y30" s="633"/>
      <c r="Z30" s="633"/>
      <c r="AA30" s="623"/>
      <c r="AB30" s="308"/>
      <c r="AC30" s="300"/>
      <c r="AD30" s="300"/>
    </row>
    <row r="31" spans="1:30"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row>
    <row r="32" spans="1:30"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row>
    <row r="33" spans="1:30" ht="39.75" customHeight="1" x14ac:dyDescent="0.25">
      <c r="A33" s="300"/>
      <c r="B33" s="31"/>
      <c r="C33" s="670" t="s">
        <v>133</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row>
    <row r="34" spans="1:30"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row>
    <row r="35" spans="1:30"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row>
    <row r="36" spans="1:30" ht="29.25" customHeight="1" x14ac:dyDescent="0.25">
      <c r="A36" s="300"/>
      <c r="B36" s="31"/>
      <c r="C36" s="670" t="s">
        <v>135</v>
      </c>
      <c r="D36" s="633"/>
      <c r="E36" s="633"/>
      <c r="F36" s="633"/>
      <c r="G36" s="633"/>
      <c r="H36" s="633"/>
      <c r="I36" s="633"/>
      <c r="J36" s="633"/>
      <c r="K36" s="623"/>
      <c r="L36" s="310"/>
      <c r="M36" s="670" t="s">
        <v>136</v>
      </c>
      <c r="N36" s="633"/>
      <c r="O36" s="633"/>
      <c r="P36" s="633"/>
      <c r="Q36" s="633"/>
      <c r="R36" s="633"/>
      <c r="S36" s="633"/>
      <c r="T36" s="633"/>
      <c r="U36" s="633"/>
      <c r="V36" s="633"/>
      <c r="W36" s="633"/>
      <c r="X36" s="633"/>
      <c r="Y36" s="633"/>
      <c r="Z36" s="633"/>
      <c r="AA36" s="623"/>
      <c r="AB36" s="316"/>
      <c r="AC36" s="300"/>
      <c r="AD36" s="300"/>
    </row>
    <row r="37" spans="1:30"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row>
    <row r="38" spans="1:30"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row>
    <row r="39" spans="1:30" ht="90" customHeight="1" x14ac:dyDescent="0.25">
      <c r="A39" s="300"/>
      <c r="B39" s="31"/>
      <c r="C39" s="671" t="s">
        <v>490</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row>
    <row r="40" spans="1:30"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row>
    <row r="41" spans="1:30" ht="15.75" customHeight="1" x14ac:dyDescent="0.25">
      <c r="A41" s="300"/>
      <c r="B41" s="31"/>
      <c r="C41" s="654" t="s">
        <v>139</v>
      </c>
      <c r="D41" s="650"/>
      <c r="E41" s="313"/>
      <c r="F41" s="632" t="s">
        <v>34</v>
      </c>
      <c r="G41" s="623"/>
      <c r="H41" s="313"/>
      <c r="I41" s="300"/>
      <c r="J41" s="320" t="s">
        <v>140</v>
      </c>
      <c r="K41" s="632">
        <v>1</v>
      </c>
      <c r="L41" s="633"/>
      <c r="M41" s="633"/>
      <c r="N41" s="623"/>
      <c r="O41" s="313"/>
      <c r="P41" s="313"/>
      <c r="Q41" s="304" t="s">
        <v>141</v>
      </c>
      <c r="R41" s="300"/>
      <c r="S41" s="313"/>
      <c r="T41" s="313"/>
      <c r="U41" s="313"/>
      <c r="V41" s="313"/>
      <c r="W41" s="632" t="s">
        <v>20</v>
      </c>
      <c r="X41" s="633"/>
      <c r="Y41" s="633"/>
      <c r="Z41" s="633"/>
      <c r="AA41" s="623"/>
      <c r="AB41" s="312"/>
      <c r="AC41" s="300"/>
      <c r="AD41" s="300"/>
    </row>
    <row r="42" spans="1:30"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row>
    <row r="43" spans="1:30" ht="32.25" customHeight="1" x14ac:dyDescent="0.25">
      <c r="A43" s="300"/>
      <c r="B43" s="31"/>
      <c r="C43" s="300"/>
      <c r="D43" s="320" t="s">
        <v>142</v>
      </c>
      <c r="E43" s="313"/>
      <c r="F43" s="671"/>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row>
    <row r="44" spans="1:30"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row>
    <row r="45" spans="1:30"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row>
    <row r="46" spans="1:30"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row>
    <row r="47" spans="1:30"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row>
    <row r="48" spans="1:30"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row>
    <row r="49" spans="1:30"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row>
    <row r="50" spans="1:30"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row>
    <row r="51" spans="1:30"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row>
    <row r="52" spans="1:30"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row>
    <row r="53" spans="1:30"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row>
    <row r="54" spans="1:30"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row>
    <row r="55" spans="1:30"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row>
    <row r="56" spans="1:30"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row>
    <row r="57" spans="1:30" ht="15.75" customHeight="1" x14ac:dyDescent="0.25">
      <c r="A57" s="327"/>
      <c r="B57" s="41"/>
      <c r="C57" s="44">
        <v>2024</v>
      </c>
      <c r="D57" s="45">
        <v>45474</v>
      </c>
      <c r="E57" s="648">
        <v>45656</v>
      </c>
      <c r="F57" s="623"/>
      <c r="G57" s="46">
        <v>1</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row>
    <row r="58" spans="1:30" ht="15.75" customHeight="1" x14ac:dyDescent="0.25">
      <c r="A58" s="327"/>
      <c r="B58" s="41"/>
      <c r="C58" s="44">
        <v>2025</v>
      </c>
      <c r="D58" s="45">
        <v>45658</v>
      </c>
      <c r="E58" s="648">
        <v>46021</v>
      </c>
      <c r="F58" s="623"/>
      <c r="G58" s="46">
        <v>1</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row>
    <row r="59" spans="1:30" ht="15.75" customHeight="1" x14ac:dyDescent="0.25">
      <c r="A59" s="327"/>
      <c r="B59" s="41"/>
      <c r="C59" s="44">
        <v>2026</v>
      </c>
      <c r="D59" s="45">
        <v>46023</v>
      </c>
      <c r="E59" s="648">
        <v>46386</v>
      </c>
      <c r="F59" s="623"/>
      <c r="G59" s="46">
        <v>1</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row>
    <row r="60" spans="1:30" ht="15.75" customHeight="1" x14ac:dyDescent="0.25">
      <c r="A60" s="327"/>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row>
    <row r="61" spans="1:30"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row>
    <row r="62" spans="1:30"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row>
    <row r="63" spans="1:30"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row>
    <row r="64" spans="1:30"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row>
    <row r="65" spans="1:30"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row>
    <row r="66" spans="1:30"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row>
    <row r="67" spans="1:30"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row>
    <row r="68" spans="1:30"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row>
    <row r="69" spans="1:30"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row>
    <row r="70" spans="1:30"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row>
    <row r="71" spans="1:30"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row>
    <row r="72" spans="1:30"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row>
    <row r="73" spans="1:30"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row>
    <row r="74" spans="1:30"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row>
    <row r="75" spans="1:30"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row>
    <row r="76" spans="1:30"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row>
    <row r="77" spans="1:30"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row>
    <row r="78" spans="1:30"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row>
    <row r="79" spans="1:30"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row>
    <row r="80" spans="1:30"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row>
    <row r="81" spans="1:30"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row>
    <row r="82" spans="1:30"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row>
    <row r="83" spans="1:30"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124</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8" t="s">
        <v>125</v>
      </c>
      <c r="D12" s="669"/>
      <c r="E12" s="666" t="s">
        <v>126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127</v>
      </c>
      <c r="D14" s="650"/>
      <c r="E14" s="311"/>
      <c r="F14" s="665"/>
      <c r="G14" s="650"/>
      <c r="H14" s="650"/>
      <c r="I14" s="650"/>
      <c r="J14" s="650"/>
      <c r="K14" s="650"/>
      <c r="L14" s="650"/>
      <c r="M14" s="650"/>
      <c r="N14" s="650"/>
      <c r="O14" s="650"/>
      <c r="P14" s="650"/>
      <c r="Q14" s="650"/>
      <c r="R14" s="650"/>
      <c r="S14" s="650"/>
      <c r="T14" s="650"/>
      <c r="U14" s="650"/>
      <c r="V14" s="650"/>
      <c r="W14" s="650"/>
      <c r="X14" s="650"/>
      <c r="Y14" s="650"/>
      <c r="Z14" s="650"/>
      <c r="AA14" s="650"/>
      <c r="AB14" s="661"/>
      <c r="AC14" s="300"/>
      <c r="AD14" s="300"/>
    </row>
    <row r="15" spans="1:30" ht="29.25" customHeight="1" x14ac:dyDescent="0.25">
      <c r="A15" s="300"/>
      <c r="B15" s="31"/>
      <c r="C15" s="632"/>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23"/>
      <c r="AB15" s="312"/>
      <c r="AC15" s="300"/>
      <c r="AD15" s="300"/>
    </row>
    <row r="16" spans="1:30" ht="15" customHeight="1" x14ac:dyDescent="0.25">
      <c r="A16" s="300"/>
      <c r="B16" s="31"/>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2"/>
      <c r="AC16" s="300"/>
      <c r="AD16" s="300"/>
    </row>
    <row r="17" spans="1:30" ht="15" customHeight="1" x14ac:dyDescent="0.25">
      <c r="A17" s="300"/>
      <c r="B17" s="31"/>
      <c r="C17" s="314" t="s">
        <v>128</v>
      </c>
      <c r="D17" s="314"/>
      <c r="E17" s="300"/>
      <c r="F17" s="300"/>
      <c r="G17" s="300"/>
      <c r="H17" s="300"/>
      <c r="I17" s="300"/>
      <c r="J17" s="313"/>
      <c r="K17" s="313"/>
      <c r="L17" s="313"/>
      <c r="M17" s="313"/>
      <c r="N17" s="313"/>
      <c r="O17" s="313"/>
      <c r="P17" s="313"/>
      <c r="Q17" s="313"/>
      <c r="R17" s="313" t="s">
        <v>129</v>
      </c>
      <c r="S17" s="313"/>
      <c r="T17" s="313"/>
      <c r="U17" s="313"/>
      <c r="V17" s="313"/>
      <c r="W17" s="313"/>
      <c r="X17" s="313"/>
      <c r="Y17" s="313"/>
      <c r="Z17" s="313"/>
      <c r="AA17" s="313"/>
      <c r="AB17" s="312"/>
      <c r="AC17" s="300"/>
      <c r="AD17" s="300"/>
    </row>
    <row r="18" spans="1:30" ht="15" customHeight="1" x14ac:dyDescent="0.25">
      <c r="A18" s="300"/>
      <c r="B18" s="31"/>
      <c r="C18" s="659"/>
      <c r="D18" s="643"/>
      <c r="E18" s="643"/>
      <c r="F18" s="643"/>
      <c r="G18" s="643"/>
      <c r="H18" s="643"/>
      <c r="I18" s="643"/>
      <c r="J18" s="643"/>
      <c r="K18" s="643"/>
      <c r="L18" s="643"/>
      <c r="M18" s="643"/>
      <c r="N18" s="643"/>
      <c r="O18" s="643"/>
      <c r="P18" s="644"/>
      <c r="Q18" s="300"/>
      <c r="R18" s="653"/>
      <c r="S18" s="633"/>
      <c r="T18" s="633"/>
      <c r="U18" s="633"/>
      <c r="V18" s="633"/>
      <c r="W18" s="633"/>
      <c r="X18" s="633"/>
      <c r="Y18" s="633"/>
      <c r="Z18" s="633"/>
      <c r="AA18" s="623"/>
      <c r="AB18" s="308"/>
      <c r="AC18" s="300"/>
      <c r="AD18" s="300"/>
    </row>
    <row r="19" spans="1:30" ht="15" customHeight="1" x14ac:dyDescent="0.25">
      <c r="A19" s="300"/>
      <c r="B19" s="31"/>
      <c r="C19" s="660"/>
      <c r="D19" s="607"/>
      <c r="E19" s="607"/>
      <c r="F19" s="607"/>
      <c r="G19" s="607"/>
      <c r="H19" s="607"/>
      <c r="I19" s="607"/>
      <c r="J19" s="607"/>
      <c r="K19" s="607"/>
      <c r="L19" s="607"/>
      <c r="M19" s="607"/>
      <c r="N19" s="607"/>
      <c r="O19" s="607"/>
      <c r="P19" s="661"/>
      <c r="Q19" s="300"/>
      <c r="R19" s="300"/>
      <c r="S19" s="300"/>
      <c r="T19" s="300"/>
      <c r="U19" s="300"/>
      <c r="V19" s="300"/>
      <c r="W19" s="300"/>
      <c r="X19" s="300"/>
      <c r="Y19" s="300"/>
      <c r="Z19" s="300"/>
      <c r="AA19" s="300"/>
      <c r="AB19" s="308"/>
      <c r="AC19" s="300"/>
      <c r="AD19" s="300"/>
    </row>
    <row r="20" spans="1:30" ht="15" customHeight="1" x14ac:dyDescent="0.25">
      <c r="A20" s="300"/>
      <c r="B20" s="31"/>
      <c r="C20" s="660"/>
      <c r="D20" s="607"/>
      <c r="E20" s="607"/>
      <c r="F20" s="607"/>
      <c r="G20" s="607"/>
      <c r="H20" s="607"/>
      <c r="I20" s="607"/>
      <c r="J20" s="607"/>
      <c r="K20" s="607"/>
      <c r="L20" s="607"/>
      <c r="M20" s="607"/>
      <c r="N20" s="607"/>
      <c r="O20" s="607"/>
      <c r="P20" s="661"/>
      <c r="Q20" s="310"/>
      <c r="R20" s="313" t="s">
        <v>130</v>
      </c>
      <c r="S20" s="313"/>
      <c r="T20" s="313"/>
      <c r="U20" s="313"/>
      <c r="V20" s="313"/>
      <c r="W20" s="310"/>
      <c r="X20" s="310"/>
      <c r="Y20" s="310"/>
      <c r="Z20" s="300"/>
      <c r="AA20" s="310"/>
      <c r="AB20" s="308"/>
      <c r="AC20" s="300"/>
      <c r="AD20" s="300"/>
    </row>
    <row r="21" spans="1:30" ht="15" customHeight="1" x14ac:dyDescent="0.25">
      <c r="A21" s="300"/>
      <c r="B21" s="31"/>
      <c r="C21" s="660"/>
      <c r="D21" s="607"/>
      <c r="E21" s="607"/>
      <c r="F21" s="607"/>
      <c r="G21" s="607"/>
      <c r="H21" s="607"/>
      <c r="I21" s="607"/>
      <c r="J21" s="607"/>
      <c r="K21" s="607"/>
      <c r="L21" s="607"/>
      <c r="M21" s="607"/>
      <c r="N21" s="607"/>
      <c r="O21" s="607"/>
      <c r="P21" s="661"/>
      <c r="Q21" s="300"/>
      <c r="R21" s="37"/>
      <c r="S21" s="300" t="s">
        <v>15</v>
      </c>
      <c r="T21" s="300"/>
      <c r="U21" s="37"/>
      <c r="V21" s="300" t="s">
        <v>27</v>
      </c>
      <c r="W21" s="300"/>
      <c r="X21" s="37"/>
      <c r="Y21" s="315" t="s">
        <v>46</v>
      </c>
      <c r="Z21" s="300"/>
      <c r="AA21" s="300"/>
      <c r="AB21" s="308"/>
      <c r="AC21" s="300"/>
      <c r="AD21" s="300"/>
    </row>
    <row r="22" spans="1:30" ht="15" customHeight="1" x14ac:dyDescent="0.25">
      <c r="A22" s="300"/>
      <c r="B22" s="31"/>
      <c r="C22" s="660"/>
      <c r="D22" s="607"/>
      <c r="E22" s="607"/>
      <c r="F22" s="607"/>
      <c r="G22" s="607"/>
      <c r="H22" s="607"/>
      <c r="I22" s="607"/>
      <c r="J22" s="607"/>
      <c r="K22" s="607"/>
      <c r="L22" s="607"/>
      <c r="M22" s="607"/>
      <c r="N22" s="607"/>
      <c r="O22" s="607"/>
      <c r="P22" s="661"/>
      <c r="Q22" s="300"/>
      <c r="R22" s="300"/>
      <c r="S22" s="300"/>
      <c r="T22" s="300"/>
      <c r="U22" s="300"/>
      <c r="V22" s="300"/>
      <c r="W22" s="300"/>
      <c r="X22" s="300"/>
      <c r="Y22" s="300"/>
      <c r="Z22" s="300"/>
      <c r="AA22" s="300"/>
      <c r="AB22" s="308"/>
      <c r="AC22" s="300"/>
      <c r="AD22" s="300"/>
    </row>
    <row r="23" spans="1:30" ht="15" customHeight="1" x14ac:dyDescent="0.25">
      <c r="A23" s="300"/>
      <c r="B23" s="31"/>
      <c r="C23" s="645"/>
      <c r="D23" s="646"/>
      <c r="E23" s="646"/>
      <c r="F23" s="646"/>
      <c r="G23" s="646"/>
      <c r="H23" s="646"/>
      <c r="I23" s="646"/>
      <c r="J23" s="646"/>
      <c r="K23" s="646"/>
      <c r="L23" s="646"/>
      <c r="M23" s="646"/>
      <c r="N23" s="646"/>
      <c r="O23" s="646"/>
      <c r="P23" s="647"/>
      <c r="Q23" s="300"/>
      <c r="R23" s="313" t="s">
        <v>131</v>
      </c>
      <c r="S23" s="300"/>
      <c r="T23" s="300"/>
      <c r="U23" s="300"/>
      <c r="V23" s="300"/>
      <c r="W23" s="670" t="s">
        <v>23</v>
      </c>
      <c r="X23" s="633"/>
      <c r="Y23" s="633"/>
      <c r="Z23" s="633"/>
      <c r="AA23" s="623"/>
      <c r="AB23" s="308"/>
      <c r="AC23" s="300"/>
      <c r="AD23" s="300"/>
    </row>
    <row r="24" spans="1:30" ht="15" customHeight="1" x14ac:dyDescent="0.25">
      <c r="A24" s="300"/>
      <c r="B24" s="31"/>
      <c r="C24" s="310"/>
      <c r="D24" s="310"/>
      <c r="E24" s="310"/>
      <c r="F24" s="310"/>
      <c r="G24" s="310"/>
      <c r="H24" s="300"/>
      <c r="I24" s="300"/>
      <c r="J24" s="300"/>
      <c r="K24" s="300"/>
      <c r="L24" s="300"/>
      <c r="M24" s="300"/>
      <c r="N24" s="300"/>
      <c r="O24" s="300"/>
      <c r="P24" s="300"/>
      <c r="Q24" s="300"/>
      <c r="R24" s="313"/>
      <c r="S24" s="300"/>
      <c r="T24" s="300"/>
      <c r="U24" s="300"/>
      <c r="V24" s="300"/>
      <c r="W24" s="300"/>
      <c r="X24" s="300"/>
      <c r="Y24" s="300"/>
      <c r="Z24" s="300"/>
      <c r="AA24" s="300"/>
      <c r="AB24" s="308"/>
      <c r="AC24" s="300"/>
      <c r="AD24" s="300"/>
    </row>
    <row r="25" spans="1:30" ht="15" customHeight="1" x14ac:dyDescent="0.25">
      <c r="A25" s="300"/>
      <c r="B25" s="31"/>
      <c r="C25" s="313" t="s">
        <v>132</v>
      </c>
      <c r="D25" s="310"/>
      <c r="E25" s="310"/>
      <c r="F25" s="310"/>
      <c r="G25" s="310"/>
      <c r="H25" s="310"/>
      <c r="I25" s="300"/>
      <c r="J25" s="300"/>
      <c r="K25" s="300"/>
      <c r="L25" s="300"/>
      <c r="M25" s="300"/>
      <c r="N25" s="300"/>
      <c r="O25" s="300"/>
      <c r="P25" s="300"/>
      <c r="Q25" s="300"/>
      <c r="R25" s="300"/>
      <c r="S25" s="300"/>
      <c r="T25" s="300"/>
      <c r="U25" s="300"/>
      <c r="V25" s="300"/>
      <c r="W25" s="300"/>
      <c r="X25" s="300"/>
      <c r="Y25" s="300"/>
      <c r="Z25" s="300"/>
      <c r="AA25" s="300"/>
      <c r="AB25" s="308"/>
      <c r="AC25" s="300"/>
      <c r="AD25" s="300"/>
    </row>
    <row r="26" spans="1:30" ht="29.25" customHeight="1" x14ac:dyDescent="0.25">
      <c r="A26" s="300"/>
      <c r="B26" s="31"/>
      <c r="C26" s="670" t="s">
        <v>133</v>
      </c>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23"/>
      <c r="AB26" s="308"/>
      <c r="AC26" s="300"/>
      <c r="AD26" s="300"/>
    </row>
    <row r="27" spans="1:30" ht="15" customHeight="1" x14ac:dyDescent="0.25">
      <c r="A27" s="300"/>
      <c r="B27" s="31"/>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6"/>
      <c r="AC27" s="300"/>
      <c r="AD27" s="300"/>
    </row>
    <row r="28" spans="1:30" ht="15" customHeight="1" x14ac:dyDescent="0.25">
      <c r="A28" s="300"/>
      <c r="B28" s="31"/>
      <c r="C28" s="304" t="s">
        <v>134</v>
      </c>
      <c r="D28" s="310"/>
      <c r="E28" s="310"/>
      <c r="F28" s="310"/>
      <c r="G28" s="310"/>
      <c r="H28" s="310"/>
      <c r="I28" s="310"/>
      <c r="J28" s="310"/>
      <c r="K28" s="310"/>
      <c r="L28" s="310"/>
      <c r="M28" s="304" t="s">
        <v>134</v>
      </c>
      <c r="N28" s="310"/>
      <c r="O28" s="310"/>
      <c r="P28" s="310"/>
      <c r="Q28" s="310"/>
      <c r="R28" s="310"/>
      <c r="S28" s="310"/>
      <c r="T28" s="310"/>
      <c r="U28" s="310"/>
      <c r="V28" s="310"/>
      <c r="W28" s="310"/>
      <c r="X28" s="310"/>
      <c r="Y28" s="310"/>
      <c r="Z28" s="310"/>
      <c r="AA28" s="310"/>
      <c r="AB28" s="316"/>
      <c r="AC28" s="300"/>
      <c r="AD28" s="300"/>
    </row>
    <row r="29" spans="1:30" ht="29.25" customHeight="1" x14ac:dyDescent="0.25">
      <c r="A29" s="300"/>
      <c r="B29" s="31"/>
      <c r="C29" s="670" t="s">
        <v>135</v>
      </c>
      <c r="D29" s="633"/>
      <c r="E29" s="633"/>
      <c r="F29" s="633"/>
      <c r="G29" s="633"/>
      <c r="H29" s="633"/>
      <c r="I29" s="633"/>
      <c r="J29" s="633"/>
      <c r="K29" s="623"/>
      <c r="L29" s="310"/>
      <c r="M29" s="670" t="s">
        <v>136</v>
      </c>
      <c r="N29" s="633"/>
      <c r="O29" s="633"/>
      <c r="P29" s="633"/>
      <c r="Q29" s="633"/>
      <c r="R29" s="633"/>
      <c r="S29" s="633"/>
      <c r="T29" s="633"/>
      <c r="U29" s="633"/>
      <c r="V29" s="633"/>
      <c r="W29" s="633"/>
      <c r="X29" s="633"/>
      <c r="Y29" s="633"/>
      <c r="Z29" s="633"/>
      <c r="AA29" s="623"/>
      <c r="AB29" s="316"/>
      <c r="AC29" s="300"/>
      <c r="AD29" s="300"/>
    </row>
    <row r="30" spans="1:30" ht="15" customHeight="1" x14ac:dyDescent="0.25">
      <c r="A30" s="300"/>
      <c r="B30" s="31"/>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8"/>
      <c r="AC30" s="300"/>
      <c r="AD30" s="300"/>
    </row>
    <row r="31" spans="1:30" ht="15" customHeight="1" x14ac:dyDescent="0.25">
      <c r="A31" s="300"/>
      <c r="B31" s="31"/>
      <c r="C31" s="317" t="s">
        <v>137</v>
      </c>
      <c r="D31" s="317"/>
      <c r="E31" s="317"/>
      <c r="F31" s="317"/>
      <c r="G31" s="318"/>
      <c r="H31" s="319"/>
      <c r="I31" s="319"/>
      <c r="J31" s="319"/>
      <c r="K31" s="319"/>
      <c r="L31" s="319"/>
      <c r="M31" s="319"/>
      <c r="N31" s="319"/>
      <c r="O31" s="319"/>
      <c r="P31" s="319"/>
      <c r="Q31" s="319"/>
      <c r="R31" s="319"/>
      <c r="S31" s="319"/>
      <c r="T31" s="319"/>
      <c r="U31" s="319"/>
      <c r="V31" s="319"/>
      <c r="W31" s="319"/>
      <c r="X31" s="319"/>
      <c r="Y31" s="319"/>
      <c r="Z31" s="319"/>
      <c r="AA31" s="319"/>
      <c r="AB31" s="308"/>
      <c r="AC31" s="300"/>
      <c r="AD31" s="300"/>
    </row>
    <row r="32" spans="1:30" ht="90" customHeight="1" x14ac:dyDescent="0.25">
      <c r="A32" s="300"/>
      <c r="B32" s="31"/>
      <c r="C32" s="671" t="s">
        <v>138</v>
      </c>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23"/>
      <c r="AB32" s="308"/>
      <c r="AC32" s="300"/>
      <c r="AD32" s="300"/>
    </row>
    <row r="33" spans="1:30" ht="15" customHeight="1" x14ac:dyDescent="0.25">
      <c r="A33" s="300"/>
      <c r="B33" s="3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8"/>
      <c r="AC33" s="300"/>
      <c r="AD33" s="300"/>
    </row>
    <row r="34" spans="1:30" ht="15.75" customHeight="1" x14ac:dyDescent="0.25">
      <c r="A34" s="300"/>
      <c r="B34" s="31"/>
      <c r="C34" s="654" t="s">
        <v>139</v>
      </c>
      <c r="D34" s="650"/>
      <c r="E34" s="313"/>
      <c r="F34" s="632" t="s">
        <v>22</v>
      </c>
      <c r="G34" s="623"/>
      <c r="H34" s="313"/>
      <c r="I34" s="300"/>
      <c r="J34" s="320" t="s">
        <v>140</v>
      </c>
      <c r="K34" s="632">
        <v>1</v>
      </c>
      <c r="L34" s="633"/>
      <c r="M34" s="633"/>
      <c r="N34" s="623"/>
      <c r="O34" s="313"/>
      <c r="P34" s="313"/>
      <c r="Q34" s="304" t="s">
        <v>141</v>
      </c>
      <c r="R34" s="300"/>
      <c r="S34" s="313"/>
      <c r="T34" s="313"/>
      <c r="U34" s="313"/>
      <c r="V34" s="313"/>
      <c r="W34" s="632" t="s">
        <v>20</v>
      </c>
      <c r="X34" s="633"/>
      <c r="Y34" s="633"/>
      <c r="Z34" s="633"/>
      <c r="AA34" s="623"/>
      <c r="AB34" s="312"/>
      <c r="AC34" s="300"/>
      <c r="AD34" s="300"/>
    </row>
    <row r="35" spans="1:30" ht="15.75" customHeight="1" x14ac:dyDescent="0.25">
      <c r="A35" s="300"/>
      <c r="B35" s="31"/>
      <c r="C35" s="300"/>
      <c r="D35" s="300"/>
      <c r="E35" s="300"/>
      <c r="F35" s="315"/>
      <c r="G35" s="315"/>
      <c r="H35" s="315"/>
      <c r="I35" s="315"/>
      <c r="J35" s="315"/>
      <c r="K35" s="315"/>
      <c r="L35" s="315"/>
      <c r="M35" s="300"/>
      <c r="N35" s="300"/>
      <c r="O35" s="300"/>
      <c r="P35" s="300"/>
      <c r="Q35" s="300"/>
      <c r="R35" s="300"/>
      <c r="S35" s="300"/>
      <c r="T35" s="300"/>
      <c r="U35" s="300"/>
      <c r="V35" s="300"/>
      <c r="W35" s="300"/>
      <c r="X35" s="300"/>
      <c r="Y35" s="300"/>
      <c r="Z35" s="300"/>
      <c r="AA35" s="300"/>
      <c r="AB35" s="308"/>
      <c r="AC35" s="300"/>
      <c r="AD35" s="300"/>
    </row>
    <row r="36" spans="1:30" ht="32.25" customHeight="1" x14ac:dyDescent="0.25">
      <c r="A36" s="300"/>
      <c r="B36" s="31"/>
      <c r="C36" s="300"/>
      <c r="D36" s="320" t="s">
        <v>142</v>
      </c>
      <c r="E36" s="313"/>
      <c r="F36" s="671" t="s">
        <v>143</v>
      </c>
      <c r="G36" s="633"/>
      <c r="H36" s="633"/>
      <c r="I36" s="633"/>
      <c r="J36" s="633"/>
      <c r="K36" s="633"/>
      <c r="L36" s="633"/>
      <c r="M36" s="623"/>
      <c r="N36" s="300"/>
      <c r="O36" s="320" t="s">
        <v>144</v>
      </c>
      <c r="P36" s="670">
        <v>1</v>
      </c>
      <c r="Q36" s="633"/>
      <c r="R36" s="633"/>
      <c r="S36" s="633"/>
      <c r="T36" s="633"/>
      <c r="U36" s="633"/>
      <c r="V36" s="633"/>
      <c r="W36" s="633"/>
      <c r="X36" s="633"/>
      <c r="Y36" s="633"/>
      <c r="Z36" s="633"/>
      <c r="AA36" s="623"/>
      <c r="AB36" s="308"/>
      <c r="AC36" s="300"/>
      <c r="AD36" s="300"/>
    </row>
    <row r="37" spans="1:30" ht="15.75" customHeight="1" x14ac:dyDescent="0.25">
      <c r="A37" s="300"/>
      <c r="B37" s="31"/>
      <c r="C37" s="313"/>
      <c r="D37" s="313"/>
      <c r="E37" s="313"/>
      <c r="F37" s="315"/>
      <c r="G37" s="315"/>
      <c r="H37" s="315"/>
      <c r="I37" s="315"/>
      <c r="J37" s="315"/>
      <c r="K37" s="315"/>
      <c r="L37" s="315"/>
      <c r="M37" s="313"/>
      <c r="N37" s="313"/>
      <c r="O37" s="313"/>
      <c r="P37" s="313"/>
      <c r="Q37" s="313"/>
      <c r="R37" s="313"/>
      <c r="S37" s="313"/>
      <c r="T37" s="313"/>
      <c r="U37" s="313"/>
      <c r="V37" s="313"/>
      <c r="W37" s="313"/>
      <c r="X37" s="313"/>
      <c r="Y37" s="313"/>
      <c r="Z37" s="313"/>
      <c r="AA37" s="313"/>
      <c r="AB37" s="312"/>
      <c r="AC37" s="300"/>
      <c r="AD37" s="300"/>
    </row>
    <row r="38" spans="1:30" ht="15.75" customHeight="1" x14ac:dyDescent="0.25">
      <c r="A38" s="300"/>
      <c r="B38" s="31"/>
      <c r="C38" s="300"/>
      <c r="D38" s="320" t="s">
        <v>145</v>
      </c>
      <c r="E38" s="300"/>
      <c r="F38" s="653" t="s">
        <v>146</v>
      </c>
      <c r="G38" s="623"/>
      <c r="H38" s="300"/>
      <c r="I38" s="300"/>
      <c r="J38" s="313" t="s">
        <v>147</v>
      </c>
      <c r="K38" s="300"/>
      <c r="L38" s="653" t="s">
        <v>148</v>
      </c>
      <c r="M38" s="633"/>
      <c r="N38" s="623"/>
      <c r="O38" s="313"/>
      <c r="P38" s="313"/>
      <c r="Q38" s="300"/>
      <c r="R38" s="313" t="s">
        <v>149</v>
      </c>
      <c r="S38" s="313"/>
      <c r="T38" s="313"/>
      <c r="U38" s="313"/>
      <c r="V38" s="313"/>
      <c r="W38" s="672"/>
      <c r="X38" s="633"/>
      <c r="Y38" s="633"/>
      <c r="Z38" s="633"/>
      <c r="AA38" s="623"/>
      <c r="AB38" s="312"/>
      <c r="AC38" s="300"/>
      <c r="AD38" s="300"/>
    </row>
    <row r="39" spans="1:30" ht="15.75" customHeight="1" x14ac:dyDescent="0.25">
      <c r="A39" s="300"/>
      <c r="B39" s="31"/>
      <c r="C39" s="300"/>
      <c r="D39" s="300"/>
      <c r="E39" s="300"/>
      <c r="F39" s="29"/>
      <c r="G39" s="300"/>
      <c r="H39" s="300"/>
      <c r="I39" s="304"/>
      <c r="J39" s="304"/>
      <c r="K39" s="304"/>
      <c r="L39" s="304"/>
      <c r="M39" s="304"/>
      <c r="N39" s="304"/>
      <c r="O39" s="304"/>
      <c r="P39" s="304"/>
      <c r="Q39" s="304"/>
      <c r="R39" s="304"/>
      <c r="S39" s="304"/>
      <c r="T39" s="304"/>
      <c r="U39" s="304"/>
      <c r="V39" s="304"/>
      <c r="W39" s="304"/>
      <c r="X39" s="304"/>
      <c r="Y39" s="304"/>
      <c r="Z39" s="304"/>
      <c r="AA39" s="304"/>
      <c r="AB39" s="305"/>
      <c r="AC39" s="300"/>
      <c r="AD39" s="300"/>
    </row>
    <row r="40" spans="1:30" ht="15.75" customHeight="1" x14ac:dyDescent="0.25">
      <c r="A40" s="300"/>
      <c r="B40" s="31"/>
      <c r="C40" s="321" t="s">
        <v>150</v>
      </c>
      <c r="D40" s="673">
        <v>2024</v>
      </c>
      <c r="E40" s="674"/>
      <c r="F40" s="675"/>
      <c r="G40" s="35"/>
      <c r="H40" s="304"/>
      <c r="I40" s="304"/>
      <c r="J40" s="304"/>
      <c r="K40" s="304"/>
      <c r="L40" s="304"/>
      <c r="M40" s="304"/>
      <c r="N40" s="304"/>
      <c r="O40" s="304"/>
      <c r="P40" s="304"/>
      <c r="Q40" s="665"/>
      <c r="R40" s="650"/>
      <c r="S40" s="650"/>
      <c r="T40" s="650"/>
      <c r="U40" s="650"/>
      <c r="V40" s="304"/>
      <c r="W40" s="304"/>
      <c r="X40" s="664"/>
      <c r="Y40" s="650"/>
      <c r="Z40" s="650"/>
      <c r="AA40" s="650"/>
      <c r="AB40" s="312"/>
      <c r="AC40" s="300"/>
      <c r="AD40" s="300"/>
    </row>
    <row r="41" spans="1:30" ht="5.25" customHeight="1" x14ac:dyDescent="0.25">
      <c r="A41" s="300"/>
      <c r="B41" s="31"/>
      <c r="C41" s="313"/>
      <c r="D41" s="38"/>
      <c r="E41" s="38"/>
      <c r="F41" s="38"/>
      <c r="G41" s="300"/>
      <c r="H41" s="304"/>
      <c r="I41" s="304"/>
      <c r="J41" s="304"/>
      <c r="K41" s="304"/>
      <c r="L41" s="304"/>
      <c r="M41" s="304"/>
      <c r="N41" s="304"/>
      <c r="O41" s="304"/>
      <c r="P41" s="304"/>
      <c r="Q41" s="310"/>
      <c r="R41" s="310"/>
      <c r="S41" s="310"/>
      <c r="T41" s="310"/>
      <c r="U41" s="310"/>
      <c r="V41" s="304"/>
      <c r="W41" s="304"/>
      <c r="X41" s="306"/>
      <c r="Y41" s="306"/>
      <c r="Z41" s="306"/>
      <c r="AA41" s="306"/>
      <c r="AB41" s="312"/>
      <c r="AC41" s="300"/>
      <c r="AD41" s="300"/>
    </row>
    <row r="42" spans="1:30" ht="15.75" customHeight="1" x14ac:dyDescent="0.25">
      <c r="A42" s="300"/>
      <c r="B42" s="31"/>
      <c r="C42" s="313" t="s">
        <v>140</v>
      </c>
      <c r="D42" s="670">
        <v>1</v>
      </c>
      <c r="E42" s="633"/>
      <c r="F42" s="623"/>
      <c r="G42" s="300"/>
      <c r="H42" s="304"/>
      <c r="I42" s="304"/>
      <c r="J42" s="304"/>
      <c r="K42" s="304"/>
      <c r="L42" s="304"/>
      <c r="M42" s="304"/>
      <c r="N42" s="304"/>
      <c r="O42" s="304"/>
      <c r="P42" s="304"/>
      <c r="Q42" s="665"/>
      <c r="R42" s="650"/>
      <c r="S42" s="650"/>
      <c r="T42" s="650"/>
      <c r="U42" s="650"/>
      <c r="V42" s="304"/>
      <c r="W42" s="304"/>
      <c r="X42" s="664"/>
      <c r="Y42" s="650"/>
      <c r="Z42" s="650"/>
      <c r="AA42" s="650"/>
      <c r="AB42" s="305"/>
      <c r="AC42" s="300"/>
      <c r="AD42" s="300"/>
    </row>
    <row r="43" spans="1:30" ht="15.75" customHeight="1" x14ac:dyDescent="0.25">
      <c r="A43" s="300"/>
      <c r="B43" s="31"/>
      <c r="C43" s="300"/>
      <c r="D43" s="300"/>
      <c r="E43" s="300"/>
      <c r="F43" s="300"/>
      <c r="G43" s="300"/>
      <c r="H43" s="300"/>
      <c r="I43" s="304"/>
      <c r="J43" s="304"/>
      <c r="K43" s="313"/>
      <c r="L43" s="313"/>
      <c r="M43" s="313"/>
      <c r="N43" s="313"/>
      <c r="O43" s="313"/>
      <c r="P43" s="313"/>
      <c r="Q43" s="313"/>
      <c r="R43" s="313"/>
      <c r="S43" s="313"/>
      <c r="T43" s="313"/>
      <c r="U43" s="313"/>
      <c r="V43" s="313"/>
      <c r="W43" s="313"/>
      <c r="X43" s="313"/>
      <c r="Y43" s="313"/>
      <c r="Z43" s="313"/>
      <c r="AA43" s="313"/>
      <c r="AB43" s="305"/>
      <c r="AC43" s="300"/>
      <c r="AD43" s="300"/>
    </row>
    <row r="44" spans="1:30" ht="15.75" customHeight="1" x14ac:dyDescent="0.25">
      <c r="A44" s="300"/>
      <c r="B44" s="31"/>
      <c r="C44" s="313"/>
      <c r="D44" s="632" t="s">
        <v>151</v>
      </c>
      <c r="E44" s="633"/>
      <c r="F44" s="633"/>
      <c r="G44" s="633"/>
      <c r="H44" s="633"/>
      <c r="I44" s="633"/>
      <c r="J44" s="633"/>
      <c r="K44" s="633"/>
      <c r="L44" s="633"/>
      <c r="M44" s="633"/>
      <c r="N44" s="633"/>
      <c r="O44" s="633"/>
      <c r="P44" s="633"/>
      <c r="Q44" s="633"/>
      <c r="R44" s="633"/>
      <c r="S44" s="633"/>
      <c r="T44" s="633"/>
      <c r="U44" s="633"/>
      <c r="V44" s="633"/>
      <c r="W44" s="633"/>
      <c r="X44" s="633"/>
      <c r="Y44" s="623"/>
      <c r="Z44" s="314"/>
      <c r="AA44" s="314"/>
      <c r="AB44" s="322"/>
      <c r="AC44" s="300"/>
      <c r="AD44" s="300"/>
    </row>
    <row r="45" spans="1:30" ht="15.75" customHeight="1" x14ac:dyDescent="0.25">
      <c r="A45" s="300"/>
      <c r="B45" s="31"/>
      <c r="C45" s="300"/>
      <c r="D45" s="638" t="s">
        <v>152</v>
      </c>
      <c r="E45" s="633"/>
      <c r="F45" s="633"/>
      <c r="G45" s="633"/>
      <c r="H45" s="623"/>
      <c r="I45" s="634" t="s">
        <v>153</v>
      </c>
      <c r="J45" s="633"/>
      <c r="K45" s="633"/>
      <c r="L45" s="633"/>
      <c r="M45" s="633"/>
      <c r="N45" s="633"/>
      <c r="O45" s="633"/>
      <c r="P45" s="623"/>
      <c r="Q45" s="635" t="s">
        <v>154</v>
      </c>
      <c r="R45" s="633"/>
      <c r="S45" s="633"/>
      <c r="T45" s="633"/>
      <c r="U45" s="633"/>
      <c r="V45" s="633"/>
      <c r="W45" s="633"/>
      <c r="X45" s="633"/>
      <c r="Y45" s="623"/>
      <c r="Z45" s="314"/>
      <c r="AA45" s="314"/>
      <c r="AB45" s="322"/>
      <c r="AC45" s="300"/>
      <c r="AD45" s="300"/>
    </row>
    <row r="46" spans="1:30" ht="15.75" customHeight="1" x14ac:dyDescent="0.25">
      <c r="A46" s="323"/>
      <c r="B46" s="39"/>
      <c r="C46" s="40"/>
      <c r="D46" s="639" t="s">
        <v>155</v>
      </c>
      <c r="E46" s="633"/>
      <c r="F46" s="633"/>
      <c r="G46" s="633"/>
      <c r="H46" s="623"/>
      <c r="I46" s="636" t="s">
        <v>156</v>
      </c>
      <c r="J46" s="633"/>
      <c r="K46" s="633"/>
      <c r="L46" s="633"/>
      <c r="M46" s="633"/>
      <c r="N46" s="633"/>
      <c r="O46" s="633"/>
      <c r="P46" s="623"/>
      <c r="Q46" s="637" t="s">
        <v>157</v>
      </c>
      <c r="R46" s="633"/>
      <c r="S46" s="633"/>
      <c r="T46" s="633"/>
      <c r="U46" s="633"/>
      <c r="V46" s="633"/>
      <c r="W46" s="633"/>
      <c r="X46" s="633"/>
      <c r="Y46" s="623"/>
      <c r="Z46" s="323"/>
      <c r="AA46" s="323"/>
      <c r="AB46" s="324"/>
      <c r="AC46" s="323"/>
      <c r="AD46" s="323"/>
    </row>
    <row r="47" spans="1:30" ht="15.75" customHeight="1" x14ac:dyDescent="0.25">
      <c r="A47" s="300"/>
      <c r="B47" s="31"/>
      <c r="C47" s="325"/>
      <c r="D47" s="325"/>
      <c r="E47" s="325"/>
      <c r="F47" s="325"/>
      <c r="G47" s="326"/>
      <c r="H47" s="326"/>
      <c r="I47" s="326"/>
      <c r="J47" s="326"/>
      <c r="K47" s="326"/>
      <c r="L47" s="326"/>
      <c r="M47" s="326"/>
      <c r="N47" s="326"/>
      <c r="O47" s="326"/>
      <c r="P47" s="326"/>
      <c r="Q47" s="326"/>
      <c r="R47" s="326"/>
      <c r="S47" s="326"/>
      <c r="T47" s="326"/>
      <c r="U47" s="326"/>
      <c r="V47" s="326"/>
      <c r="W47" s="326"/>
      <c r="X47" s="326"/>
      <c r="Y47" s="326"/>
      <c r="Z47" s="325"/>
      <c r="AA47" s="325"/>
      <c r="AB47" s="309"/>
      <c r="AC47" s="300"/>
      <c r="AD47" s="300"/>
    </row>
    <row r="48" spans="1:30" ht="15.75" customHeight="1" x14ac:dyDescent="0.25">
      <c r="A48" s="327"/>
      <c r="B48" s="41"/>
      <c r="C48" s="640" t="s">
        <v>158</v>
      </c>
      <c r="D48" s="633"/>
      <c r="E48" s="633"/>
      <c r="F48" s="623"/>
      <c r="G48" s="641" t="s">
        <v>159</v>
      </c>
      <c r="H48" s="642" t="s">
        <v>160</v>
      </c>
      <c r="I48" s="643"/>
      <c r="J48" s="643"/>
      <c r="K48" s="643"/>
      <c r="L48" s="643"/>
      <c r="M48" s="643"/>
      <c r="N48" s="643"/>
      <c r="O48" s="643"/>
      <c r="P48" s="643"/>
      <c r="Q48" s="643"/>
      <c r="R48" s="643"/>
      <c r="S48" s="643"/>
      <c r="T48" s="643"/>
      <c r="U48" s="643"/>
      <c r="V48" s="643"/>
      <c r="W48" s="643"/>
      <c r="X48" s="643"/>
      <c r="Y48" s="643"/>
      <c r="Z48" s="643"/>
      <c r="AA48" s="644"/>
      <c r="AB48" s="322"/>
      <c r="AC48" s="327"/>
      <c r="AD48" s="327"/>
    </row>
    <row r="49" spans="1:30" ht="15.75" customHeight="1" x14ac:dyDescent="0.25">
      <c r="A49" s="327"/>
      <c r="B49" s="41"/>
      <c r="C49" s="42" t="s">
        <v>161</v>
      </c>
      <c r="D49" s="43">
        <v>1.2</v>
      </c>
      <c r="E49" s="640" t="s">
        <v>162</v>
      </c>
      <c r="F49" s="623"/>
      <c r="G49" s="610"/>
      <c r="H49" s="645"/>
      <c r="I49" s="646"/>
      <c r="J49" s="646"/>
      <c r="K49" s="646"/>
      <c r="L49" s="646"/>
      <c r="M49" s="646"/>
      <c r="N49" s="646"/>
      <c r="O49" s="646"/>
      <c r="P49" s="646"/>
      <c r="Q49" s="646"/>
      <c r="R49" s="646"/>
      <c r="S49" s="646"/>
      <c r="T49" s="646"/>
      <c r="U49" s="646"/>
      <c r="V49" s="646"/>
      <c r="W49" s="646"/>
      <c r="X49" s="646"/>
      <c r="Y49" s="646"/>
      <c r="Z49" s="646"/>
      <c r="AA49" s="647"/>
      <c r="AB49" s="322"/>
      <c r="AC49" s="327"/>
      <c r="AD49" s="327"/>
    </row>
    <row r="50" spans="1:30" ht="15.75" customHeight="1" x14ac:dyDescent="0.25">
      <c r="A50" s="327"/>
      <c r="B50" s="41"/>
      <c r="C50" s="44">
        <v>2024</v>
      </c>
      <c r="D50" s="45">
        <v>45474</v>
      </c>
      <c r="E50" s="648">
        <v>45656</v>
      </c>
      <c r="F50" s="623"/>
      <c r="G50" s="46">
        <v>1</v>
      </c>
      <c r="H50" s="652" t="s">
        <v>124</v>
      </c>
      <c r="I50" s="633"/>
      <c r="J50" s="633"/>
      <c r="K50" s="633"/>
      <c r="L50" s="633"/>
      <c r="M50" s="633"/>
      <c r="N50" s="633"/>
      <c r="O50" s="633"/>
      <c r="P50" s="633"/>
      <c r="Q50" s="633"/>
      <c r="R50" s="633"/>
      <c r="S50" s="633"/>
      <c r="T50" s="633"/>
      <c r="U50" s="633"/>
      <c r="V50" s="633"/>
      <c r="W50" s="633"/>
      <c r="X50" s="633"/>
      <c r="Y50" s="633"/>
      <c r="Z50" s="633"/>
      <c r="AA50" s="623"/>
      <c r="AB50" s="322"/>
      <c r="AC50" s="327"/>
      <c r="AD50" s="327"/>
    </row>
    <row r="51" spans="1:30" ht="15.75" customHeight="1" x14ac:dyDescent="0.25">
      <c r="A51" s="327"/>
      <c r="B51" s="41"/>
      <c r="C51" s="44">
        <v>2025</v>
      </c>
      <c r="D51" s="45">
        <v>45658</v>
      </c>
      <c r="E51" s="648">
        <v>46021</v>
      </c>
      <c r="F51" s="623"/>
      <c r="G51" s="46">
        <v>1</v>
      </c>
      <c r="H51" s="652" t="s">
        <v>124</v>
      </c>
      <c r="I51" s="633"/>
      <c r="J51" s="633"/>
      <c r="K51" s="633"/>
      <c r="L51" s="633"/>
      <c r="M51" s="633"/>
      <c r="N51" s="633"/>
      <c r="O51" s="633"/>
      <c r="P51" s="633"/>
      <c r="Q51" s="633"/>
      <c r="R51" s="633"/>
      <c r="S51" s="633"/>
      <c r="T51" s="633"/>
      <c r="U51" s="633"/>
      <c r="V51" s="633"/>
      <c r="W51" s="633"/>
      <c r="X51" s="633"/>
      <c r="Y51" s="633"/>
      <c r="Z51" s="633"/>
      <c r="AA51" s="623"/>
      <c r="AB51" s="322"/>
      <c r="AC51" s="327"/>
      <c r="AD51" s="327"/>
    </row>
    <row r="52" spans="1:30" ht="15.75" customHeight="1" x14ac:dyDescent="0.25">
      <c r="A52" s="327"/>
      <c r="B52" s="41"/>
      <c r="C52" s="44">
        <v>2026</v>
      </c>
      <c r="D52" s="45">
        <v>46023</v>
      </c>
      <c r="E52" s="648">
        <v>46386</v>
      </c>
      <c r="F52" s="623"/>
      <c r="G52" s="46">
        <v>1</v>
      </c>
      <c r="H52" s="652" t="s">
        <v>124</v>
      </c>
      <c r="I52" s="633"/>
      <c r="J52" s="633"/>
      <c r="K52" s="633"/>
      <c r="L52" s="633"/>
      <c r="M52" s="633"/>
      <c r="N52" s="633"/>
      <c r="O52" s="633"/>
      <c r="P52" s="633"/>
      <c r="Q52" s="633"/>
      <c r="R52" s="633"/>
      <c r="S52" s="633"/>
      <c r="T52" s="633"/>
      <c r="U52" s="633"/>
      <c r="V52" s="633"/>
      <c r="W52" s="633"/>
      <c r="X52" s="633"/>
      <c r="Y52" s="633"/>
      <c r="Z52" s="633"/>
      <c r="AA52" s="623"/>
      <c r="AB52" s="322"/>
      <c r="AC52" s="327"/>
      <c r="AD52" s="327"/>
    </row>
    <row r="53" spans="1:30" ht="15.75" customHeight="1" x14ac:dyDescent="0.25">
      <c r="A53" s="327"/>
      <c r="B53" s="41"/>
      <c r="C53" s="44">
        <v>2027</v>
      </c>
      <c r="D53" s="45">
        <v>46388</v>
      </c>
      <c r="E53" s="648">
        <v>46751</v>
      </c>
      <c r="F53" s="623"/>
      <c r="G53" s="46">
        <v>1</v>
      </c>
      <c r="H53" s="652" t="s">
        <v>124</v>
      </c>
      <c r="I53" s="633"/>
      <c r="J53" s="633"/>
      <c r="K53" s="633"/>
      <c r="L53" s="633"/>
      <c r="M53" s="633"/>
      <c r="N53" s="633"/>
      <c r="O53" s="633"/>
      <c r="P53" s="633"/>
      <c r="Q53" s="633"/>
      <c r="R53" s="633"/>
      <c r="S53" s="633"/>
      <c r="T53" s="633"/>
      <c r="U53" s="633"/>
      <c r="V53" s="633"/>
      <c r="W53" s="633"/>
      <c r="X53" s="633"/>
      <c r="Y53" s="633"/>
      <c r="Z53" s="633"/>
      <c r="AA53" s="623"/>
      <c r="AB53" s="322"/>
      <c r="AC53" s="327"/>
      <c r="AD53" s="327"/>
    </row>
    <row r="54" spans="1:30" ht="15.75" customHeight="1" x14ac:dyDescent="0.25">
      <c r="A54" s="327"/>
      <c r="B54" s="41"/>
      <c r="C54" s="44"/>
      <c r="D54" s="44"/>
      <c r="E54" s="640"/>
      <c r="F54" s="623"/>
      <c r="G54" s="43"/>
      <c r="H54" s="640"/>
      <c r="I54" s="633"/>
      <c r="J54" s="633"/>
      <c r="K54" s="633"/>
      <c r="L54" s="633"/>
      <c r="M54" s="633"/>
      <c r="N54" s="633"/>
      <c r="O54" s="633"/>
      <c r="P54" s="633"/>
      <c r="Q54" s="633"/>
      <c r="R54" s="633"/>
      <c r="S54" s="633"/>
      <c r="T54" s="633"/>
      <c r="U54" s="633"/>
      <c r="V54" s="633"/>
      <c r="W54" s="633"/>
      <c r="X54" s="633"/>
      <c r="Y54" s="633"/>
      <c r="Z54" s="633"/>
      <c r="AA54" s="623"/>
      <c r="AB54" s="322"/>
      <c r="AC54" s="327"/>
      <c r="AD54" s="327"/>
    </row>
    <row r="55" spans="1:30" ht="15.75" customHeight="1" x14ac:dyDescent="0.25">
      <c r="A55" s="300"/>
      <c r="B55" s="31"/>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8"/>
      <c r="AC55" s="300"/>
      <c r="AD55" s="300"/>
    </row>
    <row r="56" spans="1:30" ht="15.75" customHeight="1" x14ac:dyDescent="0.25">
      <c r="A56" s="300"/>
      <c r="B56" s="31"/>
      <c r="C56" s="654" t="s">
        <v>163</v>
      </c>
      <c r="D56" s="650"/>
      <c r="E56" s="313"/>
      <c r="F56" s="304" t="s">
        <v>164</v>
      </c>
      <c r="G56" s="47"/>
      <c r="H56" s="315"/>
      <c r="I56" s="304" t="s">
        <v>165</v>
      </c>
      <c r="J56" s="300"/>
      <c r="K56" s="653"/>
      <c r="L56" s="623"/>
      <c r="M56" s="313"/>
      <c r="N56" s="300"/>
      <c r="O56" s="300"/>
      <c r="P56" s="300"/>
      <c r="Q56" s="300"/>
      <c r="R56" s="300"/>
      <c r="S56" s="300"/>
      <c r="T56" s="300"/>
      <c r="U56" s="300"/>
      <c r="V56" s="300"/>
      <c r="W56" s="300"/>
      <c r="X56" s="300"/>
      <c r="Y56" s="300"/>
      <c r="Z56" s="300"/>
      <c r="AA56" s="300"/>
      <c r="AB56" s="308"/>
      <c r="AC56" s="300"/>
      <c r="AD56" s="300"/>
    </row>
    <row r="57" spans="1:30" ht="15.75" customHeight="1" x14ac:dyDescent="0.25">
      <c r="A57" s="300"/>
      <c r="B57" s="328"/>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29"/>
      <c r="AC57" s="300"/>
      <c r="AD57" s="300"/>
    </row>
    <row r="58" spans="1:30" ht="15.75" customHeight="1" x14ac:dyDescent="0.25">
      <c r="A58" s="300"/>
      <c r="B58" s="651" t="s">
        <v>166</v>
      </c>
      <c r="C58" s="633"/>
      <c r="D58" s="633"/>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23"/>
      <c r="AC58" s="300"/>
      <c r="AD58" s="300"/>
    </row>
    <row r="59" spans="1:30" ht="15.75" customHeight="1" x14ac:dyDescent="0.25">
      <c r="A59" s="300"/>
      <c r="B59" s="48"/>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49"/>
      <c r="AC59" s="300"/>
      <c r="AD59" s="300"/>
    </row>
    <row r="60" spans="1:30" ht="29.25" customHeight="1" x14ac:dyDescent="0.25">
      <c r="A60" s="300"/>
      <c r="B60" s="640" t="s">
        <v>161</v>
      </c>
      <c r="C60" s="623"/>
      <c r="D60" s="43"/>
      <c r="E60" s="640" t="s">
        <v>167</v>
      </c>
      <c r="F60" s="623"/>
      <c r="G60" s="43"/>
      <c r="H60" s="632" t="s">
        <v>168</v>
      </c>
      <c r="I60" s="623"/>
      <c r="J60" s="640"/>
      <c r="K60" s="623"/>
      <c r="L60" s="649"/>
      <c r="M60" s="650"/>
      <c r="N60" s="43" t="s">
        <v>169</v>
      </c>
      <c r="O60" s="640"/>
      <c r="P60" s="633"/>
      <c r="Q60" s="623"/>
      <c r="R60" s="640" t="s">
        <v>170</v>
      </c>
      <c r="S60" s="633"/>
      <c r="T60" s="623"/>
      <c r="U60" s="640"/>
      <c r="V60" s="633"/>
      <c r="W60" s="623"/>
      <c r="X60" s="640" t="s">
        <v>171</v>
      </c>
      <c r="Y60" s="623"/>
      <c r="Z60" s="640"/>
      <c r="AA60" s="633"/>
      <c r="AB60" s="623"/>
      <c r="AC60" s="300"/>
      <c r="AD60" s="300"/>
    </row>
    <row r="61" spans="1:30" ht="15.75" customHeight="1" x14ac:dyDescent="0.25">
      <c r="A61" s="300"/>
      <c r="B61" s="48"/>
      <c r="C61" s="330"/>
      <c r="D61" s="330"/>
      <c r="E61" s="330"/>
      <c r="F61" s="323"/>
      <c r="G61" s="331"/>
      <c r="H61" s="332"/>
      <c r="I61" s="332"/>
      <c r="J61" s="323"/>
      <c r="K61" s="323"/>
      <c r="L61" s="323"/>
      <c r="M61" s="323"/>
      <c r="N61" s="332"/>
      <c r="O61" s="323"/>
      <c r="P61" s="323"/>
      <c r="Q61" s="323"/>
      <c r="R61" s="323"/>
      <c r="S61" s="332"/>
      <c r="T61" s="310"/>
      <c r="U61" s="310"/>
      <c r="V61" s="300"/>
      <c r="W61" s="332"/>
      <c r="X61" s="320"/>
      <c r="Y61" s="320"/>
      <c r="Z61" s="50"/>
      <c r="AA61" s="28"/>
      <c r="AB61" s="51"/>
      <c r="AC61" s="300"/>
      <c r="AD61" s="300"/>
    </row>
    <row r="62" spans="1:30" ht="15.75" customHeight="1" x14ac:dyDescent="0.25">
      <c r="A62" s="300"/>
      <c r="B62" s="651" t="s">
        <v>172</v>
      </c>
      <c r="C62" s="623"/>
      <c r="D62" s="655"/>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7"/>
      <c r="AC62" s="300"/>
      <c r="AD62" s="300"/>
    </row>
    <row r="63" spans="1:30" ht="15.75" customHeight="1" x14ac:dyDescent="0.25">
      <c r="A63" s="300"/>
      <c r="B63" s="48"/>
      <c r="C63" s="330"/>
      <c r="D63" s="330"/>
      <c r="E63" s="330"/>
      <c r="F63" s="323"/>
      <c r="G63" s="331"/>
      <c r="H63" s="332"/>
      <c r="I63" s="332"/>
      <c r="J63" s="323"/>
      <c r="K63" s="323"/>
      <c r="L63" s="323"/>
      <c r="M63" s="323"/>
      <c r="N63" s="332"/>
      <c r="O63" s="323"/>
      <c r="P63" s="323"/>
      <c r="Q63" s="323"/>
      <c r="R63" s="323"/>
      <c r="S63" s="332"/>
      <c r="T63" s="310"/>
      <c r="U63" s="310"/>
      <c r="V63" s="300"/>
      <c r="W63" s="332"/>
      <c r="X63" s="320"/>
      <c r="Y63" s="320"/>
      <c r="Z63" s="50"/>
      <c r="AA63" s="28"/>
      <c r="AB63" s="51"/>
      <c r="AC63" s="300"/>
      <c r="AD63" s="300"/>
    </row>
    <row r="64" spans="1:30" ht="15.75" customHeight="1" x14ac:dyDescent="0.25">
      <c r="A64" s="300"/>
      <c r="B64" s="651" t="s">
        <v>173</v>
      </c>
      <c r="C64" s="623"/>
      <c r="D64" s="65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7"/>
      <c r="AC64" s="300"/>
      <c r="AD64" s="300"/>
    </row>
    <row r="65" spans="1:30" ht="15.75" customHeight="1" x14ac:dyDescent="0.25">
      <c r="A65" s="300"/>
      <c r="B65" s="48"/>
      <c r="C65" s="330"/>
      <c r="D65" s="330"/>
      <c r="E65" s="330"/>
      <c r="F65" s="323"/>
      <c r="G65" s="331"/>
      <c r="H65" s="332"/>
      <c r="I65" s="332"/>
      <c r="J65" s="323"/>
      <c r="K65" s="323"/>
      <c r="L65" s="323"/>
      <c r="M65" s="323"/>
      <c r="N65" s="332"/>
      <c r="O65" s="323"/>
      <c r="P65" s="323"/>
      <c r="Q65" s="323"/>
      <c r="R65" s="323"/>
      <c r="S65" s="332"/>
      <c r="T65" s="310"/>
      <c r="U65" s="310"/>
      <c r="V65" s="300"/>
      <c r="W65" s="332"/>
      <c r="X65" s="320"/>
      <c r="Y65" s="320"/>
      <c r="Z65" s="320"/>
      <c r="AA65" s="310"/>
      <c r="AB65" s="316"/>
      <c r="AC65" s="300"/>
      <c r="AD65" s="300"/>
    </row>
    <row r="66" spans="1:30" ht="15.75" customHeight="1" x14ac:dyDescent="0.25">
      <c r="A66" s="300"/>
      <c r="B66" s="651" t="s">
        <v>174</v>
      </c>
      <c r="C66" s="623"/>
      <c r="D66" s="65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7"/>
      <c r="AC66" s="300"/>
      <c r="AD66" s="300"/>
    </row>
    <row r="67" spans="1:30" ht="15.75" customHeight="1" x14ac:dyDescent="0.25">
      <c r="A67" s="300"/>
      <c r="B67" s="48"/>
      <c r="C67" s="330"/>
      <c r="D67" s="330"/>
      <c r="E67" s="330"/>
      <c r="F67" s="323"/>
      <c r="G67" s="331"/>
      <c r="H67" s="332"/>
      <c r="I67" s="332"/>
      <c r="J67" s="323"/>
      <c r="K67" s="323"/>
      <c r="L67" s="323"/>
      <c r="M67" s="323"/>
      <c r="N67" s="332"/>
      <c r="O67" s="323"/>
      <c r="P67" s="323"/>
      <c r="Q67" s="323"/>
      <c r="R67" s="323"/>
      <c r="S67" s="332"/>
      <c r="T67" s="310"/>
      <c r="U67" s="310"/>
      <c r="V67" s="300"/>
      <c r="W67" s="332"/>
      <c r="X67" s="320"/>
      <c r="Y67" s="320"/>
      <c r="Z67" s="50"/>
      <c r="AA67" s="28"/>
      <c r="AB67" s="51"/>
      <c r="AC67" s="300"/>
      <c r="AD67" s="300"/>
    </row>
    <row r="68" spans="1:30" ht="15.75" customHeight="1" x14ac:dyDescent="0.25">
      <c r="A68" s="300"/>
      <c r="B68" s="651" t="s">
        <v>175</v>
      </c>
      <c r="C68" s="623"/>
      <c r="D68" s="656"/>
      <c r="E68" s="646"/>
      <c r="F68" s="646"/>
      <c r="G68" s="646"/>
      <c r="H68" s="646"/>
      <c r="I68" s="646"/>
      <c r="J68" s="646"/>
      <c r="K68" s="646"/>
      <c r="L68" s="646"/>
      <c r="M68" s="646"/>
      <c r="N68" s="646"/>
      <c r="O68" s="646"/>
      <c r="P68" s="646"/>
      <c r="Q68" s="646"/>
      <c r="R68" s="646"/>
      <c r="S68" s="646"/>
      <c r="T68" s="646"/>
      <c r="U68" s="646"/>
      <c r="V68" s="646"/>
      <c r="W68" s="646"/>
      <c r="X68" s="646"/>
      <c r="Y68" s="646"/>
      <c r="Z68" s="646"/>
      <c r="AA68" s="646"/>
      <c r="AB68" s="647"/>
      <c r="AC68" s="300"/>
      <c r="AD68" s="300"/>
    </row>
    <row r="69" spans="1:30" ht="15.75" customHeight="1" x14ac:dyDescent="0.25">
      <c r="A69" s="300"/>
      <c r="B69" s="48"/>
      <c r="C69" s="330"/>
      <c r="D69" s="330"/>
      <c r="E69" s="330"/>
      <c r="F69" s="323"/>
      <c r="G69" s="331"/>
      <c r="H69" s="332"/>
      <c r="I69" s="332"/>
      <c r="J69" s="323"/>
      <c r="K69" s="323"/>
      <c r="L69" s="323"/>
      <c r="M69" s="323"/>
      <c r="N69" s="332"/>
      <c r="O69" s="323"/>
      <c r="P69" s="323"/>
      <c r="Q69" s="323"/>
      <c r="R69" s="323"/>
      <c r="S69" s="332"/>
      <c r="T69" s="310"/>
      <c r="U69" s="310"/>
      <c r="V69" s="300"/>
      <c r="W69" s="332"/>
      <c r="X69" s="320"/>
      <c r="Y69" s="320"/>
      <c r="Z69" s="50"/>
      <c r="AA69" s="28"/>
      <c r="AB69" s="51"/>
      <c r="AC69" s="300"/>
      <c r="AD69" s="300"/>
    </row>
    <row r="70" spans="1:30" ht="15.75" customHeight="1" x14ac:dyDescent="0.25">
      <c r="A70" s="300"/>
      <c r="B70" s="651" t="s">
        <v>176</v>
      </c>
      <c r="C70" s="623"/>
      <c r="D70" s="656"/>
      <c r="E70" s="646"/>
      <c r="F70" s="646"/>
      <c r="G70" s="646"/>
      <c r="H70" s="646"/>
      <c r="I70" s="646"/>
      <c r="J70" s="646"/>
      <c r="K70" s="646"/>
      <c r="L70" s="646"/>
      <c r="M70" s="646"/>
      <c r="N70" s="646"/>
      <c r="O70" s="646"/>
      <c r="P70" s="646"/>
      <c r="Q70" s="646"/>
      <c r="R70" s="646"/>
      <c r="S70" s="646"/>
      <c r="T70" s="646"/>
      <c r="U70" s="646"/>
      <c r="V70" s="646"/>
      <c r="W70" s="646"/>
      <c r="X70" s="646"/>
      <c r="Y70" s="646"/>
      <c r="Z70" s="646"/>
      <c r="AA70" s="646"/>
      <c r="AB70" s="647"/>
      <c r="AC70" s="300"/>
      <c r="AD70" s="300"/>
    </row>
    <row r="71" spans="1:30" ht="15.75" customHeight="1" x14ac:dyDescent="0.25">
      <c r="A71" s="300"/>
      <c r="B71" s="48"/>
      <c r="C71" s="330"/>
      <c r="D71" s="330"/>
      <c r="E71" s="330"/>
      <c r="F71" s="323"/>
      <c r="G71" s="331"/>
      <c r="H71" s="332"/>
      <c r="I71" s="332"/>
      <c r="J71" s="323"/>
      <c r="K71" s="323"/>
      <c r="L71" s="323"/>
      <c r="M71" s="323"/>
      <c r="N71" s="332"/>
      <c r="O71" s="323"/>
      <c r="P71" s="323"/>
      <c r="Q71" s="323"/>
      <c r="R71" s="323"/>
      <c r="S71" s="332"/>
      <c r="T71" s="310"/>
      <c r="U71" s="310"/>
      <c r="V71" s="300"/>
      <c r="W71" s="332"/>
      <c r="X71" s="320"/>
      <c r="Y71" s="320"/>
      <c r="Z71" s="50"/>
      <c r="AA71" s="28"/>
      <c r="AB71" s="51"/>
      <c r="AC71" s="300"/>
      <c r="AD71" s="300"/>
    </row>
    <row r="72" spans="1:30" ht="15.75" customHeight="1" x14ac:dyDescent="0.25">
      <c r="A72" s="300"/>
      <c r="B72" s="651" t="s">
        <v>177</v>
      </c>
      <c r="C72" s="633"/>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23"/>
      <c r="AC72" s="300"/>
      <c r="AD72" s="300"/>
    </row>
    <row r="73" spans="1:30" ht="15.75" customHeight="1" x14ac:dyDescent="0.25">
      <c r="A73" s="300"/>
      <c r="B73" s="632" t="s">
        <v>122</v>
      </c>
      <c r="C73" s="623"/>
      <c r="D73" s="52" t="s">
        <v>178</v>
      </c>
      <c r="E73" s="632" t="s">
        <v>179</v>
      </c>
      <c r="F73" s="623"/>
      <c r="G73" s="632" t="s">
        <v>177</v>
      </c>
      <c r="H73" s="633"/>
      <c r="I73" s="633"/>
      <c r="J73" s="633"/>
      <c r="K73" s="633"/>
      <c r="L73" s="633"/>
      <c r="M73" s="633"/>
      <c r="N73" s="633"/>
      <c r="O73" s="623"/>
      <c r="P73" s="632" t="s">
        <v>180</v>
      </c>
      <c r="Q73" s="633"/>
      <c r="R73" s="633"/>
      <c r="S73" s="633"/>
      <c r="T73" s="633"/>
      <c r="U73" s="633"/>
      <c r="V73" s="633"/>
      <c r="W73" s="633"/>
      <c r="X73" s="633"/>
      <c r="Y73" s="633"/>
      <c r="Z73" s="633"/>
      <c r="AA73" s="633"/>
      <c r="AB73" s="623"/>
      <c r="AC73" s="300"/>
      <c r="AD73" s="300"/>
    </row>
    <row r="74" spans="1:30" ht="15.75" customHeight="1" x14ac:dyDescent="0.25">
      <c r="A74" s="300"/>
      <c r="B74" s="632"/>
      <c r="C74" s="623"/>
      <c r="D74" s="37"/>
      <c r="E74" s="632"/>
      <c r="F74" s="623"/>
      <c r="G74" s="657"/>
      <c r="H74" s="633"/>
      <c r="I74" s="633"/>
      <c r="J74" s="633"/>
      <c r="K74" s="633"/>
      <c r="L74" s="633"/>
      <c r="M74" s="633"/>
      <c r="N74" s="633"/>
      <c r="O74" s="623"/>
      <c r="P74" s="657"/>
      <c r="Q74" s="633"/>
      <c r="R74" s="633"/>
      <c r="S74" s="633"/>
      <c r="T74" s="633"/>
      <c r="U74" s="633"/>
      <c r="V74" s="633"/>
      <c r="W74" s="633"/>
      <c r="X74" s="633"/>
      <c r="Y74" s="633"/>
      <c r="Z74" s="633"/>
      <c r="AA74" s="633"/>
      <c r="AB74" s="623"/>
      <c r="AC74" s="300"/>
      <c r="AD74" s="300"/>
    </row>
    <row r="75" spans="1:30" ht="15.75" customHeight="1" x14ac:dyDescent="0.25">
      <c r="A75" s="300"/>
      <c r="B75" s="632"/>
      <c r="C75" s="623"/>
      <c r="D75" s="37"/>
      <c r="E75" s="632"/>
      <c r="F75" s="623"/>
      <c r="G75" s="657"/>
      <c r="H75" s="633"/>
      <c r="I75" s="633"/>
      <c r="J75" s="633"/>
      <c r="K75" s="633"/>
      <c r="L75" s="633"/>
      <c r="M75" s="633"/>
      <c r="N75" s="633"/>
      <c r="O75" s="623"/>
      <c r="P75" s="657"/>
      <c r="Q75" s="633"/>
      <c r="R75" s="633"/>
      <c r="S75" s="633"/>
      <c r="T75" s="633"/>
      <c r="U75" s="633"/>
      <c r="V75" s="633"/>
      <c r="W75" s="633"/>
      <c r="X75" s="633"/>
      <c r="Y75" s="633"/>
      <c r="Z75" s="633"/>
      <c r="AA75" s="633"/>
      <c r="AB75" s="623"/>
      <c r="AC75" s="300"/>
      <c r="AD75" s="300"/>
    </row>
    <row r="76" spans="1:30" ht="26.25" customHeight="1" x14ac:dyDescent="0.25">
      <c r="A76" s="300"/>
      <c r="B76" s="658" t="s">
        <v>181</v>
      </c>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23"/>
      <c r="AC76" s="300"/>
      <c r="AD76" s="333"/>
    </row>
    <row r="77" spans="1:30" ht="12.75" customHeight="1" x14ac:dyDescent="0.2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row>
    <row r="78" spans="1:30" ht="12.75" customHeight="1" x14ac:dyDescent="0.2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row>
    <row r="79" spans="1:30" ht="12.75" customHeight="1" x14ac:dyDescent="0.25">
      <c r="A79" s="300"/>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row>
    <row r="80" spans="1:30" ht="12.75" customHeight="1" x14ac:dyDescent="0.25">
      <c r="A80" s="300"/>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row>
    <row r="81" spans="1:30" ht="12.75" customHeight="1" x14ac:dyDescent="0.25">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row>
    <row r="82" spans="1:30" ht="12.75" customHeight="1" x14ac:dyDescent="0.2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row>
    <row r="83" spans="1:30" ht="12.75" customHeight="1" x14ac:dyDescent="0.2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491</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4" t="s">
        <v>125</v>
      </c>
      <c r="D12" s="650"/>
      <c r="E12" s="666" t="s">
        <v>439</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459</v>
      </c>
      <c r="D14" s="650"/>
      <c r="E14" s="659" t="s">
        <v>492</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row>
    <row r="15" spans="1:30"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row>
    <row r="16" spans="1:30"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row>
    <row r="17" spans="1:30" ht="15" customHeight="1" x14ac:dyDescent="0.25">
      <c r="A17" s="300"/>
      <c r="B17" s="31"/>
      <c r="C17" s="664" t="s">
        <v>461</v>
      </c>
      <c r="D17" s="650"/>
      <c r="E17" s="1009"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row>
    <row r="18" spans="1:30"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row>
    <row r="19" spans="1:30"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row>
    <row r="20" spans="1:30"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row>
    <row r="21" spans="1:30"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row>
    <row r="22" spans="1:30" ht="29.25" customHeight="1" x14ac:dyDescent="0.25">
      <c r="A22" s="300"/>
      <c r="B22" s="31"/>
      <c r="C22" s="632" t="s">
        <v>493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row>
    <row r="23" spans="1:30"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row>
    <row r="24" spans="1:30"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row>
    <row r="25" spans="1:30" ht="15" customHeight="1" x14ac:dyDescent="0.25">
      <c r="A25" s="300"/>
      <c r="B25" s="31"/>
      <c r="C25" s="1010" t="s">
        <v>494</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row>
    <row r="26" spans="1:30"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row>
    <row r="27" spans="1:30"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row>
    <row r="28" spans="1:30"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row>
    <row r="29" spans="1:30"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row>
    <row r="30" spans="1:30"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23</v>
      </c>
      <c r="X30" s="633"/>
      <c r="Y30" s="633"/>
      <c r="Z30" s="633"/>
      <c r="AA30" s="623"/>
      <c r="AB30" s="308"/>
      <c r="AC30" s="300"/>
      <c r="AD30" s="300"/>
    </row>
    <row r="31" spans="1:30"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row>
    <row r="32" spans="1:30"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row>
    <row r="33" spans="1:30" ht="39.75" customHeight="1" x14ac:dyDescent="0.25">
      <c r="A33" s="300"/>
      <c r="B33" s="31"/>
      <c r="C33" s="670" t="s">
        <v>424</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row>
    <row r="34" spans="1:30"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row>
    <row r="35" spans="1:30"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row>
    <row r="36" spans="1:30" ht="29.25" customHeight="1" x14ac:dyDescent="0.25">
      <c r="A36" s="300"/>
      <c r="B36" s="31"/>
      <c r="C36" s="670" t="s">
        <v>421</v>
      </c>
      <c r="D36" s="633"/>
      <c r="E36" s="633"/>
      <c r="F36" s="633"/>
      <c r="G36" s="633"/>
      <c r="H36" s="633"/>
      <c r="I36" s="633"/>
      <c r="J36" s="633"/>
      <c r="K36" s="623"/>
      <c r="L36" s="310"/>
      <c r="M36" s="670" t="s">
        <v>425</v>
      </c>
      <c r="N36" s="633"/>
      <c r="O36" s="633"/>
      <c r="P36" s="633"/>
      <c r="Q36" s="633"/>
      <c r="R36" s="633"/>
      <c r="S36" s="633"/>
      <c r="T36" s="633"/>
      <c r="U36" s="633"/>
      <c r="V36" s="633"/>
      <c r="W36" s="633"/>
      <c r="X36" s="633"/>
      <c r="Y36" s="633"/>
      <c r="Z36" s="633"/>
      <c r="AA36" s="623"/>
      <c r="AB36" s="316"/>
      <c r="AC36" s="300"/>
      <c r="AD36" s="300"/>
    </row>
    <row r="37" spans="1:30"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row>
    <row r="38" spans="1:30"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row>
    <row r="39" spans="1:30" ht="90" customHeight="1" x14ac:dyDescent="0.25">
      <c r="A39" s="300"/>
      <c r="B39" s="31"/>
      <c r="C39" s="671" t="s">
        <v>426</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row>
    <row r="40" spans="1:30"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row>
    <row r="41" spans="1:30" ht="15.75" customHeight="1" x14ac:dyDescent="0.25">
      <c r="A41" s="300"/>
      <c r="B41" s="31"/>
      <c r="C41" s="654" t="s">
        <v>139</v>
      </c>
      <c r="D41" s="650"/>
      <c r="E41" s="313"/>
      <c r="F41" s="632" t="s">
        <v>34</v>
      </c>
      <c r="G41" s="623"/>
      <c r="H41" s="313"/>
      <c r="I41" s="300"/>
      <c r="J41" s="320" t="s">
        <v>140</v>
      </c>
      <c r="K41" s="632">
        <v>1</v>
      </c>
      <c r="L41" s="633"/>
      <c r="M41" s="633"/>
      <c r="N41" s="623"/>
      <c r="O41" s="313"/>
      <c r="P41" s="313"/>
      <c r="Q41" s="304" t="s">
        <v>141</v>
      </c>
      <c r="R41" s="300"/>
      <c r="S41" s="313"/>
      <c r="T41" s="313"/>
      <c r="U41" s="313"/>
      <c r="V41" s="313"/>
      <c r="W41" s="632" t="s">
        <v>20</v>
      </c>
      <c r="X41" s="633"/>
      <c r="Y41" s="633"/>
      <c r="Z41" s="633"/>
      <c r="AA41" s="623"/>
      <c r="AB41" s="312"/>
      <c r="AC41" s="300"/>
      <c r="AD41" s="300"/>
    </row>
    <row r="42" spans="1:30"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row>
    <row r="43" spans="1:30" ht="32.25" customHeight="1" x14ac:dyDescent="0.25">
      <c r="A43" s="300"/>
      <c r="B43" s="31"/>
      <c r="C43" s="300"/>
      <c r="D43" s="320" t="s">
        <v>142</v>
      </c>
      <c r="E43" s="313"/>
      <c r="F43" s="671"/>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row>
    <row r="44" spans="1:30"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row>
    <row r="45" spans="1:30"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row>
    <row r="46" spans="1:30"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row>
    <row r="47" spans="1:30"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row>
    <row r="48" spans="1:30"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row>
    <row r="49" spans="1:30"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row>
    <row r="50" spans="1:30"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row>
    <row r="51" spans="1:30"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row>
    <row r="52" spans="1:30"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row>
    <row r="53" spans="1:30"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row>
    <row r="54" spans="1:30"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row>
    <row r="55" spans="1:30"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row>
    <row r="56" spans="1:30"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row>
    <row r="57" spans="1:30" ht="15.75" customHeight="1" x14ac:dyDescent="0.25">
      <c r="A57" s="327"/>
      <c r="B57" s="41"/>
      <c r="C57" s="44">
        <v>2024</v>
      </c>
      <c r="D57" s="45">
        <v>45474</v>
      </c>
      <c r="E57" s="648">
        <v>45656</v>
      </c>
      <c r="F57" s="623"/>
      <c r="G57" s="46">
        <v>1</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row>
    <row r="58" spans="1:30" ht="15.75" customHeight="1" x14ac:dyDescent="0.25">
      <c r="A58" s="327"/>
      <c r="B58" s="41"/>
      <c r="C58" s="44">
        <v>2025</v>
      </c>
      <c r="D58" s="45">
        <v>45658</v>
      </c>
      <c r="E58" s="648">
        <v>46021</v>
      </c>
      <c r="F58" s="623"/>
      <c r="G58" s="46">
        <v>1</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row>
    <row r="59" spans="1:30" ht="15.75" customHeight="1" x14ac:dyDescent="0.25">
      <c r="A59" s="327"/>
      <c r="B59" s="41"/>
      <c r="C59" s="44">
        <v>2026</v>
      </c>
      <c r="D59" s="45">
        <v>46023</v>
      </c>
      <c r="E59" s="648">
        <v>46386</v>
      </c>
      <c r="F59" s="623"/>
      <c r="G59" s="46">
        <v>1</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row>
    <row r="60" spans="1:30" ht="15.75" customHeight="1" x14ac:dyDescent="0.25">
      <c r="A60" s="327"/>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row>
    <row r="61" spans="1:30"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row>
    <row r="62" spans="1:30"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row>
    <row r="63" spans="1:30"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row>
    <row r="64" spans="1:30"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row>
    <row r="65" spans="1:30"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row>
    <row r="66" spans="1:30"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row>
    <row r="67" spans="1:30"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row>
    <row r="68" spans="1:30"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row>
    <row r="69" spans="1:30"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row>
    <row r="70" spans="1:30"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row>
    <row r="71" spans="1:30"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row>
    <row r="72" spans="1:30"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row>
    <row r="73" spans="1:30"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row>
    <row r="74" spans="1:30"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row>
    <row r="75" spans="1:30"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row>
    <row r="76" spans="1:30"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row>
    <row r="77" spans="1:30"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row>
    <row r="78" spans="1:30"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row>
    <row r="79" spans="1:30"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row>
    <row r="80" spans="1:30"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row>
    <row r="81" spans="1:30"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row>
    <row r="82" spans="1:30"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row>
    <row r="83" spans="1:30"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495</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4" t="s">
        <v>125</v>
      </c>
      <c r="D12" s="650"/>
      <c r="E12" s="666" t="s">
        <v>496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459</v>
      </c>
      <c r="D14" s="650"/>
      <c r="E14" s="659" t="s">
        <v>497</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row>
    <row r="15" spans="1:30"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row>
    <row r="16" spans="1:30"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row>
    <row r="17" spans="1:30" ht="15" customHeight="1" x14ac:dyDescent="0.25">
      <c r="A17" s="300"/>
      <c r="B17" s="31"/>
      <c r="C17" s="664" t="s">
        <v>461</v>
      </c>
      <c r="D17" s="650"/>
      <c r="E17" s="1009" t="s">
        <v>476</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row>
    <row r="18" spans="1:30"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row>
    <row r="19" spans="1:30"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row>
    <row r="20" spans="1:30"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row>
    <row r="21" spans="1:30"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row>
    <row r="22" spans="1:30" ht="29.25" customHeight="1" x14ac:dyDescent="0.25">
      <c r="A22" s="300"/>
      <c r="B22" s="31"/>
      <c r="C22" s="632" t="s">
        <v>498</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row>
    <row r="23" spans="1:30"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row>
    <row r="24" spans="1:30"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row>
    <row r="25" spans="1:30" ht="15" customHeight="1" x14ac:dyDescent="0.25">
      <c r="A25" s="300"/>
      <c r="B25" s="31"/>
      <c r="C25" s="1010" t="s">
        <v>499</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row>
    <row r="26" spans="1:30"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row>
    <row r="27" spans="1:30"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row>
    <row r="28" spans="1:30"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row>
    <row r="29" spans="1:30"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row>
    <row r="30" spans="1:30"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21</v>
      </c>
      <c r="X30" s="633"/>
      <c r="Y30" s="633"/>
      <c r="Z30" s="633"/>
      <c r="AA30" s="623"/>
      <c r="AB30" s="308"/>
      <c r="AC30" s="300"/>
      <c r="AD30" s="300"/>
    </row>
    <row r="31" spans="1:30"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row>
    <row r="32" spans="1:30"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row>
    <row r="33" spans="1:30" ht="39.75" customHeight="1" x14ac:dyDescent="0.25">
      <c r="A33" s="300"/>
      <c r="B33" s="31"/>
      <c r="C33" s="1006" t="s">
        <v>431</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row>
    <row r="34" spans="1:30"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row>
    <row r="35" spans="1:30"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row>
    <row r="36" spans="1:30" ht="29.25" customHeight="1" x14ac:dyDescent="0.25">
      <c r="A36" s="300"/>
      <c r="B36" s="31"/>
      <c r="C36" s="670" t="s">
        <v>432</v>
      </c>
      <c r="D36" s="633"/>
      <c r="E36" s="633"/>
      <c r="F36" s="633"/>
      <c r="G36" s="633"/>
      <c r="H36" s="633"/>
      <c r="I36" s="633"/>
      <c r="J36" s="633"/>
      <c r="K36" s="623"/>
      <c r="L36" s="310"/>
      <c r="M36" s="670"/>
      <c r="N36" s="633"/>
      <c r="O36" s="633"/>
      <c r="P36" s="633"/>
      <c r="Q36" s="633"/>
      <c r="R36" s="633"/>
      <c r="S36" s="633"/>
      <c r="T36" s="633"/>
      <c r="U36" s="633"/>
      <c r="V36" s="633"/>
      <c r="W36" s="633"/>
      <c r="X36" s="633"/>
      <c r="Y36" s="633"/>
      <c r="Z36" s="633"/>
      <c r="AA36" s="623"/>
      <c r="AB36" s="316"/>
      <c r="AC36" s="300"/>
      <c r="AD36" s="300"/>
    </row>
    <row r="37" spans="1:30"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row>
    <row r="38" spans="1:30"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row>
    <row r="39" spans="1:30" ht="90" customHeight="1" x14ac:dyDescent="0.25">
      <c r="A39" s="300"/>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row>
    <row r="40" spans="1:30"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row>
    <row r="41" spans="1:30" ht="15.75" customHeight="1" x14ac:dyDescent="0.25">
      <c r="A41" s="300"/>
      <c r="B41" s="31"/>
      <c r="C41" s="654" t="s">
        <v>139</v>
      </c>
      <c r="D41" s="650"/>
      <c r="E41" s="313"/>
      <c r="F41" s="632" t="s">
        <v>22</v>
      </c>
      <c r="G41" s="623"/>
      <c r="H41" s="313"/>
      <c r="I41" s="300"/>
      <c r="J41" s="320" t="s">
        <v>140</v>
      </c>
      <c r="K41" s="632">
        <v>5</v>
      </c>
      <c r="L41" s="633"/>
      <c r="M41" s="633"/>
      <c r="N41" s="623"/>
      <c r="O41" s="313"/>
      <c r="P41" s="313"/>
      <c r="Q41" s="304" t="s">
        <v>141</v>
      </c>
      <c r="R41" s="300"/>
      <c r="S41" s="313"/>
      <c r="T41" s="313"/>
      <c r="U41" s="313"/>
      <c r="V41" s="313"/>
      <c r="W41" s="632" t="s">
        <v>20</v>
      </c>
      <c r="X41" s="633"/>
      <c r="Y41" s="633"/>
      <c r="Z41" s="633"/>
      <c r="AA41" s="623"/>
      <c r="AB41" s="312"/>
      <c r="AC41" s="300"/>
      <c r="AD41" s="300"/>
    </row>
    <row r="42" spans="1:30"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row>
    <row r="43" spans="1:30" ht="32.25" customHeight="1" x14ac:dyDescent="0.25">
      <c r="A43" s="300"/>
      <c r="B43" s="31"/>
      <c r="C43" s="300"/>
      <c r="D43" s="320" t="s">
        <v>142</v>
      </c>
      <c r="E43" s="313"/>
      <c r="F43" s="671"/>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row>
    <row r="44" spans="1:30"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row>
    <row r="45" spans="1:30"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row>
    <row r="46" spans="1:30"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row>
    <row r="47" spans="1:30"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row>
    <row r="48" spans="1:30"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row>
    <row r="49" spans="1:30"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row>
    <row r="50" spans="1:30"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row>
    <row r="51" spans="1:30"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row>
    <row r="52" spans="1:30"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row>
    <row r="53" spans="1:30"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row>
    <row r="54" spans="1:30"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row>
    <row r="55" spans="1:30"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row>
    <row r="56" spans="1:30"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row>
    <row r="57" spans="1:30" ht="15.75" customHeight="1" x14ac:dyDescent="0.25">
      <c r="A57" s="327"/>
      <c r="B57" s="41"/>
      <c r="C57" s="44">
        <v>2024</v>
      </c>
      <c r="D57" s="45">
        <v>45474</v>
      </c>
      <c r="E57" s="648">
        <v>45656</v>
      </c>
      <c r="F57" s="623"/>
      <c r="G57" s="46">
        <v>1.2</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row>
    <row r="58" spans="1:30" ht="15.75" customHeight="1" x14ac:dyDescent="0.25">
      <c r="A58" s="327"/>
      <c r="B58" s="41"/>
      <c r="C58" s="44">
        <v>2025</v>
      </c>
      <c r="D58" s="45">
        <v>45658</v>
      </c>
      <c r="E58" s="648">
        <v>46021</v>
      </c>
      <c r="F58" s="623"/>
      <c r="G58" s="46">
        <v>1.7</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row>
    <row r="59" spans="1:30" ht="15.75" customHeight="1" x14ac:dyDescent="0.25">
      <c r="A59" s="327"/>
      <c r="B59" s="41"/>
      <c r="C59" s="44">
        <v>2026</v>
      </c>
      <c r="D59" s="45">
        <v>46023</v>
      </c>
      <c r="E59" s="648">
        <v>46386</v>
      </c>
      <c r="F59" s="623"/>
      <c r="G59" s="46">
        <v>1.1000000000000001</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row>
    <row r="60" spans="1:30" ht="15.75" customHeight="1" x14ac:dyDescent="0.25">
      <c r="A60" s="327"/>
      <c r="B60" s="41"/>
      <c r="C60" s="44">
        <v>2027</v>
      </c>
      <c r="D60" s="45">
        <v>46388</v>
      </c>
      <c r="E60" s="648">
        <v>46751</v>
      </c>
      <c r="F60" s="623"/>
      <c r="G60" s="46">
        <v>1</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row>
    <row r="61" spans="1:30"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row>
    <row r="62" spans="1:30"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row>
    <row r="63" spans="1:30"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row>
    <row r="64" spans="1:30"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row>
    <row r="65" spans="1:30"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row>
    <row r="66" spans="1:30"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row>
    <row r="67" spans="1:30"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row>
    <row r="68" spans="1:30"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row>
    <row r="69" spans="1:30"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row>
    <row r="70" spans="1:30"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row>
    <row r="71" spans="1:30"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row>
    <row r="72" spans="1:30"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row>
    <row r="73" spans="1:30"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row>
    <row r="74" spans="1:30"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row>
    <row r="75" spans="1:30"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row>
    <row r="76" spans="1:30"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row>
    <row r="77" spans="1:30"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row>
    <row r="78" spans="1:30"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row>
    <row r="79" spans="1:30"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row>
    <row r="80" spans="1:30"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row>
    <row r="81" spans="1:30"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row>
    <row r="82" spans="1:30"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row>
    <row r="83" spans="1:30"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row>
    <row r="2" spans="1:30"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row>
    <row r="3" spans="1:30"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row>
    <row r="4" spans="1:30"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row>
    <row r="5" spans="1:30"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row>
    <row r="6" spans="1:30"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row>
    <row r="7" spans="1:30"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row>
    <row r="8" spans="1:30"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row>
    <row r="9" spans="1:30"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row>
    <row r="10" spans="1:30" ht="30" customHeight="1" x14ac:dyDescent="0.25">
      <c r="A10" s="300"/>
      <c r="B10" s="31"/>
      <c r="C10" s="664" t="s">
        <v>123</v>
      </c>
      <c r="D10" s="650"/>
      <c r="E10" s="632" t="s">
        <v>500</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row>
    <row r="11" spans="1:30"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row>
    <row r="12" spans="1:30" ht="29.25" customHeight="1" x14ac:dyDescent="0.25">
      <c r="A12" s="300"/>
      <c r="B12" s="31"/>
      <c r="C12" s="664" t="s">
        <v>125</v>
      </c>
      <c r="D12" s="650"/>
      <c r="E12" s="666" t="s">
        <v>496</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row>
    <row r="13" spans="1:30"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row>
    <row r="14" spans="1:30" ht="15" customHeight="1" x14ac:dyDescent="0.25">
      <c r="A14" s="300"/>
      <c r="B14" s="31"/>
      <c r="C14" s="664" t="s">
        <v>459</v>
      </c>
      <c r="D14" s="650"/>
      <c r="E14" s="659" t="s">
        <v>501</v>
      </c>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row>
    <row r="15" spans="1:30"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row>
    <row r="16" spans="1:30"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row>
    <row r="17" spans="1:30" ht="15" customHeight="1" x14ac:dyDescent="0.25">
      <c r="A17" s="300"/>
      <c r="B17" s="31"/>
      <c r="C17" s="664" t="s">
        <v>461</v>
      </c>
      <c r="D17" s="650"/>
      <c r="E17" s="1009" t="s">
        <v>502</v>
      </c>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row>
    <row r="18" spans="1:30"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row>
    <row r="19" spans="1:30"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row>
    <row r="20" spans="1:30"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row>
    <row r="21" spans="1:30"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row>
    <row r="22" spans="1:30" ht="29.25" customHeight="1" x14ac:dyDescent="0.25">
      <c r="A22" s="300"/>
      <c r="B22" s="31"/>
      <c r="C22" s="1011" t="s">
        <v>503</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row>
    <row r="23" spans="1:30"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row>
    <row r="24" spans="1:30"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row>
    <row r="25" spans="1:30" ht="15" customHeight="1" x14ac:dyDescent="0.25">
      <c r="A25" s="300"/>
      <c r="B25" s="31"/>
      <c r="C25" s="1010" t="s">
        <v>499</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row>
    <row r="26" spans="1:30"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row>
    <row r="27" spans="1:30"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row>
    <row r="28" spans="1:30"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row>
    <row r="29" spans="1:30"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row>
    <row r="30" spans="1:30"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23</v>
      </c>
      <c r="X30" s="633"/>
      <c r="Y30" s="633"/>
      <c r="Z30" s="633"/>
      <c r="AA30" s="623"/>
      <c r="AB30" s="308"/>
      <c r="AC30" s="300"/>
      <c r="AD30" s="300"/>
    </row>
    <row r="31" spans="1:30"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row>
    <row r="32" spans="1:30"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row>
    <row r="33" spans="1:30" ht="39.75" customHeight="1" x14ac:dyDescent="0.25">
      <c r="A33" s="300"/>
      <c r="B33" s="31"/>
      <c r="C33" s="1012" t="s">
        <v>504</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row>
    <row r="34" spans="1:30"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row>
    <row r="35" spans="1:30"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row>
    <row r="36" spans="1:30" ht="29.25" customHeight="1" x14ac:dyDescent="0.25">
      <c r="A36" s="300"/>
      <c r="B36" s="31"/>
      <c r="C36" s="670" t="s">
        <v>505</v>
      </c>
      <c r="D36" s="633"/>
      <c r="E36" s="633"/>
      <c r="F36" s="633"/>
      <c r="G36" s="633"/>
      <c r="H36" s="633"/>
      <c r="I36" s="633"/>
      <c r="J36" s="633"/>
      <c r="K36" s="623"/>
      <c r="L36" s="310"/>
      <c r="M36" s="670"/>
      <c r="N36" s="633"/>
      <c r="O36" s="633"/>
      <c r="P36" s="633"/>
      <c r="Q36" s="633"/>
      <c r="R36" s="633"/>
      <c r="S36" s="633"/>
      <c r="T36" s="633"/>
      <c r="U36" s="633"/>
      <c r="V36" s="633"/>
      <c r="W36" s="633"/>
      <c r="X36" s="633"/>
      <c r="Y36" s="633"/>
      <c r="Z36" s="633"/>
      <c r="AA36" s="623"/>
      <c r="AB36" s="316"/>
      <c r="AC36" s="300"/>
      <c r="AD36" s="300"/>
    </row>
    <row r="37" spans="1:30"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row>
    <row r="38" spans="1:30"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row>
    <row r="39" spans="1:30" ht="90" customHeight="1" x14ac:dyDescent="0.25">
      <c r="A39" s="300"/>
      <c r="B39" s="31"/>
      <c r="C39" s="671" t="s">
        <v>506</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row>
    <row r="40" spans="1:30"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row>
    <row r="41" spans="1:30" ht="15.75" customHeight="1" x14ac:dyDescent="0.25">
      <c r="A41" s="300"/>
      <c r="B41" s="31"/>
      <c r="C41" s="654" t="s">
        <v>139</v>
      </c>
      <c r="D41" s="650"/>
      <c r="E41" s="313"/>
      <c r="F41" s="632" t="s">
        <v>22</v>
      </c>
      <c r="G41" s="623"/>
      <c r="H41" s="313"/>
      <c r="I41" s="300"/>
      <c r="J41" s="320" t="s">
        <v>140</v>
      </c>
      <c r="K41" s="632">
        <v>40</v>
      </c>
      <c r="L41" s="633"/>
      <c r="M41" s="633"/>
      <c r="N41" s="623"/>
      <c r="O41" s="313"/>
      <c r="P41" s="313"/>
      <c r="Q41" s="304" t="s">
        <v>141</v>
      </c>
      <c r="R41" s="300"/>
      <c r="S41" s="313"/>
      <c r="T41" s="313"/>
      <c r="U41" s="313"/>
      <c r="V41" s="313"/>
      <c r="W41" s="632" t="s">
        <v>20</v>
      </c>
      <c r="X41" s="633"/>
      <c r="Y41" s="633"/>
      <c r="Z41" s="633"/>
      <c r="AA41" s="623"/>
      <c r="AB41" s="312"/>
      <c r="AC41" s="300"/>
      <c r="AD41" s="300"/>
    </row>
    <row r="42" spans="1:30"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row>
    <row r="43" spans="1:30" ht="32.25" customHeight="1" x14ac:dyDescent="0.25">
      <c r="A43" s="300"/>
      <c r="B43" s="31"/>
      <c r="C43" s="300"/>
      <c r="D43" s="320" t="s">
        <v>142</v>
      </c>
      <c r="E43" s="313"/>
      <c r="F43" s="671"/>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row>
    <row r="44" spans="1:30"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row>
    <row r="45" spans="1:30"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row>
    <row r="46" spans="1:30"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row>
    <row r="47" spans="1:30"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row>
    <row r="48" spans="1:30"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row>
    <row r="49" spans="1:30" ht="15.75" customHeight="1" x14ac:dyDescent="0.25">
      <c r="A49" s="300"/>
      <c r="B49" s="31"/>
      <c r="C49" s="313" t="s">
        <v>140</v>
      </c>
      <c r="D49" s="670">
        <v>40</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row>
    <row r="50" spans="1:30"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row>
    <row r="51" spans="1:30"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row>
    <row r="52" spans="1:30"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row>
    <row r="53" spans="1:30"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row>
    <row r="54" spans="1:30"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row>
    <row r="55" spans="1:30"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row>
    <row r="56" spans="1:30"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row>
    <row r="57" spans="1:30" ht="15.75" customHeight="1" x14ac:dyDescent="0.25">
      <c r="A57" s="327"/>
      <c r="B57" s="41"/>
      <c r="C57" s="44">
        <v>2024</v>
      </c>
      <c r="D57" s="45">
        <v>45474</v>
      </c>
      <c r="E57" s="648">
        <v>45656</v>
      </c>
      <c r="F57" s="623"/>
      <c r="G57" s="46">
        <v>40</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row>
    <row r="58" spans="1:30" ht="15.75" customHeight="1" x14ac:dyDescent="0.25">
      <c r="A58" s="327"/>
      <c r="B58" s="41"/>
      <c r="C58" s="44">
        <v>2025</v>
      </c>
      <c r="D58" s="45">
        <v>45658</v>
      </c>
      <c r="E58" s="648">
        <v>46021</v>
      </c>
      <c r="F58" s="623"/>
      <c r="G58" s="46">
        <v>40</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row>
    <row r="59" spans="1:30" ht="15.75" customHeight="1" x14ac:dyDescent="0.25">
      <c r="A59" s="327"/>
      <c r="B59" s="41"/>
      <c r="C59" s="44">
        <v>2026</v>
      </c>
      <c r="D59" s="45">
        <v>46023</v>
      </c>
      <c r="E59" s="648">
        <v>46386</v>
      </c>
      <c r="F59" s="623"/>
      <c r="G59" s="46">
        <v>40</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row>
    <row r="60" spans="1:30" ht="15.75" customHeight="1" x14ac:dyDescent="0.25">
      <c r="A60" s="327"/>
      <c r="B60" s="41"/>
      <c r="C60" s="44">
        <v>2027</v>
      </c>
      <c r="D60" s="45">
        <v>46388</v>
      </c>
      <c r="E60" s="648">
        <v>46751</v>
      </c>
      <c r="F60" s="623"/>
      <c r="G60" s="46">
        <v>40</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row>
    <row r="61" spans="1:30"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row>
    <row r="62" spans="1:30"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row>
    <row r="63" spans="1:30"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row>
    <row r="64" spans="1:30"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row>
    <row r="65" spans="1:30"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row>
    <row r="66" spans="1:30"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row>
    <row r="67" spans="1:30"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row>
    <row r="68" spans="1:30"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row>
    <row r="69" spans="1:30"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row>
    <row r="70" spans="1:30"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row>
    <row r="71" spans="1:30"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row>
    <row r="72" spans="1:30"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row>
    <row r="73" spans="1:30"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row>
    <row r="74" spans="1:30"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row>
    <row r="75" spans="1:30"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row>
    <row r="76" spans="1:30"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row>
    <row r="77" spans="1:30"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row>
    <row r="78" spans="1:30"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row>
    <row r="79" spans="1:30"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row>
    <row r="80" spans="1:30"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row>
    <row r="81" spans="1:30"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row>
    <row r="82" spans="1:30"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row>
    <row r="83" spans="1:30"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row>
    <row r="84" spans="1:30"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row>
    <row r="85" spans="1:30"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row>
    <row r="86" spans="1:30"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row>
    <row r="87" spans="1:30"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row>
    <row r="88" spans="1:30"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row>
    <row r="89" spans="1:30"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row>
    <row r="90" spans="1:30"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row>
    <row r="91" spans="1:30"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row>
    <row r="92" spans="1:30"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row>
    <row r="93" spans="1:30"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row>
    <row r="94" spans="1:30"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row>
    <row r="95" spans="1:30"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row>
    <row r="96" spans="1:30"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row>
    <row r="97" spans="1:30"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row>
    <row r="98" spans="1:30"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row>
    <row r="99" spans="1:30"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row>
    <row r="100" spans="1:30"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row>
    <row r="101" spans="1:30"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row>
    <row r="102" spans="1:30"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row>
    <row r="103" spans="1:30"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row>
    <row r="104" spans="1:30"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row>
    <row r="105" spans="1:30"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row>
    <row r="106" spans="1:30"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row>
    <row r="107" spans="1:30"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row>
    <row r="108" spans="1:30"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row>
    <row r="109" spans="1:30"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row>
    <row r="110" spans="1:30"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row>
    <row r="111" spans="1:30"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row>
    <row r="112" spans="1:30"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row>
    <row r="113" spans="1:30"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row>
    <row r="114" spans="1:30"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row>
    <row r="115" spans="1:30"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row>
    <row r="116" spans="1:30"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row>
    <row r="117" spans="1:30"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row>
    <row r="118" spans="1:30"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row>
    <row r="119" spans="1:30"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row>
    <row r="120" spans="1:30"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row>
    <row r="121" spans="1:30"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row>
    <row r="122" spans="1:30"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row>
    <row r="123" spans="1:30"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row>
    <row r="124" spans="1:30"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row>
    <row r="125" spans="1:30"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row>
    <row r="126" spans="1:30"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row>
    <row r="127" spans="1:30"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row>
    <row r="128" spans="1:30"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row>
    <row r="129" spans="1:30"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row>
    <row r="130" spans="1:30"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row>
    <row r="131" spans="1:30"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row>
    <row r="132" spans="1:30"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row>
    <row r="133" spans="1:30"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row>
    <row r="134" spans="1:30"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row>
    <row r="135" spans="1:30"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row>
    <row r="136" spans="1:30"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row>
    <row r="137" spans="1:30"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row>
    <row r="138" spans="1:30"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row>
    <row r="139" spans="1:30"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row>
    <row r="140" spans="1:30"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row>
    <row r="141" spans="1:30"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row>
    <row r="142" spans="1:30"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row>
    <row r="143" spans="1:30"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row>
    <row r="144" spans="1:30"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row>
    <row r="145" spans="1:30"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row>
    <row r="146" spans="1:30"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row>
    <row r="147" spans="1:30"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row>
    <row r="148" spans="1:30"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row>
    <row r="149" spans="1:30"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row>
    <row r="150" spans="1:30"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row>
    <row r="151" spans="1:30"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row>
    <row r="152" spans="1:30"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row>
    <row r="153" spans="1:30"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row>
    <row r="154" spans="1:30"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row>
    <row r="155" spans="1:30"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row>
    <row r="156" spans="1:30"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row>
    <row r="157" spans="1:30"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row>
    <row r="158" spans="1:30"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row>
    <row r="159" spans="1:30"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row>
    <row r="160" spans="1:30"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row>
    <row r="161" spans="1:30"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row>
    <row r="162" spans="1:30"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row>
    <row r="163" spans="1:30"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row>
    <row r="164" spans="1:30"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row>
    <row r="165" spans="1:30"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row>
    <row r="166" spans="1:30"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row>
    <row r="167" spans="1:30"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row>
    <row r="168" spans="1:30"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row>
    <row r="169" spans="1:30"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row>
    <row r="170" spans="1:30"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row>
    <row r="171" spans="1:30"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row>
    <row r="172" spans="1:30"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row>
    <row r="173" spans="1:30"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row>
    <row r="174" spans="1:30"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row>
    <row r="175" spans="1:30"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row>
    <row r="176" spans="1:30"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row>
    <row r="177" spans="1:30"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row>
    <row r="178" spans="1:30"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row>
    <row r="179" spans="1:30"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row>
    <row r="180" spans="1:30"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row>
    <row r="181" spans="1:30"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row>
    <row r="182" spans="1:30"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row>
    <row r="183" spans="1:30"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row>
    <row r="184" spans="1:30"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row>
    <row r="185" spans="1:30"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row>
    <row r="186" spans="1:30"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row>
    <row r="187" spans="1:30"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row>
    <row r="188" spans="1:30"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row>
    <row r="189" spans="1:30"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row>
    <row r="190" spans="1:30"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row>
    <row r="191" spans="1:30"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row>
    <row r="192" spans="1:30"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row>
    <row r="193" spans="1:30"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row>
    <row r="194" spans="1:30"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row>
    <row r="195" spans="1:30"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row>
    <row r="196" spans="1:30"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row>
    <row r="197" spans="1:30"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row>
    <row r="198" spans="1:30"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row>
    <row r="199" spans="1:30"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row>
    <row r="200" spans="1:30"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row>
    <row r="201" spans="1:30"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row>
    <row r="202" spans="1:30"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row>
    <row r="203" spans="1:30"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row>
    <row r="204" spans="1:30"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row>
    <row r="205" spans="1:30"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row>
    <row r="206" spans="1:30"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row>
    <row r="207" spans="1:30"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row>
    <row r="208" spans="1:30"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row>
    <row r="209" spans="1:30"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row>
    <row r="210" spans="1:30"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row>
    <row r="211" spans="1:30"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row>
    <row r="212" spans="1:30"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row>
    <row r="213" spans="1:30"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row>
    <row r="214" spans="1:30"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row>
    <row r="215" spans="1:30"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row>
    <row r="216" spans="1:30"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row>
    <row r="217" spans="1:30"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row>
    <row r="218" spans="1:30"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row>
    <row r="219" spans="1:30"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row>
    <row r="220" spans="1:30"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row>
    <row r="221" spans="1:30"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row>
    <row r="222" spans="1:30"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row>
    <row r="223" spans="1:30"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row>
    <row r="224" spans="1:30"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row>
    <row r="225" spans="1:30"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row>
    <row r="226" spans="1:30"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row>
    <row r="227" spans="1:30"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row>
    <row r="228" spans="1:30"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row>
    <row r="229" spans="1:30"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row>
    <row r="230" spans="1:30"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row>
    <row r="231" spans="1:30"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row>
    <row r="232" spans="1:30"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row>
    <row r="233" spans="1:30"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row>
    <row r="234" spans="1:30"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row>
    <row r="235" spans="1:30"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row>
    <row r="236" spans="1:30"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row>
    <row r="237" spans="1:30"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row>
    <row r="238" spans="1:30"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row>
    <row r="239" spans="1:30"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row>
    <row r="240" spans="1:30"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row>
    <row r="241" spans="1:30"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row>
    <row r="242" spans="1:30"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row>
    <row r="243" spans="1:30"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row>
    <row r="244" spans="1:30"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row>
    <row r="245" spans="1:30"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row>
    <row r="246" spans="1:30"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row>
    <row r="247" spans="1:30"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row>
    <row r="248" spans="1:30"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row>
    <row r="249" spans="1:30"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row>
    <row r="250" spans="1:30"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row>
    <row r="251" spans="1:30"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row>
    <row r="252" spans="1:30"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row>
    <row r="253" spans="1:30"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row>
    <row r="254" spans="1:30"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row>
    <row r="255" spans="1:30"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row>
    <row r="256" spans="1:30"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row>
    <row r="257" spans="1:30"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row>
    <row r="258" spans="1:30"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row>
    <row r="259" spans="1:30"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row>
    <row r="260" spans="1:30"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row>
    <row r="261" spans="1:30"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row>
    <row r="262" spans="1:30"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row>
    <row r="263" spans="1:30"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row>
    <row r="264" spans="1:30"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row>
    <row r="265" spans="1:30"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row>
    <row r="266" spans="1:30"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row>
    <row r="267" spans="1:30"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row>
    <row r="268" spans="1:30"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row>
    <row r="269" spans="1:30"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row>
    <row r="270" spans="1:30"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row>
    <row r="271" spans="1:30"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row>
    <row r="272" spans="1:30"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row>
    <row r="273" spans="1:30"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row>
    <row r="274" spans="1:30"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row>
    <row r="275" spans="1:30"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row>
    <row r="276" spans="1:30"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row>
    <row r="277" spans="1:30"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row>
    <row r="278" spans="1:30"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row>
    <row r="279" spans="1:30"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row>
    <row r="280" spans="1:30"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row>
    <row r="281" spans="1:30"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row>
    <row r="282" spans="1:30"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row>
    <row r="283" spans="1:30"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row>
    <row r="284" spans="1:30"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row>
    <row r="285" spans="1:30"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row>
    <row r="286" spans="1:30"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row>
    <row r="287" spans="1:30"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row>
    <row r="288" spans="1:30"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row>
    <row r="289" spans="1:30"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row>
    <row r="290" spans="1:30"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row>
    <row r="291" spans="1:30"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row>
    <row r="292" spans="1:30"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row>
    <row r="293" spans="1:30"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row>
    <row r="294" spans="1:30"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row>
    <row r="295" spans="1:30"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row>
    <row r="296" spans="1:30"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row>
    <row r="297" spans="1:30"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row>
    <row r="298" spans="1:30"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row>
    <row r="299" spans="1:30"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row>
    <row r="300" spans="1:30"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row>
    <row r="301" spans="1:30"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row>
    <row r="302" spans="1:30"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row>
    <row r="303" spans="1:30"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row>
    <row r="304" spans="1:30"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row>
    <row r="305" spans="1:30"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row>
    <row r="306" spans="1:30"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row>
    <row r="307" spans="1:30"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row>
    <row r="308" spans="1:30"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row>
    <row r="309" spans="1:30"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row>
    <row r="310" spans="1:30"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row>
    <row r="311" spans="1:30"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row>
    <row r="312" spans="1:30"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row>
    <row r="313" spans="1:30"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row>
    <row r="314" spans="1:30"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row>
    <row r="315" spans="1:30"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row>
    <row r="316" spans="1:30"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row>
    <row r="317" spans="1:30"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row>
    <row r="318" spans="1:30"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row>
    <row r="319" spans="1:30"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row>
    <row r="320" spans="1:30"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row>
    <row r="321" spans="1:30"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row>
    <row r="322" spans="1:30"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row>
    <row r="323" spans="1:30"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row>
    <row r="324" spans="1:30"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row>
    <row r="325" spans="1:30"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row>
    <row r="326" spans="1:30"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row>
    <row r="327" spans="1:30"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row>
    <row r="328" spans="1:30"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row>
    <row r="329" spans="1:30"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row>
    <row r="330" spans="1:30"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row>
    <row r="331" spans="1:30"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row>
    <row r="332" spans="1:30"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row>
    <row r="333" spans="1:30"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row>
    <row r="334" spans="1:30"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row>
    <row r="335" spans="1:30"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row>
    <row r="336" spans="1:30"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row>
    <row r="337" spans="1:30"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row>
    <row r="338" spans="1:30"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row>
    <row r="339" spans="1:30"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row>
    <row r="340" spans="1:30"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row>
    <row r="341" spans="1:30"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row>
    <row r="342" spans="1:30"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row>
    <row r="343" spans="1:30"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row>
    <row r="344" spans="1:30"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row>
    <row r="345" spans="1:30"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row>
    <row r="346" spans="1:30"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row>
    <row r="347" spans="1:30"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row>
    <row r="348" spans="1:30"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row>
    <row r="349" spans="1:30"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row>
    <row r="350" spans="1:30"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row>
    <row r="351" spans="1:30"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row>
    <row r="352" spans="1:30"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row>
    <row r="353" spans="1:30"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row>
    <row r="354" spans="1:30"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row>
    <row r="355" spans="1:30"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row>
    <row r="356" spans="1:30"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row>
    <row r="357" spans="1:30"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row>
    <row r="358" spans="1:30"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row>
    <row r="359" spans="1:30"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row>
    <row r="360" spans="1:30"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row>
    <row r="361" spans="1:30"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row>
    <row r="362" spans="1:30"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row>
    <row r="363" spans="1:30"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row>
    <row r="364" spans="1:30"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row>
    <row r="365" spans="1:30"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row>
    <row r="366" spans="1:30"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row>
    <row r="367" spans="1:30"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row>
    <row r="368" spans="1:30"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row>
    <row r="369" spans="1:30"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row>
    <row r="370" spans="1:30"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row>
    <row r="371" spans="1:30"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row>
    <row r="372" spans="1:30"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row>
    <row r="373" spans="1:30"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row>
    <row r="374" spans="1:30"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row>
    <row r="375" spans="1:30"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row>
    <row r="376" spans="1:30"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row>
    <row r="377" spans="1:30"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row>
    <row r="378" spans="1:30"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row>
    <row r="379" spans="1:30"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row>
    <row r="380" spans="1:30"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row>
    <row r="381" spans="1:30"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row>
    <row r="382" spans="1:30"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row>
    <row r="383" spans="1:30"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row>
    <row r="384" spans="1:30"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row>
    <row r="385" spans="1:30"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row>
    <row r="386" spans="1:30"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row>
    <row r="387" spans="1:30"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row>
    <row r="388" spans="1:30"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row>
    <row r="389" spans="1:30"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row>
    <row r="390" spans="1:30"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row>
    <row r="391" spans="1:30"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row>
    <row r="392" spans="1:30"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row>
    <row r="393" spans="1:30"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row>
    <row r="394" spans="1:30"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row>
    <row r="395" spans="1:30"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row>
    <row r="396" spans="1:30"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row>
    <row r="397" spans="1:30"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row>
    <row r="398" spans="1:30"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row>
    <row r="399" spans="1:30"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row>
    <row r="400" spans="1:30"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row>
    <row r="401" spans="1:30"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row>
    <row r="402" spans="1:30"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row>
    <row r="403" spans="1:30"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row>
    <row r="404" spans="1:30"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row>
    <row r="405" spans="1:30"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row>
    <row r="406" spans="1:30"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row>
    <row r="407" spans="1:30"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row>
    <row r="408" spans="1:30"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row>
    <row r="409" spans="1:30"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row>
    <row r="410" spans="1:30"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row>
    <row r="411" spans="1:30"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row>
    <row r="412" spans="1:30"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row>
    <row r="413" spans="1:30"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row>
    <row r="414" spans="1:30"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row>
    <row r="415" spans="1:30"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row>
    <row r="416" spans="1:30"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row>
    <row r="417" spans="1:30"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row>
    <row r="418" spans="1:30"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row>
    <row r="419" spans="1:30"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row>
    <row r="420" spans="1:30"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row>
    <row r="421" spans="1:30"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row>
    <row r="422" spans="1:30"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row>
    <row r="423" spans="1:30"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row>
    <row r="424" spans="1:30"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row>
    <row r="425" spans="1:30"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row>
    <row r="426" spans="1:30"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row>
    <row r="427" spans="1:30"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row>
    <row r="428" spans="1:30"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row>
    <row r="429" spans="1:30"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row>
    <row r="430" spans="1:30"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row>
    <row r="431" spans="1:30"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row>
    <row r="432" spans="1:30"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row>
    <row r="433" spans="1:30"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row>
    <row r="434" spans="1:30"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row>
    <row r="435" spans="1:30"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row>
    <row r="436" spans="1:30"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row>
    <row r="437" spans="1:30"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row>
    <row r="438" spans="1:30"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row>
    <row r="439" spans="1:30"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row>
    <row r="440" spans="1:30"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row>
    <row r="441" spans="1:30"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row>
    <row r="442" spans="1:30"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row>
    <row r="443" spans="1:30"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row>
    <row r="444" spans="1:30"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row>
    <row r="445" spans="1:30"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row>
    <row r="446" spans="1:30"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row>
    <row r="447" spans="1:30"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row>
    <row r="448" spans="1:30"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row>
    <row r="449" spans="1:30"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row>
    <row r="450" spans="1:30"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row>
    <row r="451" spans="1:30"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row>
    <row r="452" spans="1:30"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row>
    <row r="453" spans="1:30"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row>
    <row r="454" spans="1:30"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row>
    <row r="455" spans="1:30"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row>
    <row r="456" spans="1:30"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row>
    <row r="457" spans="1:30"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row>
    <row r="458" spans="1:30"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row>
    <row r="459" spans="1:30"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row>
    <row r="460" spans="1:30"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row>
    <row r="461" spans="1:30"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row>
    <row r="462" spans="1:30"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row>
    <row r="463" spans="1:30"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row>
    <row r="464" spans="1:30"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row>
    <row r="465" spans="1:30"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row>
    <row r="466" spans="1:30"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row>
    <row r="467" spans="1:30"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row>
    <row r="468" spans="1:30"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row>
    <row r="469" spans="1:30"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row>
    <row r="470" spans="1:30"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row>
    <row r="471" spans="1:30"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row>
    <row r="472" spans="1:30"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row>
    <row r="473" spans="1:30"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row>
    <row r="474" spans="1:30"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row>
    <row r="475" spans="1:30"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row>
    <row r="476" spans="1:30"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row>
    <row r="477" spans="1:30"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row>
    <row r="478" spans="1:30"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row>
    <row r="479" spans="1:30"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row>
    <row r="480" spans="1:30"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row>
    <row r="481" spans="1:30"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row>
    <row r="482" spans="1:30"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row>
    <row r="483" spans="1:30"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row>
    <row r="484" spans="1:30"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row>
    <row r="485" spans="1:30"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row>
    <row r="486" spans="1:30"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row>
    <row r="487" spans="1:30"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row>
    <row r="488" spans="1:30"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row>
    <row r="489" spans="1:30"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row>
    <row r="490" spans="1:30"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row>
    <row r="491" spans="1:30"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row>
    <row r="492" spans="1:30"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row>
    <row r="493" spans="1:30"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row>
    <row r="494" spans="1:30"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row>
    <row r="495" spans="1:30"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row>
    <row r="496" spans="1:30"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row>
    <row r="497" spans="1:30"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row>
    <row r="498" spans="1:30"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row>
    <row r="499" spans="1:30"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row>
    <row r="500" spans="1:30"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row>
    <row r="501" spans="1:30"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row>
    <row r="502" spans="1:30"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row>
    <row r="503" spans="1:30"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row>
    <row r="504" spans="1:30"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row>
    <row r="505" spans="1:30"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row>
    <row r="506" spans="1:30"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row>
    <row r="507" spans="1:30"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row>
    <row r="508" spans="1:30"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row>
    <row r="509" spans="1:30"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row>
    <row r="510" spans="1:30"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row>
    <row r="511" spans="1:30"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row>
    <row r="512" spans="1:30"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row>
    <row r="513" spans="1:30"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row>
    <row r="514" spans="1:30"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row>
    <row r="515" spans="1:30"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row>
    <row r="516" spans="1:30"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row>
    <row r="517" spans="1:30"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row>
    <row r="518" spans="1:30"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row>
    <row r="519" spans="1:30"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row>
    <row r="520" spans="1:30"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row>
    <row r="521" spans="1:30"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row>
    <row r="522" spans="1:30"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row>
    <row r="523" spans="1:30"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row>
    <row r="524" spans="1:30"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row>
    <row r="525" spans="1:30"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row>
    <row r="526" spans="1:30"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row>
    <row r="527" spans="1:30"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row>
    <row r="528" spans="1:30"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row>
    <row r="529" spans="1:30"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row>
    <row r="530" spans="1:30"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row>
    <row r="531" spans="1:30"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row>
    <row r="532" spans="1:30"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row>
    <row r="533" spans="1:30"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row>
    <row r="534" spans="1:30"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row>
    <row r="535" spans="1:30"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row>
    <row r="536" spans="1:30"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row>
    <row r="537" spans="1:30"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row>
    <row r="538" spans="1:30"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row>
    <row r="539" spans="1:30"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row>
    <row r="540" spans="1:30"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row>
    <row r="541" spans="1:30"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row>
    <row r="542" spans="1:30"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row>
    <row r="543" spans="1:30"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row>
    <row r="544" spans="1:30"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row>
    <row r="545" spans="1:30"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row>
    <row r="546" spans="1:30"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row>
    <row r="547" spans="1:30"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row>
    <row r="548" spans="1:30"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row>
    <row r="549" spans="1:30"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row>
    <row r="550" spans="1:30"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row>
    <row r="551" spans="1:30"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row>
    <row r="552" spans="1:30"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row>
    <row r="553" spans="1:30"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row>
    <row r="554" spans="1:30"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row>
    <row r="555" spans="1:30"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row>
    <row r="556" spans="1:30"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row>
    <row r="557" spans="1:30"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row>
    <row r="558" spans="1:30"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row>
    <row r="559" spans="1:30"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row>
    <row r="560" spans="1:30"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row>
    <row r="561" spans="1:30"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row>
    <row r="562" spans="1:30"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row>
    <row r="563" spans="1:30"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row>
    <row r="564" spans="1:30"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row>
    <row r="565" spans="1:30"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row>
    <row r="566" spans="1:30"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row>
    <row r="567" spans="1:30"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row>
    <row r="568" spans="1:30"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row>
    <row r="569" spans="1:30"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row>
    <row r="570" spans="1:30"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row>
    <row r="571" spans="1:30"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row>
    <row r="572" spans="1:30"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row>
    <row r="573" spans="1:30"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row>
    <row r="574" spans="1:30"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row>
    <row r="575" spans="1:30"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row>
    <row r="576" spans="1:30"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row>
    <row r="577" spans="1:30"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row>
    <row r="578" spans="1:30"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row>
    <row r="579" spans="1:30"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row>
    <row r="580" spans="1:30"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row>
    <row r="581" spans="1:30"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row>
    <row r="582" spans="1:30"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row>
    <row r="583" spans="1:30"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row>
    <row r="584" spans="1:30"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row>
    <row r="585" spans="1:30"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row>
    <row r="586" spans="1:30"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row>
    <row r="587" spans="1:30"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row>
    <row r="588" spans="1:30"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row>
    <row r="589" spans="1:30"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row>
    <row r="590" spans="1:30"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row>
    <row r="591" spans="1:30"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row>
    <row r="592" spans="1:30"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row>
    <row r="593" spans="1:30"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row>
    <row r="594" spans="1:30"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row>
    <row r="595" spans="1:30"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row>
    <row r="596" spans="1:30"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row>
    <row r="597" spans="1:30"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row>
    <row r="598" spans="1:30"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row>
    <row r="599" spans="1:30"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row>
    <row r="600" spans="1:30"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row>
    <row r="601" spans="1:30"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row>
    <row r="602" spans="1:30"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row>
    <row r="603" spans="1:30"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row>
    <row r="604" spans="1:30"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row>
    <row r="605" spans="1:30"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row>
    <row r="606" spans="1:30"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row>
    <row r="607" spans="1:30"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row>
    <row r="608" spans="1:30"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row>
    <row r="609" spans="1:30"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row>
    <row r="610" spans="1:30"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row>
    <row r="611" spans="1:30"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row>
    <row r="612" spans="1:30"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row>
    <row r="613" spans="1:30"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row>
    <row r="614" spans="1:30"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row>
    <row r="615" spans="1:30"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row>
    <row r="616" spans="1:30"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row>
    <row r="617" spans="1:30"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row>
    <row r="618" spans="1:30"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row>
    <row r="619" spans="1:30"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row>
    <row r="620" spans="1:30"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row>
    <row r="621" spans="1:30"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row>
    <row r="622" spans="1:30"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row>
    <row r="623" spans="1:30"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row>
    <row r="624" spans="1:30"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row>
    <row r="625" spans="1:30"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row>
    <row r="626" spans="1:30"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row>
    <row r="627" spans="1:30"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row>
    <row r="628" spans="1:30"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row>
    <row r="629" spans="1:30"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row>
    <row r="630" spans="1:30"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row>
    <row r="631" spans="1:30"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row>
    <row r="632" spans="1:30"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row>
    <row r="633" spans="1:30"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row>
    <row r="634" spans="1:30"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row>
    <row r="635" spans="1:30"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row>
    <row r="636" spans="1:30"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row>
    <row r="637" spans="1:30"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row>
    <row r="638" spans="1:30"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row>
    <row r="639" spans="1:30"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row>
    <row r="640" spans="1:30"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row>
    <row r="641" spans="1:30"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row>
    <row r="642" spans="1:30"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row>
    <row r="643" spans="1:30"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row>
    <row r="644" spans="1:30"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row>
    <row r="645" spans="1:30"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row>
    <row r="646" spans="1:30"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row>
    <row r="647" spans="1:30"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row>
    <row r="648" spans="1:30"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row>
    <row r="649" spans="1:30"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row>
    <row r="650" spans="1:30"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row>
    <row r="651" spans="1:30"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row>
    <row r="652" spans="1:30"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row>
    <row r="653" spans="1:30"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row>
    <row r="654" spans="1:30"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row>
    <row r="655" spans="1:30"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row>
    <row r="656" spans="1:30"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row>
    <row r="657" spans="1:30"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row>
    <row r="658" spans="1:30"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row>
    <row r="659" spans="1:30"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row>
    <row r="660" spans="1:30"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row>
    <row r="661" spans="1:30"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row>
    <row r="662" spans="1:30"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row>
    <row r="663" spans="1:30"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row>
    <row r="664" spans="1:30"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row>
    <row r="665" spans="1:30"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row>
    <row r="666" spans="1:30"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row>
    <row r="667" spans="1:30"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row>
    <row r="668" spans="1:30"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row>
    <row r="669" spans="1:30"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row>
    <row r="670" spans="1:30"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row>
    <row r="671" spans="1:30"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row>
    <row r="672" spans="1:30"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row>
    <row r="673" spans="1:30"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row>
    <row r="674" spans="1:30"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row>
    <row r="675" spans="1:30"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row>
    <row r="676" spans="1:30"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row>
    <row r="677" spans="1:30"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row>
    <row r="678" spans="1:30"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row>
    <row r="679" spans="1:30"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row>
    <row r="680" spans="1:30"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row>
    <row r="681" spans="1:30"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row>
    <row r="682" spans="1:30"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row>
    <row r="683" spans="1:30"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row>
    <row r="684" spans="1:30"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row>
    <row r="685" spans="1:30"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row>
    <row r="686" spans="1:30"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row>
    <row r="687" spans="1:30"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row>
    <row r="688" spans="1:30"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row>
    <row r="689" spans="1:30"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row>
    <row r="690" spans="1:30"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row>
    <row r="691" spans="1:30"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row>
    <row r="692" spans="1:30"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row>
    <row r="693" spans="1:30"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row>
    <row r="694" spans="1:30"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row>
    <row r="695" spans="1:30"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row>
    <row r="696" spans="1:30"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row>
    <row r="697" spans="1:30"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row>
    <row r="698" spans="1:30"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row>
    <row r="699" spans="1:30"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row>
    <row r="700" spans="1:30"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row>
    <row r="701" spans="1:30"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row>
    <row r="702" spans="1:30"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row>
    <row r="703" spans="1:30"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row>
    <row r="704" spans="1:30"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row>
    <row r="705" spans="1:30"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row>
    <row r="706" spans="1:30"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row>
    <row r="707" spans="1:30"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row>
    <row r="708" spans="1:30"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row>
    <row r="709" spans="1:30"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row>
    <row r="710" spans="1:30"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row>
    <row r="711" spans="1:30"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row>
    <row r="712" spans="1:30"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row>
    <row r="713" spans="1:30"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row>
    <row r="714" spans="1:30"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row>
    <row r="715" spans="1:30"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row>
    <row r="716" spans="1:30"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row>
    <row r="717" spans="1:30"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row>
    <row r="718" spans="1:30"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row>
    <row r="719" spans="1:30"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row>
    <row r="720" spans="1:30"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row>
    <row r="721" spans="1:30"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row>
    <row r="722" spans="1:30"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row>
    <row r="723" spans="1:30"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row>
    <row r="724" spans="1:30"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row>
    <row r="725" spans="1:30"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row>
    <row r="726" spans="1:30"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row>
    <row r="727" spans="1:30"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row>
    <row r="728" spans="1:30"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row>
    <row r="729" spans="1:30"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row>
    <row r="730" spans="1:30"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row>
    <row r="731" spans="1:30"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row>
    <row r="732" spans="1:30"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row>
    <row r="733" spans="1:30"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row>
    <row r="734" spans="1:30"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row>
    <row r="735" spans="1:30"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row>
    <row r="736" spans="1:30"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row>
    <row r="737" spans="1:30"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row>
    <row r="738" spans="1:30"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row>
    <row r="739" spans="1:30"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row>
    <row r="740" spans="1:30"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row>
    <row r="741" spans="1:30"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row>
    <row r="742" spans="1:30"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row>
    <row r="743" spans="1:30"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row>
    <row r="744" spans="1:30"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row>
    <row r="745" spans="1:30"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row>
    <row r="746" spans="1:30"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row>
    <row r="747" spans="1:30"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row>
    <row r="748" spans="1:30"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row>
    <row r="749" spans="1:30"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row>
    <row r="750" spans="1:30"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row>
    <row r="751" spans="1:30"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row>
    <row r="752" spans="1:30"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row>
    <row r="753" spans="1:30"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row>
    <row r="754" spans="1:30"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row>
    <row r="755" spans="1:30"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row>
    <row r="756" spans="1:30"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row>
    <row r="757" spans="1:30"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row>
    <row r="758" spans="1:30"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row>
    <row r="759" spans="1:30"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row>
    <row r="760" spans="1:30"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row>
    <row r="761" spans="1:30"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row>
    <row r="762" spans="1:30"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row>
    <row r="763" spans="1:30"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row>
    <row r="764" spans="1:30"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row>
    <row r="765" spans="1:30"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row>
    <row r="766" spans="1:30"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row>
    <row r="767" spans="1:30"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row>
    <row r="768" spans="1:30"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row>
    <row r="769" spans="1:30"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row>
    <row r="770" spans="1:30"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row>
    <row r="771" spans="1:30"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row>
    <row r="772" spans="1:30"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row>
    <row r="773" spans="1:30"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row>
    <row r="774" spans="1:30"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row>
    <row r="775" spans="1:30"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row>
    <row r="776" spans="1:30"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row>
    <row r="777" spans="1:30"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row>
    <row r="778" spans="1:30"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row>
    <row r="779" spans="1:30"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row>
    <row r="780" spans="1:30"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row>
    <row r="781" spans="1:30"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row>
    <row r="782" spans="1:30"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row>
    <row r="783" spans="1:30"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row>
    <row r="784" spans="1:30"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row>
    <row r="785" spans="1:30"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row>
    <row r="786" spans="1:30"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row>
    <row r="787" spans="1:30"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row>
    <row r="788" spans="1:30"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row>
    <row r="789" spans="1:30"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row>
    <row r="790" spans="1:30"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row>
    <row r="791" spans="1:30"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row>
    <row r="792" spans="1:30"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row>
    <row r="793" spans="1:30"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row>
    <row r="794" spans="1:30"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row>
    <row r="795" spans="1:30"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row>
    <row r="796" spans="1:30"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row>
    <row r="797" spans="1:30"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row>
    <row r="798" spans="1:30"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row>
    <row r="799" spans="1:30"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row>
    <row r="800" spans="1:30"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row>
    <row r="801" spans="1:30"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row>
    <row r="802" spans="1:30"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row>
    <row r="803" spans="1:30"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row>
    <row r="804" spans="1:30"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row>
    <row r="805" spans="1:30"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row>
    <row r="806" spans="1:30"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row>
    <row r="807" spans="1:30"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row>
    <row r="808" spans="1:30"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row>
    <row r="809" spans="1:30"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row>
    <row r="810" spans="1:30"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row>
    <row r="811" spans="1:30"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row>
    <row r="812" spans="1:30"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row>
    <row r="813" spans="1:30"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row>
    <row r="814" spans="1:30"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row>
    <row r="815" spans="1:30"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row>
    <row r="816" spans="1:30"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row>
    <row r="817" spans="1:30"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row>
    <row r="818" spans="1:30"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row>
    <row r="819" spans="1:30"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row>
    <row r="820" spans="1:30"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row>
    <row r="821" spans="1:30"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row>
    <row r="822" spans="1:30"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row>
    <row r="823" spans="1:30"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row>
    <row r="824" spans="1:30"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row>
    <row r="825" spans="1:30"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row>
    <row r="826" spans="1:30"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row>
    <row r="827" spans="1:30"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row>
    <row r="828" spans="1:30"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row>
    <row r="829" spans="1:30"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row>
    <row r="830" spans="1:30"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row>
    <row r="831" spans="1:30"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row>
    <row r="832" spans="1:30"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row>
    <row r="833" spans="1:30"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row>
    <row r="834" spans="1:30"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row>
    <row r="835" spans="1:30"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row>
    <row r="836" spans="1:30"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row>
    <row r="837" spans="1:30"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row>
    <row r="838" spans="1:30"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row>
    <row r="839" spans="1:30"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row>
    <row r="840" spans="1:30"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row>
    <row r="841" spans="1:30"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row>
    <row r="842" spans="1:30"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row>
    <row r="843" spans="1:30"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row>
    <row r="844" spans="1:30"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row>
    <row r="845" spans="1:30"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row>
    <row r="846" spans="1:30"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row>
    <row r="847" spans="1:30"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row>
    <row r="848" spans="1:30"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row>
    <row r="849" spans="1:30"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row>
    <row r="850" spans="1:30"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row>
    <row r="851" spans="1:30"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row>
    <row r="852" spans="1:30"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row>
    <row r="853" spans="1:30"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row>
    <row r="854" spans="1:30"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row>
    <row r="855" spans="1:30"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row>
    <row r="856" spans="1:30"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row>
    <row r="857" spans="1:30"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row>
    <row r="858" spans="1:30"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row>
    <row r="859" spans="1:30"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row>
    <row r="860" spans="1:30"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row>
    <row r="861" spans="1:30"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row>
    <row r="862" spans="1:30"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row>
    <row r="863" spans="1:30"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row>
    <row r="864" spans="1:30"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row>
    <row r="865" spans="1:30"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row>
    <row r="866" spans="1:30"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row>
    <row r="867" spans="1:30"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row>
    <row r="868" spans="1:30"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row>
    <row r="869" spans="1:30"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row>
    <row r="870" spans="1:30"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row>
    <row r="871" spans="1:30"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row>
    <row r="872" spans="1:30"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row>
    <row r="873" spans="1:30"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row>
    <row r="874" spans="1:30"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row>
    <row r="875" spans="1:30"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row>
    <row r="876" spans="1:30"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row>
    <row r="877" spans="1:30"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row>
    <row r="878" spans="1:30"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row>
    <row r="879" spans="1:30"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row>
    <row r="880" spans="1:30"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row>
    <row r="881" spans="1:30"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row>
    <row r="882" spans="1:30"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row>
    <row r="883" spans="1:30"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row>
    <row r="884" spans="1:30"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row>
    <row r="885" spans="1:30"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row>
    <row r="886" spans="1:30"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row>
    <row r="887" spans="1:30"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row>
    <row r="888" spans="1:30"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row>
    <row r="889" spans="1:30"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row>
    <row r="890" spans="1:30"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row>
    <row r="891" spans="1:30"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row>
    <row r="892" spans="1:30"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row>
    <row r="893" spans="1:30"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row>
    <row r="894" spans="1:30"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row>
    <row r="895" spans="1:30"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row>
    <row r="896" spans="1:30"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row>
    <row r="897" spans="1:30"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row>
    <row r="898" spans="1:30"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row>
    <row r="899" spans="1:30"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row>
    <row r="900" spans="1:30"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row>
    <row r="901" spans="1:30"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row>
    <row r="902" spans="1:30"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row>
    <row r="903" spans="1:30"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row>
    <row r="904" spans="1:30"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row>
    <row r="905" spans="1:30"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row>
    <row r="906" spans="1:30"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row>
    <row r="907" spans="1:30"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row>
    <row r="908" spans="1:30"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row>
    <row r="909" spans="1:30"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row>
    <row r="910" spans="1:30"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row>
    <row r="911" spans="1:30"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row>
    <row r="912" spans="1:30"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row>
    <row r="913" spans="1:30"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row>
    <row r="914" spans="1:30"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row>
    <row r="915" spans="1:30"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row>
    <row r="916" spans="1:30"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row>
    <row r="917" spans="1:30"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row>
    <row r="918" spans="1:30"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row>
    <row r="919" spans="1:30"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row>
    <row r="920" spans="1:30"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row>
    <row r="921" spans="1:30"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row>
    <row r="922" spans="1:30"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row>
    <row r="923" spans="1:30"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row>
    <row r="924" spans="1:30"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row>
    <row r="925" spans="1:30"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row>
    <row r="926" spans="1:30"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row>
    <row r="927" spans="1:30"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row>
    <row r="928" spans="1:30"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row>
    <row r="929" spans="1:30"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row>
    <row r="930" spans="1:30"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row>
    <row r="931" spans="1:30"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row>
    <row r="932" spans="1:30"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row>
    <row r="933" spans="1:30"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row>
    <row r="934" spans="1:30"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row>
    <row r="935" spans="1:30"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row>
    <row r="936" spans="1:30"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row>
    <row r="937" spans="1:30"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row>
    <row r="938" spans="1:30"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row>
    <row r="939" spans="1:30"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row>
    <row r="940" spans="1:30"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row>
    <row r="941" spans="1:30"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row>
    <row r="942" spans="1:30"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row>
    <row r="943" spans="1:30"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row>
    <row r="944" spans="1:30"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row>
    <row r="945" spans="1:30"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row>
    <row r="946" spans="1:30"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row>
    <row r="947" spans="1:30"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row>
    <row r="948" spans="1:30"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row>
    <row r="949" spans="1:30"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row>
    <row r="950" spans="1:30"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row>
    <row r="951" spans="1:30"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row>
    <row r="952" spans="1:30"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row>
    <row r="953" spans="1:30"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row>
    <row r="954" spans="1:30"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row>
    <row r="955" spans="1:30"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row>
    <row r="956" spans="1:30"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row>
    <row r="957" spans="1:30"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row>
    <row r="958" spans="1:30"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row>
    <row r="959" spans="1:30"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row>
    <row r="960" spans="1:30"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row>
    <row r="961" spans="1:30"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row>
    <row r="962" spans="1:30"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row>
    <row r="963" spans="1:30"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row>
    <row r="964" spans="1:30"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row>
    <row r="965" spans="1:30"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row>
    <row r="966" spans="1:30"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row>
    <row r="967" spans="1:30"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row>
    <row r="968" spans="1:30"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row>
    <row r="969" spans="1:30"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row>
    <row r="970" spans="1:30"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row>
    <row r="971" spans="1:30"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row>
    <row r="972" spans="1:30"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row>
    <row r="973" spans="1:30"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row>
    <row r="974" spans="1:30"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row>
    <row r="975" spans="1:30"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row>
    <row r="976" spans="1:30"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row>
    <row r="977" spans="1:30"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row>
    <row r="978" spans="1:30"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row>
    <row r="979" spans="1:30"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row>
    <row r="980" spans="1:30"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row>
    <row r="981" spans="1:30"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row>
    <row r="982" spans="1:30"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row>
    <row r="983" spans="1:30"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row>
    <row r="984" spans="1:30"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row>
    <row r="985" spans="1:30"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row>
    <row r="986" spans="1:30"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row>
    <row r="987" spans="1:30"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row>
    <row r="988" spans="1:30"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row>
    <row r="989" spans="1:30"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row>
    <row r="990" spans="1:30"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row>
    <row r="991" spans="1:30"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row>
    <row r="992" spans="1:30"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row>
    <row r="993" spans="1:30"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row>
    <row r="994" spans="1:30"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row>
    <row r="995" spans="1:30"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row>
    <row r="996" spans="1:30"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row>
    <row r="997" spans="1:30"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row>
    <row r="998" spans="1:30"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row>
    <row r="999" spans="1:30"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row>
    <row r="1000" spans="1:30"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300"/>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row>
    <row r="2" spans="1:34" ht="12.75" customHeight="1" x14ac:dyDescent="0.25">
      <c r="A2" s="300"/>
      <c r="B2" s="659"/>
      <c r="C2" s="643"/>
      <c r="D2" s="644"/>
      <c r="E2" s="25"/>
      <c r="F2" s="662" t="s">
        <v>120</v>
      </c>
      <c r="G2" s="643"/>
      <c r="H2" s="643"/>
      <c r="I2" s="643"/>
      <c r="J2" s="643"/>
      <c r="K2" s="643"/>
      <c r="L2" s="643"/>
      <c r="M2" s="643"/>
      <c r="N2" s="643"/>
      <c r="O2" s="643"/>
      <c r="P2" s="643"/>
      <c r="Q2" s="643"/>
      <c r="R2" s="643"/>
      <c r="S2" s="643"/>
      <c r="T2" s="643"/>
      <c r="U2" s="643"/>
      <c r="V2" s="643"/>
      <c r="W2" s="643"/>
      <c r="X2" s="643"/>
      <c r="Y2" s="643"/>
      <c r="Z2" s="643"/>
      <c r="AA2" s="643"/>
      <c r="AB2" s="644"/>
      <c r="AC2" s="300"/>
      <c r="AD2" s="300"/>
      <c r="AE2" s="300"/>
      <c r="AF2" s="300"/>
      <c r="AG2" s="300"/>
      <c r="AH2" s="300"/>
    </row>
    <row r="3" spans="1:34" ht="12.75" customHeight="1" x14ac:dyDescent="0.25">
      <c r="A3" s="300"/>
      <c r="B3" s="660"/>
      <c r="C3" s="607"/>
      <c r="D3" s="661"/>
      <c r="E3" s="26"/>
      <c r="F3" s="650"/>
      <c r="G3" s="607"/>
      <c r="H3" s="607"/>
      <c r="I3" s="607"/>
      <c r="J3" s="607"/>
      <c r="K3" s="607"/>
      <c r="L3" s="607"/>
      <c r="M3" s="607"/>
      <c r="N3" s="607"/>
      <c r="O3" s="607"/>
      <c r="P3" s="607"/>
      <c r="Q3" s="607"/>
      <c r="R3" s="607"/>
      <c r="S3" s="607"/>
      <c r="T3" s="607"/>
      <c r="U3" s="607"/>
      <c r="V3" s="607"/>
      <c r="W3" s="607"/>
      <c r="X3" s="607"/>
      <c r="Y3" s="607"/>
      <c r="Z3" s="607"/>
      <c r="AA3" s="607"/>
      <c r="AB3" s="661"/>
      <c r="AC3" s="300"/>
      <c r="AD3" s="300"/>
      <c r="AE3" s="300"/>
      <c r="AF3" s="300"/>
      <c r="AG3" s="300"/>
      <c r="AH3" s="300"/>
    </row>
    <row r="4" spans="1:34" ht="12.75" customHeight="1" x14ac:dyDescent="0.25">
      <c r="A4" s="300"/>
      <c r="B4" s="660"/>
      <c r="C4" s="607"/>
      <c r="D4" s="661"/>
      <c r="E4" s="26"/>
      <c r="F4" s="650"/>
      <c r="G4" s="607"/>
      <c r="H4" s="607"/>
      <c r="I4" s="607"/>
      <c r="J4" s="607"/>
      <c r="K4" s="607"/>
      <c r="L4" s="607"/>
      <c r="M4" s="607"/>
      <c r="N4" s="607"/>
      <c r="O4" s="607"/>
      <c r="P4" s="607"/>
      <c r="Q4" s="607"/>
      <c r="R4" s="607"/>
      <c r="S4" s="607"/>
      <c r="T4" s="607"/>
      <c r="U4" s="607"/>
      <c r="V4" s="607"/>
      <c r="W4" s="607"/>
      <c r="X4" s="607"/>
      <c r="Y4" s="607"/>
      <c r="Z4" s="607"/>
      <c r="AA4" s="607"/>
      <c r="AB4" s="661"/>
      <c r="AC4" s="300"/>
      <c r="AD4" s="300"/>
      <c r="AE4" s="300"/>
      <c r="AF4" s="300"/>
      <c r="AG4" s="300"/>
      <c r="AH4" s="300"/>
    </row>
    <row r="5" spans="1:34" ht="12.75" customHeight="1" x14ac:dyDescent="0.25">
      <c r="A5" s="300"/>
      <c r="B5" s="660"/>
      <c r="C5" s="607"/>
      <c r="D5" s="661"/>
      <c r="E5" s="26"/>
      <c r="F5" s="650"/>
      <c r="G5" s="607"/>
      <c r="H5" s="607"/>
      <c r="I5" s="607"/>
      <c r="J5" s="607"/>
      <c r="K5" s="607"/>
      <c r="L5" s="607"/>
      <c r="M5" s="607"/>
      <c r="N5" s="607"/>
      <c r="O5" s="607"/>
      <c r="P5" s="607"/>
      <c r="Q5" s="607"/>
      <c r="R5" s="607"/>
      <c r="S5" s="607"/>
      <c r="T5" s="607"/>
      <c r="U5" s="607"/>
      <c r="V5" s="607"/>
      <c r="W5" s="607"/>
      <c r="X5" s="607"/>
      <c r="Y5" s="607"/>
      <c r="Z5" s="607"/>
      <c r="AA5" s="607"/>
      <c r="AB5" s="661"/>
      <c r="AC5" s="300"/>
      <c r="AD5" s="300"/>
      <c r="AE5" s="300"/>
      <c r="AF5" s="300"/>
      <c r="AG5" s="300"/>
      <c r="AH5" s="300"/>
    </row>
    <row r="6" spans="1:34" ht="37.5" customHeight="1" x14ac:dyDescent="0.25">
      <c r="A6" s="300"/>
      <c r="B6" s="645"/>
      <c r="C6" s="646"/>
      <c r="D6" s="647"/>
      <c r="E6" s="301"/>
      <c r="F6" s="646"/>
      <c r="G6" s="646"/>
      <c r="H6" s="646"/>
      <c r="I6" s="646"/>
      <c r="J6" s="646"/>
      <c r="K6" s="646"/>
      <c r="L6" s="646"/>
      <c r="M6" s="646"/>
      <c r="N6" s="646"/>
      <c r="O6" s="646"/>
      <c r="P6" s="646"/>
      <c r="Q6" s="646"/>
      <c r="R6" s="646"/>
      <c r="S6" s="646"/>
      <c r="T6" s="646"/>
      <c r="U6" s="646"/>
      <c r="V6" s="646"/>
      <c r="W6" s="646"/>
      <c r="X6" s="646"/>
      <c r="Y6" s="646"/>
      <c r="Z6" s="646"/>
      <c r="AA6" s="646"/>
      <c r="AB6" s="647"/>
      <c r="AC6" s="300"/>
      <c r="AD6" s="300"/>
      <c r="AE6" s="300"/>
      <c r="AF6" s="300"/>
      <c r="AG6" s="300"/>
      <c r="AH6" s="300"/>
    </row>
    <row r="7" spans="1:34" ht="15" customHeight="1" x14ac:dyDescent="0.25">
      <c r="A7" s="300"/>
      <c r="B7" s="27"/>
      <c r="C7" s="663"/>
      <c r="D7" s="643"/>
      <c r="E7" s="28"/>
      <c r="F7" s="29"/>
      <c r="G7" s="29"/>
      <c r="H7" s="29"/>
      <c r="I7" s="29"/>
      <c r="J7" s="29"/>
      <c r="K7" s="29"/>
      <c r="L7" s="29"/>
      <c r="M7" s="29"/>
      <c r="N7" s="29"/>
      <c r="O7" s="29"/>
      <c r="P7" s="29"/>
      <c r="Q7" s="29"/>
      <c r="R7" s="29"/>
      <c r="S7" s="29"/>
      <c r="T7" s="29"/>
      <c r="U7" s="29"/>
      <c r="V7" s="29"/>
      <c r="W7" s="29"/>
      <c r="X7" s="29"/>
      <c r="Y7" s="29"/>
      <c r="Z7" s="29"/>
      <c r="AA7" s="29"/>
      <c r="AB7" s="30"/>
      <c r="AC7" s="300"/>
      <c r="AD7" s="300"/>
      <c r="AE7" s="300"/>
      <c r="AF7" s="300"/>
      <c r="AG7" s="300"/>
      <c r="AH7" s="300"/>
    </row>
    <row r="8" spans="1:34" ht="15" customHeight="1" x14ac:dyDescent="0.25">
      <c r="A8" s="300"/>
      <c r="B8" s="31"/>
      <c r="C8" s="302" t="s">
        <v>121</v>
      </c>
      <c r="D8" s="32"/>
      <c r="E8" s="33"/>
      <c r="F8" s="303" t="s">
        <v>122</v>
      </c>
      <c r="G8" s="34"/>
      <c r="H8" s="35"/>
      <c r="I8" s="300"/>
      <c r="J8" s="300"/>
      <c r="K8" s="304"/>
      <c r="L8" s="304"/>
      <c r="M8" s="304"/>
      <c r="N8" s="304"/>
      <c r="O8" s="304"/>
      <c r="P8" s="304"/>
      <c r="Q8" s="304"/>
      <c r="R8" s="304"/>
      <c r="S8" s="304"/>
      <c r="T8" s="304"/>
      <c r="U8" s="304"/>
      <c r="V8" s="304"/>
      <c r="W8" s="304"/>
      <c r="X8" s="304"/>
      <c r="Y8" s="304"/>
      <c r="Z8" s="304"/>
      <c r="AA8" s="304"/>
      <c r="AB8" s="305"/>
      <c r="AC8" s="300"/>
      <c r="AD8" s="300"/>
      <c r="AE8" s="300"/>
      <c r="AF8" s="300"/>
      <c r="AG8" s="300"/>
      <c r="AH8" s="300"/>
    </row>
    <row r="9" spans="1:34" ht="15" customHeight="1" x14ac:dyDescent="0.25">
      <c r="A9" s="300"/>
      <c r="B9" s="31"/>
      <c r="C9" s="664"/>
      <c r="D9" s="650"/>
      <c r="E9" s="650"/>
      <c r="F9" s="650"/>
      <c r="G9" s="307"/>
      <c r="H9" s="300"/>
      <c r="I9" s="300"/>
      <c r="J9" s="300"/>
      <c r="K9" s="300"/>
      <c r="L9" s="300"/>
      <c r="M9" s="300"/>
      <c r="N9" s="300"/>
      <c r="O9" s="300"/>
      <c r="P9" s="300"/>
      <c r="Q9" s="300"/>
      <c r="R9" s="300"/>
      <c r="S9" s="300"/>
      <c r="T9" s="300"/>
      <c r="U9" s="300"/>
      <c r="V9" s="300"/>
      <c r="W9" s="300"/>
      <c r="X9" s="300"/>
      <c r="Y9" s="300"/>
      <c r="Z9" s="300"/>
      <c r="AA9" s="300"/>
      <c r="AB9" s="308"/>
      <c r="AC9" s="300"/>
      <c r="AD9" s="300"/>
      <c r="AE9" s="300"/>
      <c r="AF9" s="300"/>
      <c r="AG9" s="300"/>
      <c r="AH9" s="300"/>
    </row>
    <row r="10" spans="1:34" ht="30" customHeight="1" x14ac:dyDescent="0.25">
      <c r="A10" s="300"/>
      <c r="B10" s="31"/>
      <c r="C10" s="664" t="s">
        <v>123</v>
      </c>
      <c r="D10" s="650"/>
      <c r="E10" s="632" t="s">
        <v>507</v>
      </c>
      <c r="F10" s="633"/>
      <c r="G10" s="633"/>
      <c r="H10" s="633"/>
      <c r="I10" s="633"/>
      <c r="J10" s="633"/>
      <c r="K10" s="633"/>
      <c r="L10" s="633"/>
      <c r="M10" s="633"/>
      <c r="N10" s="633"/>
      <c r="O10" s="633"/>
      <c r="P10" s="633"/>
      <c r="Q10" s="633"/>
      <c r="R10" s="633"/>
      <c r="S10" s="633"/>
      <c r="T10" s="633"/>
      <c r="U10" s="633"/>
      <c r="V10" s="633"/>
      <c r="W10" s="633"/>
      <c r="X10" s="633"/>
      <c r="Y10" s="633"/>
      <c r="Z10" s="633"/>
      <c r="AA10" s="623"/>
      <c r="AB10" s="309"/>
      <c r="AC10" s="300"/>
      <c r="AD10" s="300"/>
      <c r="AE10" s="300"/>
      <c r="AF10" s="300"/>
      <c r="AG10" s="1007" t="s">
        <v>436</v>
      </c>
      <c r="AH10" s="650"/>
    </row>
    <row r="11" spans="1:34" ht="15" customHeight="1" x14ac:dyDescent="0.25">
      <c r="A11" s="300"/>
      <c r="B11" s="31"/>
      <c r="C11" s="664"/>
      <c r="D11" s="650"/>
      <c r="E11" s="650"/>
      <c r="F11" s="650"/>
      <c r="G11" s="300"/>
      <c r="H11" s="300"/>
      <c r="I11" s="300"/>
      <c r="J11" s="300"/>
      <c r="K11" s="300"/>
      <c r="L11" s="300"/>
      <c r="M11" s="300"/>
      <c r="N11" s="300"/>
      <c r="O11" s="300"/>
      <c r="P11" s="300"/>
      <c r="Q11" s="300"/>
      <c r="R11" s="300"/>
      <c r="S11" s="300"/>
      <c r="T11" s="300"/>
      <c r="U11" s="300"/>
      <c r="V11" s="300"/>
      <c r="W11" s="300"/>
      <c r="X11" s="300"/>
      <c r="Y11" s="300"/>
      <c r="Z11" s="300"/>
      <c r="AA11" s="665"/>
      <c r="AB11" s="661"/>
      <c r="AC11" s="300"/>
      <c r="AD11" s="300"/>
      <c r="AE11" s="300"/>
      <c r="AF11" s="300"/>
      <c r="AG11" s="300"/>
      <c r="AH11" s="300"/>
    </row>
    <row r="12" spans="1:34" ht="29.25" customHeight="1" x14ac:dyDescent="0.25">
      <c r="A12" s="300"/>
      <c r="B12" s="31"/>
      <c r="C12" s="668" t="s">
        <v>125</v>
      </c>
      <c r="D12" s="669"/>
      <c r="E12" s="666" t="s">
        <v>508</v>
      </c>
      <c r="F12" s="667"/>
      <c r="G12" s="667"/>
      <c r="H12" s="667"/>
      <c r="I12" s="667"/>
      <c r="J12" s="667"/>
      <c r="K12" s="667"/>
      <c r="L12" s="667"/>
      <c r="M12" s="667"/>
      <c r="N12" s="667"/>
      <c r="O12" s="667"/>
      <c r="P12" s="667"/>
      <c r="Q12" s="667"/>
      <c r="R12" s="667"/>
      <c r="S12" s="667"/>
      <c r="T12" s="667"/>
      <c r="U12" s="667"/>
      <c r="V12" s="667"/>
      <c r="W12" s="667"/>
      <c r="X12" s="667"/>
      <c r="Y12" s="667"/>
      <c r="Z12" s="667"/>
      <c r="AA12" s="667"/>
      <c r="AB12" s="36"/>
      <c r="AC12" s="300"/>
      <c r="AD12" s="300"/>
      <c r="AE12" s="300"/>
      <c r="AF12" s="300"/>
      <c r="AG12" s="300"/>
      <c r="AH12" s="300"/>
    </row>
    <row r="13" spans="1:34" ht="15" customHeight="1" x14ac:dyDescent="0.25">
      <c r="A13" s="300"/>
      <c r="B13" s="31"/>
      <c r="C13" s="665"/>
      <c r="D13" s="650"/>
      <c r="E13" s="310"/>
      <c r="F13" s="300"/>
      <c r="G13" s="300"/>
      <c r="H13" s="300"/>
      <c r="I13" s="300"/>
      <c r="J13" s="300"/>
      <c r="K13" s="300"/>
      <c r="L13" s="300"/>
      <c r="M13" s="300"/>
      <c r="N13" s="300"/>
      <c r="O13" s="300"/>
      <c r="P13" s="300"/>
      <c r="Q13" s="300"/>
      <c r="R13" s="300"/>
      <c r="S13" s="300"/>
      <c r="T13" s="300"/>
      <c r="U13" s="300"/>
      <c r="V13" s="300"/>
      <c r="W13" s="300"/>
      <c r="X13" s="300"/>
      <c r="Y13" s="300"/>
      <c r="Z13" s="300"/>
      <c r="AA13" s="300"/>
      <c r="AB13" s="308"/>
      <c r="AC13" s="300"/>
      <c r="AD13" s="300"/>
      <c r="AE13" s="300"/>
      <c r="AF13" s="300"/>
      <c r="AG13" s="52" t="s">
        <v>437</v>
      </c>
      <c r="AH13" s="52" t="s">
        <v>438</v>
      </c>
    </row>
    <row r="14" spans="1:34" ht="15" customHeight="1" x14ac:dyDescent="0.25">
      <c r="A14" s="300"/>
      <c r="B14" s="31"/>
      <c r="C14" s="664" t="s">
        <v>459</v>
      </c>
      <c r="D14" s="650"/>
      <c r="E14" s="659"/>
      <c r="F14" s="643"/>
      <c r="G14" s="643"/>
      <c r="H14" s="643"/>
      <c r="I14" s="643"/>
      <c r="J14" s="643"/>
      <c r="K14" s="643"/>
      <c r="L14" s="643"/>
      <c r="M14" s="643"/>
      <c r="N14" s="643"/>
      <c r="O14" s="643"/>
      <c r="P14" s="643"/>
      <c r="Q14" s="643"/>
      <c r="R14" s="643"/>
      <c r="S14" s="643"/>
      <c r="T14" s="643"/>
      <c r="U14" s="643"/>
      <c r="V14" s="643"/>
      <c r="W14" s="643"/>
      <c r="X14" s="643"/>
      <c r="Y14" s="643"/>
      <c r="Z14" s="643"/>
      <c r="AA14" s="644"/>
      <c r="AB14" s="308"/>
      <c r="AC14" s="300"/>
      <c r="AD14" s="300"/>
      <c r="AE14" s="300"/>
      <c r="AF14" s="300"/>
      <c r="AG14" s="37" t="s">
        <v>468</v>
      </c>
      <c r="AH14" s="37">
        <v>25</v>
      </c>
    </row>
    <row r="15" spans="1:34" ht="15.75" customHeight="1" x14ac:dyDescent="0.25">
      <c r="A15" s="300"/>
      <c r="B15" s="31"/>
      <c r="C15" s="310"/>
      <c r="D15" s="310"/>
      <c r="E15" s="645"/>
      <c r="F15" s="646"/>
      <c r="G15" s="646"/>
      <c r="H15" s="646"/>
      <c r="I15" s="646"/>
      <c r="J15" s="646"/>
      <c r="K15" s="646"/>
      <c r="L15" s="646"/>
      <c r="M15" s="646"/>
      <c r="N15" s="646"/>
      <c r="O15" s="646"/>
      <c r="P15" s="646"/>
      <c r="Q15" s="646"/>
      <c r="R15" s="646"/>
      <c r="S15" s="646"/>
      <c r="T15" s="646"/>
      <c r="U15" s="646"/>
      <c r="V15" s="646"/>
      <c r="W15" s="646"/>
      <c r="X15" s="646"/>
      <c r="Y15" s="646"/>
      <c r="Z15" s="646"/>
      <c r="AA15" s="647"/>
      <c r="AB15" s="308"/>
      <c r="AC15" s="300"/>
      <c r="AD15" s="300"/>
      <c r="AE15" s="300"/>
      <c r="AF15" s="300"/>
      <c r="AG15" s="37" t="s">
        <v>470</v>
      </c>
      <c r="AH15" s="37">
        <v>12</v>
      </c>
    </row>
    <row r="16" spans="1:34" ht="15" customHeight="1" x14ac:dyDescent="0.25">
      <c r="A16" s="300"/>
      <c r="B16" s="31"/>
      <c r="C16" s="310"/>
      <c r="D16" s="310"/>
      <c r="E16" s="310"/>
      <c r="F16" s="300"/>
      <c r="G16" s="300"/>
      <c r="H16" s="300"/>
      <c r="I16" s="300"/>
      <c r="J16" s="300"/>
      <c r="K16" s="300"/>
      <c r="L16" s="300"/>
      <c r="M16" s="300"/>
      <c r="N16" s="300"/>
      <c r="O16" s="300"/>
      <c r="P16" s="300"/>
      <c r="Q16" s="300"/>
      <c r="R16" s="300"/>
      <c r="S16" s="300"/>
      <c r="T16" s="300"/>
      <c r="U16" s="300"/>
      <c r="V16" s="300"/>
      <c r="W16" s="300"/>
      <c r="X16" s="300"/>
      <c r="Y16" s="300"/>
      <c r="Z16" s="300"/>
      <c r="AA16" s="300"/>
      <c r="AB16" s="308"/>
      <c r="AC16" s="300"/>
      <c r="AD16" s="300"/>
      <c r="AE16" s="300"/>
      <c r="AF16" s="300"/>
      <c r="AG16" s="37" t="s">
        <v>471</v>
      </c>
      <c r="AH16" s="37">
        <v>12</v>
      </c>
    </row>
    <row r="17" spans="1:34" ht="15" customHeight="1" x14ac:dyDescent="0.25">
      <c r="A17" s="300"/>
      <c r="B17" s="31"/>
      <c r="C17" s="664" t="s">
        <v>461</v>
      </c>
      <c r="D17" s="650"/>
      <c r="E17" s="659"/>
      <c r="F17" s="643"/>
      <c r="G17" s="643"/>
      <c r="H17" s="643"/>
      <c r="I17" s="643"/>
      <c r="J17" s="643"/>
      <c r="K17" s="643"/>
      <c r="L17" s="643"/>
      <c r="M17" s="643"/>
      <c r="N17" s="643"/>
      <c r="O17" s="643"/>
      <c r="P17" s="643"/>
      <c r="Q17" s="643"/>
      <c r="R17" s="643"/>
      <c r="S17" s="643"/>
      <c r="T17" s="643"/>
      <c r="U17" s="643"/>
      <c r="V17" s="643"/>
      <c r="W17" s="643"/>
      <c r="X17" s="643"/>
      <c r="Y17" s="643"/>
      <c r="Z17" s="643"/>
      <c r="AA17" s="644"/>
      <c r="AB17" s="308"/>
      <c r="AC17" s="300"/>
      <c r="AD17" s="300"/>
      <c r="AE17" s="300"/>
      <c r="AF17" s="300"/>
      <c r="AG17" s="37" t="s">
        <v>473</v>
      </c>
      <c r="AH17" s="37">
        <v>25</v>
      </c>
    </row>
    <row r="18" spans="1:34" ht="15" customHeight="1" x14ac:dyDescent="0.25">
      <c r="A18" s="300"/>
      <c r="B18" s="31"/>
      <c r="C18" s="310"/>
      <c r="D18" s="310"/>
      <c r="E18" s="645"/>
      <c r="F18" s="646"/>
      <c r="G18" s="646"/>
      <c r="H18" s="646"/>
      <c r="I18" s="646"/>
      <c r="J18" s="646"/>
      <c r="K18" s="646"/>
      <c r="L18" s="646"/>
      <c r="M18" s="646"/>
      <c r="N18" s="646"/>
      <c r="O18" s="646"/>
      <c r="P18" s="646"/>
      <c r="Q18" s="646"/>
      <c r="R18" s="646"/>
      <c r="S18" s="646"/>
      <c r="T18" s="646"/>
      <c r="U18" s="646"/>
      <c r="V18" s="646"/>
      <c r="W18" s="646"/>
      <c r="X18" s="646"/>
      <c r="Y18" s="646"/>
      <c r="Z18" s="646"/>
      <c r="AA18" s="647"/>
      <c r="AB18" s="308"/>
      <c r="AC18" s="300"/>
      <c r="AD18" s="300"/>
      <c r="AE18" s="300"/>
      <c r="AF18" s="300"/>
      <c r="AG18" s="37" t="s">
        <v>474</v>
      </c>
      <c r="AH18" s="37">
        <v>12</v>
      </c>
    </row>
    <row r="19" spans="1:34" ht="15" customHeight="1" x14ac:dyDescent="0.25">
      <c r="A19" s="300"/>
      <c r="B19" s="31"/>
      <c r="C19" s="310"/>
      <c r="D19" s="310"/>
      <c r="E19" s="310"/>
      <c r="F19" s="300"/>
      <c r="G19" s="300"/>
      <c r="H19" s="300"/>
      <c r="I19" s="300"/>
      <c r="J19" s="300"/>
      <c r="K19" s="300"/>
      <c r="L19" s="300"/>
      <c r="M19" s="300"/>
      <c r="N19" s="300"/>
      <c r="O19" s="300"/>
      <c r="P19" s="300"/>
      <c r="Q19" s="300"/>
      <c r="R19" s="300"/>
      <c r="S19" s="300"/>
      <c r="T19" s="300"/>
      <c r="U19" s="300"/>
      <c r="V19" s="300"/>
      <c r="W19" s="300"/>
      <c r="X19" s="300"/>
      <c r="Y19" s="300"/>
      <c r="Z19" s="300"/>
      <c r="AA19" s="300"/>
      <c r="AB19" s="308"/>
      <c r="AC19" s="300"/>
      <c r="AD19" s="300"/>
      <c r="AE19" s="300"/>
      <c r="AF19" s="300"/>
      <c r="AG19" s="37" t="s">
        <v>471</v>
      </c>
      <c r="AH19" s="37">
        <v>12</v>
      </c>
    </row>
    <row r="20" spans="1:34" ht="15" customHeight="1" x14ac:dyDescent="0.25">
      <c r="A20" s="300"/>
      <c r="B20" s="31"/>
      <c r="C20" s="310"/>
      <c r="D20" s="310"/>
      <c r="E20" s="310"/>
      <c r="F20" s="300"/>
      <c r="G20" s="300"/>
      <c r="H20" s="300"/>
      <c r="I20" s="300"/>
      <c r="J20" s="300"/>
      <c r="K20" s="300"/>
      <c r="L20" s="300"/>
      <c r="M20" s="300"/>
      <c r="N20" s="300"/>
      <c r="O20" s="300"/>
      <c r="P20" s="300"/>
      <c r="Q20" s="300"/>
      <c r="R20" s="300"/>
      <c r="S20" s="300"/>
      <c r="T20" s="300"/>
      <c r="U20" s="300"/>
      <c r="V20" s="300"/>
      <c r="W20" s="300"/>
      <c r="X20" s="300"/>
      <c r="Y20" s="300"/>
      <c r="Z20" s="300"/>
      <c r="AA20" s="300"/>
      <c r="AB20" s="308"/>
      <c r="AC20" s="300"/>
      <c r="AD20" s="300"/>
      <c r="AE20" s="300"/>
      <c r="AF20" s="300"/>
      <c r="AG20" s="37" t="s">
        <v>509</v>
      </c>
      <c r="AH20" s="37">
        <v>25</v>
      </c>
    </row>
    <row r="21" spans="1:34" ht="15" customHeight="1" x14ac:dyDescent="0.25">
      <c r="A21" s="300"/>
      <c r="B21" s="31"/>
      <c r="C21" s="664" t="s">
        <v>127</v>
      </c>
      <c r="D21" s="650"/>
      <c r="E21" s="311"/>
      <c r="F21" s="665"/>
      <c r="G21" s="650"/>
      <c r="H21" s="650"/>
      <c r="I21" s="650"/>
      <c r="J21" s="650"/>
      <c r="K21" s="650"/>
      <c r="L21" s="650"/>
      <c r="M21" s="650"/>
      <c r="N21" s="650"/>
      <c r="O21" s="650"/>
      <c r="P21" s="650"/>
      <c r="Q21" s="650"/>
      <c r="R21" s="650"/>
      <c r="S21" s="650"/>
      <c r="T21" s="650"/>
      <c r="U21" s="650"/>
      <c r="V21" s="650"/>
      <c r="W21" s="650"/>
      <c r="X21" s="650"/>
      <c r="Y21" s="650"/>
      <c r="Z21" s="650"/>
      <c r="AA21" s="650"/>
      <c r="AB21" s="661"/>
      <c r="AC21" s="300"/>
      <c r="AD21" s="300"/>
      <c r="AE21" s="300"/>
      <c r="AF21" s="300"/>
      <c r="AG21" s="37" t="s">
        <v>510</v>
      </c>
      <c r="AH21" s="37">
        <v>12</v>
      </c>
    </row>
    <row r="22" spans="1:34" ht="29.25" customHeight="1" x14ac:dyDescent="0.25">
      <c r="A22" s="300"/>
      <c r="B22" s="31"/>
      <c r="C22" s="632" t="s">
        <v>511</v>
      </c>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23"/>
      <c r="AB22" s="312"/>
      <c r="AC22" s="300"/>
      <c r="AD22" s="300"/>
      <c r="AE22" s="300"/>
      <c r="AF22" s="300"/>
      <c r="AG22" s="37" t="s">
        <v>471</v>
      </c>
      <c r="AH22" s="37">
        <v>12</v>
      </c>
    </row>
    <row r="23" spans="1:34" ht="15" customHeight="1" x14ac:dyDescent="0.25">
      <c r="A23" s="300"/>
      <c r="B23" s="31"/>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2"/>
      <c r="AC23" s="300"/>
      <c r="AD23" s="300"/>
      <c r="AE23" s="300"/>
      <c r="AF23" s="300"/>
      <c r="AG23" s="37" t="s">
        <v>512</v>
      </c>
      <c r="AH23" s="37">
        <v>25</v>
      </c>
    </row>
    <row r="24" spans="1:34" ht="15" customHeight="1" x14ac:dyDescent="0.25">
      <c r="A24" s="300"/>
      <c r="B24" s="31"/>
      <c r="C24" s="314" t="s">
        <v>128</v>
      </c>
      <c r="D24" s="314"/>
      <c r="E24" s="300"/>
      <c r="F24" s="300"/>
      <c r="G24" s="300"/>
      <c r="H24" s="300"/>
      <c r="I24" s="300"/>
      <c r="J24" s="313"/>
      <c r="K24" s="313"/>
      <c r="L24" s="313"/>
      <c r="M24" s="313"/>
      <c r="N24" s="313"/>
      <c r="O24" s="313"/>
      <c r="P24" s="313"/>
      <c r="Q24" s="313"/>
      <c r="R24" s="313" t="s">
        <v>129</v>
      </c>
      <c r="S24" s="313"/>
      <c r="T24" s="313"/>
      <c r="U24" s="313"/>
      <c r="V24" s="313"/>
      <c r="W24" s="313"/>
      <c r="X24" s="313"/>
      <c r="Y24" s="313"/>
      <c r="Z24" s="313"/>
      <c r="AA24" s="313"/>
      <c r="AB24" s="312"/>
      <c r="AC24" s="300"/>
      <c r="AD24" s="300"/>
      <c r="AE24" s="300"/>
      <c r="AF24" s="300"/>
      <c r="AG24" s="37" t="s">
        <v>513</v>
      </c>
      <c r="AH24" s="37">
        <v>12</v>
      </c>
    </row>
    <row r="25" spans="1:34" ht="15" customHeight="1" x14ac:dyDescent="0.25">
      <c r="A25" s="300"/>
      <c r="B25" s="31"/>
      <c r="C25" s="1009" t="s">
        <v>514</v>
      </c>
      <c r="D25" s="643"/>
      <c r="E25" s="643"/>
      <c r="F25" s="643"/>
      <c r="G25" s="643"/>
      <c r="H25" s="643"/>
      <c r="I25" s="643"/>
      <c r="J25" s="643"/>
      <c r="K25" s="643"/>
      <c r="L25" s="643"/>
      <c r="M25" s="643"/>
      <c r="N25" s="643"/>
      <c r="O25" s="643"/>
      <c r="P25" s="644"/>
      <c r="Q25" s="300"/>
      <c r="R25" s="653"/>
      <c r="S25" s="633"/>
      <c r="T25" s="633"/>
      <c r="U25" s="633"/>
      <c r="V25" s="633"/>
      <c r="W25" s="633"/>
      <c r="X25" s="633"/>
      <c r="Y25" s="633"/>
      <c r="Z25" s="633"/>
      <c r="AA25" s="623"/>
      <c r="AB25" s="308"/>
      <c r="AC25" s="300"/>
      <c r="AD25" s="300"/>
      <c r="AE25" s="300"/>
      <c r="AF25" s="300"/>
      <c r="AG25" s="37" t="s">
        <v>471</v>
      </c>
      <c r="AH25" s="37">
        <v>12</v>
      </c>
    </row>
    <row r="26" spans="1:34" ht="15" customHeight="1" x14ac:dyDescent="0.25">
      <c r="A26" s="300"/>
      <c r="B26" s="31"/>
      <c r="C26" s="660"/>
      <c r="D26" s="607"/>
      <c r="E26" s="607"/>
      <c r="F26" s="607"/>
      <c r="G26" s="607"/>
      <c r="H26" s="607"/>
      <c r="I26" s="607"/>
      <c r="J26" s="607"/>
      <c r="K26" s="607"/>
      <c r="L26" s="607"/>
      <c r="M26" s="607"/>
      <c r="N26" s="607"/>
      <c r="O26" s="607"/>
      <c r="P26" s="661"/>
      <c r="Q26" s="300"/>
      <c r="R26" s="300"/>
      <c r="S26" s="300"/>
      <c r="T26" s="300"/>
      <c r="U26" s="300"/>
      <c r="V26" s="300"/>
      <c r="W26" s="300"/>
      <c r="X26" s="300"/>
      <c r="Y26" s="300"/>
      <c r="Z26" s="300"/>
      <c r="AA26" s="300"/>
      <c r="AB26" s="308"/>
      <c r="AC26" s="300"/>
      <c r="AD26" s="300"/>
      <c r="AE26" s="300"/>
      <c r="AF26" s="300"/>
      <c r="AG26" s="300"/>
      <c r="AH26" s="300"/>
    </row>
    <row r="27" spans="1:34" ht="15" customHeight="1" x14ac:dyDescent="0.25">
      <c r="A27" s="300"/>
      <c r="B27" s="31"/>
      <c r="C27" s="660"/>
      <c r="D27" s="607"/>
      <c r="E27" s="607"/>
      <c r="F27" s="607"/>
      <c r="G27" s="607"/>
      <c r="H27" s="607"/>
      <c r="I27" s="607"/>
      <c r="J27" s="607"/>
      <c r="K27" s="607"/>
      <c r="L27" s="607"/>
      <c r="M27" s="607"/>
      <c r="N27" s="607"/>
      <c r="O27" s="607"/>
      <c r="P27" s="661"/>
      <c r="Q27" s="310"/>
      <c r="R27" s="313" t="s">
        <v>130</v>
      </c>
      <c r="S27" s="313"/>
      <c r="T27" s="313"/>
      <c r="U27" s="313"/>
      <c r="V27" s="313"/>
      <c r="W27" s="310"/>
      <c r="X27" s="310"/>
      <c r="Y27" s="310"/>
      <c r="Z27" s="300"/>
      <c r="AA27" s="310"/>
      <c r="AB27" s="308"/>
      <c r="AC27" s="300"/>
      <c r="AD27" s="300"/>
      <c r="AE27" s="300"/>
      <c r="AF27" s="300"/>
      <c r="AG27" s="300"/>
      <c r="AH27" s="300"/>
    </row>
    <row r="28" spans="1:34" ht="15" customHeight="1" x14ac:dyDescent="0.25">
      <c r="A28" s="300"/>
      <c r="B28" s="31"/>
      <c r="C28" s="660"/>
      <c r="D28" s="607"/>
      <c r="E28" s="607"/>
      <c r="F28" s="607"/>
      <c r="G28" s="607"/>
      <c r="H28" s="607"/>
      <c r="I28" s="607"/>
      <c r="J28" s="607"/>
      <c r="K28" s="607"/>
      <c r="L28" s="607"/>
      <c r="M28" s="607"/>
      <c r="N28" s="607"/>
      <c r="O28" s="607"/>
      <c r="P28" s="661"/>
      <c r="Q28" s="300"/>
      <c r="R28" s="37"/>
      <c r="S28" s="300" t="s">
        <v>15</v>
      </c>
      <c r="T28" s="300"/>
      <c r="U28" s="37"/>
      <c r="V28" s="300" t="s">
        <v>27</v>
      </c>
      <c r="W28" s="300"/>
      <c r="X28" s="37"/>
      <c r="Y28" s="315" t="s">
        <v>46</v>
      </c>
      <c r="Z28" s="300"/>
      <c r="AA28" s="300"/>
      <c r="AB28" s="308"/>
      <c r="AC28" s="300"/>
      <c r="AD28" s="300"/>
      <c r="AE28" s="300"/>
      <c r="AF28" s="300"/>
      <c r="AG28" s="335">
        <f>+(((AH14/AH15)*AH16)+((AH17/AH18)*AH19)+((AH20/AH21)*AH22)+((AH23/AH24)*AH25))*4/100</f>
        <v>4</v>
      </c>
      <c r="AH28" s="300"/>
    </row>
    <row r="29" spans="1:34" ht="15" customHeight="1" x14ac:dyDescent="0.25">
      <c r="A29" s="300"/>
      <c r="B29" s="31"/>
      <c r="C29" s="660"/>
      <c r="D29" s="607"/>
      <c r="E29" s="607"/>
      <c r="F29" s="607"/>
      <c r="G29" s="607"/>
      <c r="H29" s="607"/>
      <c r="I29" s="607"/>
      <c r="J29" s="607"/>
      <c r="K29" s="607"/>
      <c r="L29" s="607"/>
      <c r="M29" s="607"/>
      <c r="N29" s="607"/>
      <c r="O29" s="607"/>
      <c r="P29" s="661"/>
      <c r="Q29" s="300"/>
      <c r="R29" s="300"/>
      <c r="S29" s="300"/>
      <c r="T29" s="300"/>
      <c r="U29" s="300"/>
      <c r="V29" s="300"/>
      <c r="W29" s="300"/>
      <c r="X29" s="300"/>
      <c r="Y29" s="300"/>
      <c r="Z29" s="300"/>
      <c r="AA29" s="300"/>
      <c r="AB29" s="308"/>
      <c r="AC29" s="300"/>
      <c r="AD29" s="300"/>
      <c r="AE29" s="300"/>
      <c r="AF29" s="300"/>
      <c r="AG29" s="300"/>
      <c r="AH29" s="300"/>
    </row>
    <row r="30" spans="1:34" ht="15" customHeight="1" x14ac:dyDescent="0.25">
      <c r="A30" s="300"/>
      <c r="B30" s="31"/>
      <c r="C30" s="645"/>
      <c r="D30" s="646"/>
      <c r="E30" s="646"/>
      <c r="F30" s="646"/>
      <c r="G30" s="646"/>
      <c r="H30" s="646"/>
      <c r="I30" s="646"/>
      <c r="J30" s="646"/>
      <c r="K30" s="646"/>
      <c r="L30" s="646"/>
      <c r="M30" s="646"/>
      <c r="N30" s="646"/>
      <c r="O30" s="646"/>
      <c r="P30" s="647"/>
      <c r="Q30" s="300"/>
      <c r="R30" s="313" t="s">
        <v>131</v>
      </c>
      <c r="S30" s="300"/>
      <c r="T30" s="300"/>
      <c r="U30" s="300"/>
      <c r="V30" s="300"/>
      <c r="W30" s="670" t="s">
        <v>23</v>
      </c>
      <c r="X30" s="633"/>
      <c r="Y30" s="633"/>
      <c r="Z30" s="633"/>
      <c r="AA30" s="623"/>
      <c r="AB30" s="308"/>
      <c r="AC30" s="300"/>
      <c r="AD30" s="300"/>
      <c r="AE30" s="300"/>
      <c r="AF30" s="300"/>
      <c r="AG30" s="300"/>
      <c r="AH30" s="300"/>
    </row>
    <row r="31" spans="1:34" ht="15" customHeight="1" x14ac:dyDescent="0.25">
      <c r="A31" s="300"/>
      <c r="B31" s="31"/>
      <c r="C31" s="310"/>
      <c r="D31" s="310"/>
      <c r="E31" s="310"/>
      <c r="F31" s="310"/>
      <c r="G31" s="310"/>
      <c r="H31" s="300"/>
      <c r="I31" s="300"/>
      <c r="J31" s="300"/>
      <c r="K31" s="300"/>
      <c r="L31" s="300"/>
      <c r="M31" s="300"/>
      <c r="N31" s="300"/>
      <c r="O31" s="300"/>
      <c r="P31" s="300"/>
      <c r="Q31" s="300"/>
      <c r="R31" s="313"/>
      <c r="S31" s="300"/>
      <c r="T31" s="300"/>
      <c r="U31" s="300"/>
      <c r="V31" s="300"/>
      <c r="W31" s="300"/>
      <c r="X31" s="300"/>
      <c r="Y31" s="300"/>
      <c r="Z31" s="300"/>
      <c r="AA31" s="300"/>
      <c r="AB31" s="308"/>
      <c r="AC31" s="300"/>
      <c r="AD31" s="300"/>
      <c r="AE31" s="300"/>
      <c r="AF31" s="300"/>
      <c r="AG31" s="300"/>
      <c r="AH31" s="300"/>
    </row>
    <row r="32" spans="1:34" ht="15" customHeight="1" x14ac:dyDescent="0.25">
      <c r="A32" s="300"/>
      <c r="B32" s="31"/>
      <c r="C32" s="313" t="s">
        <v>132</v>
      </c>
      <c r="D32" s="310"/>
      <c r="E32" s="310"/>
      <c r="F32" s="310"/>
      <c r="G32" s="310"/>
      <c r="H32" s="310"/>
      <c r="I32" s="300"/>
      <c r="J32" s="300"/>
      <c r="K32" s="300"/>
      <c r="L32" s="300"/>
      <c r="M32" s="300"/>
      <c r="N32" s="300"/>
      <c r="O32" s="300"/>
      <c r="P32" s="300"/>
      <c r="Q32" s="300"/>
      <c r="R32" s="300"/>
      <c r="S32" s="300"/>
      <c r="T32" s="300"/>
      <c r="U32" s="300"/>
      <c r="V32" s="300"/>
      <c r="W32" s="300"/>
      <c r="X32" s="300"/>
      <c r="Y32" s="300"/>
      <c r="Z32" s="300"/>
      <c r="AA32" s="300"/>
      <c r="AB32" s="308"/>
      <c r="AC32" s="300"/>
      <c r="AD32" s="300"/>
      <c r="AE32" s="300"/>
      <c r="AF32" s="300"/>
      <c r="AG32" s="300"/>
      <c r="AH32" s="300"/>
    </row>
    <row r="33" spans="1:34" ht="39.75" customHeight="1" x14ac:dyDescent="0.25">
      <c r="A33" s="300"/>
      <c r="B33" s="31"/>
      <c r="C33" s="1008" t="s">
        <v>515</v>
      </c>
      <c r="D33" s="633"/>
      <c r="E33" s="633"/>
      <c r="F33" s="633"/>
      <c r="G33" s="633"/>
      <c r="H33" s="633"/>
      <c r="I33" s="633"/>
      <c r="J33" s="633"/>
      <c r="K33" s="633"/>
      <c r="L33" s="633"/>
      <c r="M33" s="633"/>
      <c r="N33" s="633"/>
      <c r="O33" s="633"/>
      <c r="P33" s="633"/>
      <c r="Q33" s="633"/>
      <c r="R33" s="633"/>
      <c r="S33" s="633"/>
      <c r="T33" s="633"/>
      <c r="U33" s="633"/>
      <c r="V33" s="633"/>
      <c r="W33" s="633"/>
      <c r="X33" s="633"/>
      <c r="Y33" s="633"/>
      <c r="Z33" s="633"/>
      <c r="AA33" s="623"/>
      <c r="AB33" s="308"/>
      <c r="AC33" s="300"/>
      <c r="AD33" s="300"/>
      <c r="AE33" s="300"/>
      <c r="AF33" s="300"/>
      <c r="AG33" s="300"/>
      <c r="AH33" s="300"/>
    </row>
    <row r="34" spans="1:34" ht="15" customHeight="1" x14ac:dyDescent="0.25">
      <c r="A34" s="300"/>
      <c r="B34" s="3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6"/>
      <c r="AC34" s="300"/>
      <c r="AD34" s="300"/>
      <c r="AE34" s="300"/>
      <c r="AF34" s="300"/>
      <c r="AG34" s="300"/>
      <c r="AH34" s="300"/>
    </row>
    <row r="35" spans="1:34" ht="15" customHeight="1" x14ac:dyDescent="0.25">
      <c r="A35" s="300"/>
      <c r="B35" s="31"/>
      <c r="C35" s="304" t="s">
        <v>134</v>
      </c>
      <c r="D35" s="310"/>
      <c r="E35" s="310"/>
      <c r="F35" s="310"/>
      <c r="G35" s="310"/>
      <c r="H35" s="310"/>
      <c r="I35" s="310"/>
      <c r="J35" s="310"/>
      <c r="K35" s="310"/>
      <c r="L35" s="310"/>
      <c r="M35" s="304" t="s">
        <v>134</v>
      </c>
      <c r="N35" s="310"/>
      <c r="O35" s="310"/>
      <c r="P35" s="310"/>
      <c r="Q35" s="310"/>
      <c r="R35" s="310"/>
      <c r="S35" s="310"/>
      <c r="T35" s="310"/>
      <c r="U35" s="310"/>
      <c r="V35" s="310"/>
      <c r="W35" s="310"/>
      <c r="X35" s="310"/>
      <c r="Y35" s="310"/>
      <c r="Z35" s="310"/>
      <c r="AA35" s="310"/>
      <c r="AB35" s="316"/>
      <c r="AC35" s="300"/>
      <c r="AD35" s="300"/>
      <c r="AE35" s="300"/>
      <c r="AF35" s="300"/>
      <c r="AG35" s="300"/>
      <c r="AH35" s="300"/>
    </row>
    <row r="36" spans="1:34" ht="29.25" customHeight="1" x14ac:dyDescent="0.25">
      <c r="A36" s="300"/>
      <c r="B36" s="31"/>
      <c r="C36" s="670"/>
      <c r="D36" s="633"/>
      <c r="E36" s="633"/>
      <c r="F36" s="633"/>
      <c r="G36" s="633"/>
      <c r="H36" s="633"/>
      <c r="I36" s="633"/>
      <c r="J36" s="633"/>
      <c r="K36" s="623"/>
      <c r="L36" s="310"/>
      <c r="M36" s="670"/>
      <c r="N36" s="633"/>
      <c r="O36" s="633"/>
      <c r="P36" s="633"/>
      <c r="Q36" s="633"/>
      <c r="R36" s="633"/>
      <c r="S36" s="633"/>
      <c r="T36" s="633"/>
      <c r="U36" s="633"/>
      <c r="V36" s="633"/>
      <c r="W36" s="633"/>
      <c r="X36" s="633"/>
      <c r="Y36" s="633"/>
      <c r="Z36" s="633"/>
      <c r="AA36" s="623"/>
      <c r="AB36" s="316"/>
      <c r="AC36" s="300"/>
      <c r="AD36" s="300"/>
      <c r="AE36" s="300"/>
      <c r="AF36" s="300"/>
      <c r="AG36" s="300"/>
      <c r="AH36" s="300"/>
    </row>
    <row r="37" spans="1:34" ht="15" customHeight="1" x14ac:dyDescent="0.25">
      <c r="A37" s="300"/>
      <c r="B37" s="31"/>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8"/>
      <c r="AC37" s="300"/>
      <c r="AD37" s="300"/>
      <c r="AE37" s="300"/>
      <c r="AF37" s="300"/>
      <c r="AG37" s="300"/>
      <c r="AH37" s="300"/>
    </row>
    <row r="38" spans="1:34" ht="15" customHeight="1" x14ac:dyDescent="0.25">
      <c r="A38" s="300"/>
      <c r="B38" s="31"/>
      <c r="C38" s="317" t="s">
        <v>137</v>
      </c>
      <c r="D38" s="317"/>
      <c r="E38" s="317"/>
      <c r="F38" s="317"/>
      <c r="G38" s="318"/>
      <c r="H38" s="319"/>
      <c r="I38" s="319"/>
      <c r="J38" s="319"/>
      <c r="K38" s="319"/>
      <c r="L38" s="319"/>
      <c r="M38" s="319"/>
      <c r="N38" s="319"/>
      <c r="O38" s="319"/>
      <c r="P38" s="319"/>
      <c r="Q38" s="319"/>
      <c r="R38" s="319"/>
      <c r="S38" s="319"/>
      <c r="T38" s="319"/>
      <c r="U38" s="319"/>
      <c r="V38" s="319"/>
      <c r="W38" s="319"/>
      <c r="X38" s="319"/>
      <c r="Y38" s="319"/>
      <c r="Z38" s="319"/>
      <c r="AA38" s="319"/>
      <c r="AB38" s="308"/>
      <c r="AC38" s="300"/>
      <c r="AD38" s="300"/>
      <c r="AE38" s="300"/>
      <c r="AF38" s="300"/>
      <c r="AG38" s="300"/>
      <c r="AH38" s="300"/>
    </row>
    <row r="39" spans="1:34" ht="90" customHeight="1" x14ac:dyDescent="0.25">
      <c r="A39" s="300"/>
      <c r="B39" s="31"/>
      <c r="C39" s="671" t="s">
        <v>433</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23"/>
      <c r="AB39" s="308"/>
      <c r="AC39" s="300"/>
      <c r="AD39" s="300"/>
      <c r="AE39" s="300"/>
      <c r="AF39" s="300"/>
      <c r="AG39" s="300"/>
      <c r="AH39" s="300"/>
    </row>
    <row r="40" spans="1:34" ht="15" customHeight="1" x14ac:dyDescent="0.25">
      <c r="A40" s="300"/>
      <c r="B40" s="31"/>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8"/>
      <c r="AC40" s="300"/>
      <c r="AD40" s="300"/>
      <c r="AE40" s="300"/>
      <c r="AF40" s="300"/>
      <c r="AG40" s="300"/>
      <c r="AH40" s="300"/>
    </row>
    <row r="41" spans="1:34" ht="15.75" customHeight="1" x14ac:dyDescent="0.25">
      <c r="A41" s="300"/>
      <c r="B41" s="31"/>
      <c r="C41" s="654" t="s">
        <v>139</v>
      </c>
      <c r="D41" s="650"/>
      <c r="E41" s="313"/>
      <c r="F41" s="632" t="s">
        <v>34</v>
      </c>
      <c r="G41" s="623"/>
      <c r="H41" s="313"/>
      <c r="I41" s="300"/>
      <c r="J41" s="320" t="s">
        <v>140</v>
      </c>
      <c r="K41" s="632">
        <v>2</v>
      </c>
      <c r="L41" s="633"/>
      <c r="M41" s="633"/>
      <c r="N41" s="623"/>
      <c r="O41" s="313"/>
      <c r="P41" s="313"/>
      <c r="Q41" s="304" t="s">
        <v>141</v>
      </c>
      <c r="R41" s="300"/>
      <c r="S41" s="313"/>
      <c r="T41" s="313"/>
      <c r="U41" s="313"/>
      <c r="V41" s="313"/>
      <c r="W41" s="632" t="s">
        <v>20</v>
      </c>
      <c r="X41" s="633"/>
      <c r="Y41" s="633"/>
      <c r="Z41" s="633"/>
      <c r="AA41" s="623"/>
      <c r="AB41" s="312"/>
      <c r="AC41" s="300"/>
      <c r="AD41" s="300"/>
      <c r="AE41" s="300"/>
      <c r="AF41" s="300"/>
      <c r="AG41" s="300"/>
      <c r="AH41" s="300"/>
    </row>
    <row r="42" spans="1:34" ht="15.75" customHeight="1" x14ac:dyDescent="0.25">
      <c r="A42" s="300"/>
      <c r="B42" s="31"/>
      <c r="C42" s="300"/>
      <c r="D42" s="300"/>
      <c r="E42" s="300"/>
      <c r="F42" s="315"/>
      <c r="G42" s="315"/>
      <c r="H42" s="315"/>
      <c r="I42" s="315"/>
      <c r="J42" s="315"/>
      <c r="K42" s="315"/>
      <c r="L42" s="315"/>
      <c r="M42" s="300"/>
      <c r="N42" s="300"/>
      <c r="O42" s="300"/>
      <c r="P42" s="300"/>
      <c r="Q42" s="300"/>
      <c r="R42" s="300"/>
      <c r="S42" s="300"/>
      <c r="T42" s="300"/>
      <c r="U42" s="300"/>
      <c r="V42" s="300"/>
      <c r="W42" s="300"/>
      <c r="X42" s="300"/>
      <c r="Y42" s="300"/>
      <c r="Z42" s="300"/>
      <c r="AA42" s="300"/>
      <c r="AB42" s="308"/>
      <c r="AC42" s="300"/>
      <c r="AD42" s="300"/>
      <c r="AE42" s="300"/>
      <c r="AF42" s="300"/>
      <c r="AG42" s="300"/>
      <c r="AH42" s="300"/>
    </row>
    <row r="43" spans="1:34" ht="32.25" customHeight="1" x14ac:dyDescent="0.25">
      <c r="A43" s="300"/>
      <c r="B43" s="31"/>
      <c r="C43" s="300"/>
      <c r="D43" s="320" t="s">
        <v>142</v>
      </c>
      <c r="E43" s="313"/>
      <c r="F43" s="671" t="s">
        <v>465</v>
      </c>
      <c r="G43" s="633"/>
      <c r="H43" s="633"/>
      <c r="I43" s="633"/>
      <c r="J43" s="633"/>
      <c r="K43" s="633"/>
      <c r="L43" s="633"/>
      <c r="M43" s="623"/>
      <c r="N43" s="300"/>
      <c r="O43" s="320" t="s">
        <v>144</v>
      </c>
      <c r="P43" s="670">
        <v>0</v>
      </c>
      <c r="Q43" s="633"/>
      <c r="R43" s="633"/>
      <c r="S43" s="633"/>
      <c r="T43" s="633"/>
      <c r="U43" s="633"/>
      <c r="V43" s="633"/>
      <c r="W43" s="633"/>
      <c r="X43" s="633"/>
      <c r="Y43" s="633"/>
      <c r="Z43" s="633"/>
      <c r="AA43" s="623"/>
      <c r="AB43" s="308"/>
      <c r="AC43" s="300"/>
      <c r="AD43" s="300"/>
      <c r="AE43" s="300"/>
      <c r="AF43" s="300"/>
      <c r="AG43" s="300"/>
      <c r="AH43" s="300"/>
    </row>
    <row r="44" spans="1:34" ht="15.75" customHeight="1" x14ac:dyDescent="0.25">
      <c r="A44" s="300"/>
      <c r="B44" s="31"/>
      <c r="C44" s="313"/>
      <c r="D44" s="313"/>
      <c r="E44" s="313"/>
      <c r="F44" s="315"/>
      <c r="G44" s="315"/>
      <c r="H44" s="315"/>
      <c r="I44" s="315"/>
      <c r="J44" s="315"/>
      <c r="K44" s="315"/>
      <c r="L44" s="315"/>
      <c r="M44" s="313"/>
      <c r="N44" s="313"/>
      <c r="O44" s="313"/>
      <c r="P44" s="313"/>
      <c r="Q44" s="313"/>
      <c r="R44" s="313"/>
      <c r="S44" s="313"/>
      <c r="T44" s="313"/>
      <c r="U44" s="313"/>
      <c r="V44" s="313"/>
      <c r="W44" s="313"/>
      <c r="X44" s="313"/>
      <c r="Y44" s="313"/>
      <c r="Z44" s="313"/>
      <c r="AA44" s="313"/>
      <c r="AB44" s="312"/>
      <c r="AC44" s="300"/>
      <c r="AD44" s="300"/>
      <c r="AE44" s="300"/>
      <c r="AF44" s="300"/>
      <c r="AG44" s="300"/>
      <c r="AH44" s="300"/>
    </row>
    <row r="45" spans="1:34" ht="15.75" customHeight="1" x14ac:dyDescent="0.25">
      <c r="A45" s="300"/>
      <c r="B45" s="31"/>
      <c r="C45" s="300"/>
      <c r="D45" s="320" t="s">
        <v>145</v>
      </c>
      <c r="E45" s="300"/>
      <c r="F45" s="653" t="s">
        <v>146</v>
      </c>
      <c r="G45" s="623"/>
      <c r="H45" s="300"/>
      <c r="I45" s="300"/>
      <c r="J45" s="313" t="s">
        <v>147</v>
      </c>
      <c r="K45" s="300"/>
      <c r="L45" s="653" t="s">
        <v>148</v>
      </c>
      <c r="M45" s="633"/>
      <c r="N45" s="623"/>
      <c r="O45" s="313"/>
      <c r="P45" s="313"/>
      <c r="Q45" s="300"/>
      <c r="R45" s="313" t="s">
        <v>149</v>
      </c>
      <c r="S45" s="313"/>
      <c r="T45" s="313"/>
      <c r="U45" s="313"/>
      <c r="V45" s="313"/>
      <c r="W45" s="672"/>
      <c r="X45" s="633"/>
      <c r="Y45" s="633"/>
      <c r="Z45" s="633"/>
      <c r="AA45" s="623"/>
      <c r="AB45" s="312"/>
      <c r="AC45" s="300"/>
      <c r="AD45" s="300"/>
      <c r="AE45" s="300"/>
      <c r="AF45" s="300"/>
      <c r="AG45" s="300"/>
      <c r="AH45" s="300"/>
    </row>
    <row r="46" spans="1:34" ht="15.75" customHeight="1" x14ac:dyDescent="0.25">
      <c r="A46" s="300"/>
      <c r="B46" s="31"/>
      <c r="C46" s="300"/>
      <c r="D46" s="300"/>
      <c r="E46" s="300"/>
      <c r="F46" s="29"/>
      <c r="G46" s="300"/>
      <c r="H46" s="300"/>
      <c r="I46" s="304"/>
      <c r="J46" s="304"/>
      <c r="K46" s="304"/>
      <c r="L46" s="304"/>
      <c r="M46" s="304"/>
      <c r="N46" s="304"/>
      <c r="O46" s="304"/>
      <c r="P46" s="304"/>
      <c r="Q46" s="304"/>
      <c r="R46" s="304"/>
      <c r="S46" s="304"/>
      <c r="T46" s="304"/>
      <c r="U46" s="304"/>
      <c r="V46" s="304"/>
      <c r="W46" s="304"/>
      <c r="X46" s="304"/>
      <c r="Y46" s="304"/>
      <c r="Z46" s="304"/>
      <c r="AA46" s="304"/>
      <c r="AB46" s="305"/>
      <c r="AC46" s="300"/>
      <c r="AD46" s="300"/>
      <c r="AE46" s="300"/>
      <c r="AF46" s="300"/>
      <c r="AG46" s="300"/>
      <c r="AH46" s="300"/>
    </row>
    <row r="47" spans="1:34" ht="15.75" customHeight="1" x14ac:dyDescent="0.25">
      <c r="A47" s="300"/>
      <c r="B47" s="31"/>
      <c r="C47" s="321" t="s">
        <v>150</v>
      </c>
      <c r="D47" s="673">
        <v>2024</v>
      </c>
      <c r="E47" s="674"/>
      <c r="F47" s="675"/>
      <c r="G47" s="35"/>
      <c r="H47" s="304"/>
      <c r="I47" s="304"/>
      <c r="J47" s="304"/>
      <c r="K47" s="304"/>
      <c r="L47" s="304"/>
      <c r="M47" s="304"/>
      <c r="N47" s="304"/>
      <c r="O47" s="304"/>
      <c r="P47" s="304"/>
      <c r="Q47" s="665"/>
      <c r="R47" s="650"/>
      <c r="S47" s="650"/>
      <c r="T47" s="650"/>
      <c r="U47" s="650"/>
      <c r="V47" s="304"/>
      <c r="W47" s="304"/>
      <c r="X47" s="664"/>
      <c r="Y47" s="650"/>
      <c r="Z47" s="650"/>
      <c r="AA47" s="650"/>
      <c r="AB47" s="312"/>
      <c r="AC47" s="300"/>
      <c r="AD47" s="300"/>
      <c r="AE47" s="300"/>
      <c r="AF47" s="300"/>
      <c r="AG47" s="300"/>
      <c r="AH47" s="300"/>
    </row>
    <row r="48" spans="1:34" ht="5.25" customHeight="1" x14ac:dyDescent="0.25">
      <c r="A48" s="300"/>
      <c r="B48" s="31"/>
      <c r="C48" s="313"/>
      <c r="D48" s="38"/>
      <c r="E48" s="38"/>
      <c r="F48" s="38"/>
      <c r="G48" s="300"/>
      <c r="H48" s="304"/>
      <c r="I48" s="304"/>
      <c r="J48" s="304"/>
      <c r="K48" s="304"/>
      <c r="L48" s="304"/>
      <c r="M48" s="304"/>
      <c r="N48" s="304"/>
      <c r="O48" s="304"/>
      <c r="P48" s="304"/>
      <c r="Q48" s="310"/>
      <c r="R48" s="310"/>
      <c r="S48" s="310"/>
      <c r="T48" s="310"/>
      <c r="U48" s="310"/>
      <c r="V48" s="304"/>
      <c r="W48" s="304"/>
      <c r="X48" s="306"/>
      <c r="Y48" s="306"/>
      <c r="Z48" s="306"/>
      <c r="AA48" s="306"/>
      <c r="AB48" s="312"/>
      <c r="AC48" s="300"/>
      <c r="AD48" s="300"/>
      <c r="AE48" s="300"/>
      <c r="AF48" s="300"/>
      <c r="AG48" s="300"/>
      <c r="AH48" s="300"/>
    </row>
    <row r="49" spans="1:34" ht="15.75" customHeight="1" x14ac:dyDescent="0.25">
      <c r="A49" s="300"/>
      <c r="B49" s="31"/>
      <c r="C49" s="313" t="s">
        <v>140</v>
      </c>
      <c r="D49" s="670">
        <v>1.2</v>
      </c>
      <c r="E49" s="633"/>
      <c r="F49" s="623"/>
      <c r="G49" s="300"/>
      <c r="H49" s="304"/>
      <c r="I49" s="304"/>
      <c r="J49" s="304"/>
      <c r="K49" s="304"/>
      <c r="L49" s="304"/>
      <c r="M49" s="304"/>
      <c r="N49" s="304"/>
      <c r="O49" s="304"/>
      <c r="P49" s="304"/>
      <c r="Q49" s="665"/>
      <c r="R49" s="650"/>
      <c r="S49" s="650"/>
      <c r="T49" s="650"/>
      <c r="U49" s="650"/>
      <c r="V49" s="304"/>
      <c r="W49" s="304"/>
      <c r="X49" s="664"/>
      <c r="Y49" s="650"/>
      <c r="Z49" s="650"/>
      <c r="AA49" s="650"/>
      <c r="AB49" s="305"/>
      <c r="AC49" s="300"/>
      <c r="AD49" s="300"/>
      <c r="AE49" s="300"/>
      <c r="AF49" s="300"/>
      <c r="AG49" s="300"/>
      <c r="AH49" s="300"/>
    </row>
    <row r="50" spans="1:34" ht="15.75" customHeight="1" x14ac:dyDescent="0.25">
      <c r="A50" s="300"/>
      <c r="B50" s="31"/>
      <c r="C50" s="300"/>
      <c r="D50" s="300"/>
      <c r="E50" s="300"/>
      <c r="F50" s="300"/>
      <c r="G50" s="300"/>
      <c r="H50" s="300"/>
      <c r="I50" s="304"/>
      <c r="J50" s="304"/>
      <c r="K50" s="313"/>
      <c r="L50" s="313"/>
      <c r="M50" s="313"/>
      <c r="N50" s="313"/>
      <c r="O50" s="313"/>
      <c r="P50" s="313"/>
      <c r="Q50" s="313"/>
      <c r="R50" s="313"/>
      <c r="S50" s="313"/>
      <c r="T50" s="313"/>
      <c r="U50" s="313"/>
      <c r="V50" s="313"/>
      <c r="W50" s="313"/>
      <c r="X50" s="313"/>
      <c r="Y50" s="313"/>
      <c r="Z50" s="313"/>
      <c r="AA50" s="313"/>
      <c r="AB50" s="305"/>
      <c r="AC50" s="300"/>
      <c r="AD50" s="300"/>
      <c r="AE50" s="300"/>
      <c r="AF50" s="300"/>
      <c r="AG50" s="300"/>
      <c r="AH50" s="300"/>
    </row>
    <row r="51" spans="1:34" ht="15.75" customHeight="1" x14ac:dyDescent="0.25">
      <c r="A51" s="300"/>
      <c r="B51" s="31"/>
      <c r="C51" s="313"/>
      <c r="D51" s="632" t="s">
        <v>151</v>
      </c>
      <c r="E51" s="633"/>
      <c r="F51" s="633"/>
      <c r="G51" s="633"/>
      <c r="H51" s="633"/>
      <c r="I51" s="633"/>
      <c r="J51" s="633"/>
      <c r="K51" s="633"/>
      <c r="L51" s="633"/>
      <c r="M51" s="633"/>
      <c r="N51" s="633"/>
      <c r="O51" s="633"/>
      <c r="P51" s="633"/>
      <c r="Q51" s="633"/>
      <c r="R51" s="633"/>
      <c r="S51" s="633"/>
      <c r="T51" s="633"/>
      <c r="U51" s="633"/>
      <c r="V51" s="633"/>
      <c r="W51" s="633"/>
      <c r="X51" s="633"/>
      <c r="Y51" s="623"/>
      <c r="Z51" s="314"/>
      <c r="AA51" s="314"/>
      <c r="AB51" s="322"/>
      <c r="AC51" s="300"/>
      <c r="AD51" s="300"/>
      <c r="AE51" s="300"/>
      <c r="AF51" s="300"/>
      <c r="AG51" s="300"/>
      <c r="AH51" s="300"/>
    </row>
    <row r="52" spans="1:34" ht="15.75" customHeight="1" x14ac:dyDescent="0.25">
      <c r="A52" s="300"/>
      <c r="B52" s="31"/>
      <c r="C52" s="300"/>
      <c r="D52" s="638" t="s">
        <v>152</v>
      </c>
      <c r="E52" s="633"/>
      <c r="F52" s="633"/>
      <c r="G52" s="633"/>
      <c r="H52" s="623"/>
      <c r="I52" s="634" t="s">
        <v>153</v>
      </c>
      <c r="J52" s="633"/>
      <c r="K52" s="633"/>
      <c r="L52" s="633"/>
      <c r="M52" s="633"/>
      <c r="N52" s="633"/>
      <c r="O52" s="633"/>
      <c r="P52" s="623"/>
      <c r="Q52" s="635" t="s">
        <v>154</v>
      </c>
      <c r="R52" s="633"/>
      <c r="S52" s="633"/>
      <c r="T52" s="633"/>
      <c r="U52" s="633"/>
      <c r="V52" s="633"/>
      <c r="W52" s="633"/>
      <c r="X52" s="633"/>
      <c r="Y52" s="623"/>
      <c r="Z52" s="314"/>
      <c r="AA52" s="314"/>
      <c r="AB52" s="322"/>
      <c r="AC52" s="300"/>
      <c r="AD52" s="300"/>
      <c r="AE52" s="300"/>
      <c r="AF52" s="300"/>
      <c r="AG52" s="300"/>
      <c r="AH52" s="300"/>
    </row>
    <row r="53" spans="1:34" ht="15.75" customHeight="1" x14ac:dyDescent="0.25">
      <c r="A53" s="323"/>
      <c r="B53" s="39"/>
      <c r="C53" s="40"/>
      <c r="D53" s="639" t="s">
        <v>155</v>
      </c>
      <c r="E53" s="633"/>
      <c r="F53" s="633"/>
      <c r="G53" s="633"/>
      <c r="H53" s="623"/>
      <c r="I53" s="636" t="s">
        <v>156</v>
      </c>
      <c r="J53" s="633"/>
      <c r="K53" s="633"/>
      <c r="L53" s="633"/>
      <c r="M53" s="633"/>
      <c r="N53" s="633"/>
      <c r="O53" s="633"/>
      <c r="P53" s="623"/>
      <c r="Q53" s="637" t="s">
        <v>157</v>
      </c>
      <c r="R53" s="633"/>
      <c r="S53" s="633"/>
      <c r="T53" s="633"/>
      <c r="U53" s="633"/>
      <c r="V53" s="633"/>
      <c r="W53" s="633"/>
      <c r="X53" s="633"/>
      <c r="Y53" s="623"/>
      <c r="Z53" s="323"/>
      <c r="AA53" s="323"/>
      <c r="AB53" s="324"/>
      <c r="AC53" s="323"/>
      <c r="AD53" s="323"/>
      <c r="AE53" s="323"/>
      <c r="AF53" s="323"/>
      <c r="AG53" s="323"/>
      <c r="AH53" s="323"/>
    </row>
    <row r="54" spans="1:34" ht="15.75" customHeight="1" x14ac:dyDescent="0.25">
      <c r="A54" s="300"/>
      <c r="B54" s="31"/>
      <c r="C54" s="325"/>
      <c r="D54" s="325"/>
      <c r="E54" s="325"/>
      <c r="F54" s="325"/>
      <c r="G54" s="326"/>
      <c r="H54" s="326"/>
      <c r="I54" s="326"/>
      <c r="J54" s="326"/>
      <c r="K54" s="326"/>
      <c r="L54" s="326"/>
      <c r="M54" s="326"/>
      <c r="N54" s="326"/>
      <c r="O54" s="326"/>
      <c r="P54" s="326"/>
      <c r="Q54" s="326"/>
      <c r="R54" s="326"/>
      <c r="S54" s="326"/>
      <c r="T54" s="326"/>
      <c r="U54" s="326"/>
      <c r="V54" s="326"/>
      <c r="W54" s="326"/>
      <c r="X54" s="326"/>
      <c r="Y54" s="326"/>
      <c r="Z54" s="325"/>
      <c r="AA54" s="325"/>
      <c r="AB54" s="309"/>
      <c r="AC54" s="300"/>
      <c r="AD54" s="300"/>
      <c r="AE54" s="300"/>
      <c r="AF54" s="300"/>
      <c r="AG54" s="300"/>
      <c r="AH54" s="300"/>
    </row>
    <row r="55" spans="1:34" ht="15.75" customHeight="1" x14ac:dyDescent="0.25">
      <c r="A55" s="327"/>
      <c r="B55" s="41"/>
      <c r="C55" s="640" t="s">
        <v>158</v>
      </c>
      <c r="D55" s="633"/>
      <c r="E55" s="633"/>
      <c r="F55" s="623"/>
      <c r="G55" s="641" t="s">
        <v>159</v>
      </c>
      <c r="H55" s="642" t="s">
        <v>160</v>
      </c>
      <c r="I55" s="643"/>
      <c r="J55" s="643"/>
      <c r="K55" s="643"/>
      <c r="L55" s="643"/>
      <c r="M55" s="643"/>
      <c r="N55" s="643"/>
      <c r="O55" s="643"/>
      <c r="P55" s="643"/>
      <c r="Q55" s="643"/>
      <c r="R55" s="643"/>
      <c r="S55" s="643"/>
      <c r="T55" s="643"/>
      <c r="U55" s="643"/>
      <c r="V55" s="643"/>
      <c r="W55" s="643"/>
      <c r="X55" s="643"/>
      <c r="Y55" s="643"/>
      <c r="Z55" s="643"/>
      <c r="AA55" s="644"/>
      <c r="AB55" s="322"/>
      <c r="AC55" s="327"/>
      <c r="AD55" s="327"/>
      <c r="AE55" s="327"/>
      <c r="AF55" s="327"/>
      <c r="AG55" s="327"/>
      <c r="AH55" s="327"/>
    </row>
    <row r="56" spans="1:34" ht="15.75" customHeight="1" x14ac:dyDescent="0.25">
      <c r="A56" s="327"/>
      <c r="B56" s="41"/>
      <c r="C56" s="42" t="s">
        <v>161</v>
      </c>
      <c r="D56" s="43" t="s">
        <v>466</v>
      </c>
      <c r="E56" s="640" t="s">
        <v>162</v>
      </c>
      <c r="F56" s="623"/>
      <c r="G56" s="610"/>
      <c r="H56" s="645"/>
      <c r="I56" s="646"/>
      <c r="J56" s="646"/>
      <c r="K56" s="646"/>
      <c r="L56" s="646"/>
      <c r="M56" s="646"/>
      <c r="N56" s="646"/>
      <c r="O56" s="646"/>
      <c r="P56" s="646"/>
      <c r="Q56" s="646"/>
      <c r="R56" s="646"/>
      <c r="S56" s="646"/>
      <c r="T56" s="646"/>
      <c r="U56" s="646"/>
      <c r="V56" s="646"/>
      <c r="W56" s="646"/>
      <c r="X56" s="646"/>
      <c r="Y56" s="646"/>
      <c r="Z56" s="646"/>
      <c r="AA56" s="647"/>
      <c r="AB56" s="322"/>
      <c r="AC56" s="327"/>
      <c r="AD56" s="327"/>
      <c r="AE56" s="327"/>
      <c r="AF56" s="327"/>
      <c r="AG56" s="327"/>
      <c r="AH56" s="327"/>
    </row>
    <row r="57" spans="1:34" ht="15.75" customHeight="1" x14ac:dyDescent="0.25">
      <c r="A57" s="327"/>
      <c r="B57" s="41"/>
      <c r="C57" s="44">
        <v>2024</v>
      </c>
      <c r="D57" s="45">
        <v>45474</v>
      </c>
      <c r="E57" s="648">
        <v>45656</v>
      </c>
      <c r="F57" s="623"/>
      <c r="G57" s="46">
        <v>0.5</v>
      </c>
      <c r="H57" s="652"/>
      <c r="I57" s="633"/>
      <c r="J57" s="633"/>
      <c r="K57" s="633"/>
      <c r="L57" s="633"/>
      <c r="M57" s="633"/>
      <c r="N57" s="633"/>
      <c r="O57" s="633"/>
      <c r="P57" s="633"/>
      <c r="Q57" s="633"/>
      <c r="R57" s="633"/>
      <c r="S57" s="633"/>
      <c r="T57" s="633"/>
      <c r="U57" s="633"/>
      <c r="V57" s="633"/>
      <c r="W57" s="633"/>
      <c r="X57" s="633"/>
      <c r="Y57" s="633"/>
      <c r="Z57" s="633"/>
      <c r="AA57" s="623"/>
      <c r="AB57" s="322"/>
      <c r="AC57" s="327"/>
      <c r="AD57" s="327"/>
      <c r="AE57" s="327"/>
      <c r="AF57" s="327"/>
      <c r="AG57" s="327"/>
      <c r="AH57" s="327"/>
    </row>
    <row r="58" spans="1:34" ht="15.75" customHeight="1" x14ac:dyDescent="0.25">
      <c r="A58" s="327"/>
      <c r="B58" s="41"/>
      <c r="C58" s="44">
        <v>2025</v>
      </c>
      <c r="D58" s="45">
        <v>45658</v>
      </c>
      <c r="E58" s="648">
        <v>46021</v>
      </c>
      <c r="F58" s="623"/>
      <c r="G58" s="46">
        <v>0.8</v>
      </c>
      <c r="H58" s="652"/>
      <c r="I58" s="633"/>
      <c r="J58" s="633"/>
      <c r="K58" s="633"/>
      <c r="L58" s="633"/>
      <c r="M58" s="633"/>
      <c r="N58" s="633"/>
      <c r="O58" s="633"/>
      <c r="P58" s="633"/>
      <c r="Q58" s="633"/>
      <c r="R58" s="633"/>
      <c r="S58" s="633"/>
      <c r="T58" s="633"/>
      <c r="U58" s="633"/>
      <c r="V58" s="633"/>
      <c r="W58" s="633"/>
      <c r="X58" s="633"/>
      <c r="Y58" s="633"/>
      <c r="Z58" s="633"/>
      <c r="AA58" s="623"/>
      <c r="AB58" s="322"/>
      <c r="AC58" s="327"/>
      <c r="AD58" s="327"/>
      <c r="AE58" s="327"/>
      <c r="AF58" s="327"/>
      <c r="AG58" s="327"/>
      <c r="AH58" s="327"/>
    </row>
    <row r="59" spans="1:34" ht="15.75" customHeight="1" x14ac:dyDescent="0.25">
      <c r="A59" s="327"/>
      <c r="B59" s="41"/>
      <c r="C59" s="44">
        <v>2026</v>
      </c>
      <c r="D59" s="45">
        <v>46023</v>
      </c>
      <c r="E59" s="648">
        <v>46386</v>
      </c>
      <c r="F59" s="623"/>
      <c r="G59" s="46">
        <v>0.4</v>
      </c>
      <c r="H59" s="652"/>
      <c r="I59" s="633"/>
      <c r="J59" s="633"/>
      <c r="K59" s="633"/>
      <c r="L59" s="633"/>
      <c r="M59" s="633"/>
      <c r="N59" s="633"/>
      <c r="O59" s="633"/>
      <c r="P59" s="633"/>
      <c r="Q59" s="633"/>
      <c r="R59" s="633"/>
      <c r="S59" s="633"/>
      <c r="T59" s="633"/>
      <c r="U59" s="633"/>
      <c r="V59" s="633"/>
      <c r="W59" s="633"/>
      <c r="X59" s="633"/>
      <c r="Y59" s="633"/>
      <c r="Z59" s="633"/>
      <c r="AA59" s="623"/>
      <c r="AB59" s="322"/>
      <c r="AC59" s="327"/>
      <c r="AD59" s="327"/>
      <c r="AE59" s="327"/>
      <c r="AF59" s="327"/>
      <c r="AG59" s="327"/>
      <c r="AH59" s="327"/>
    </row>
    <row r="60" spans="1:34" ht="15.75" customHeight="1" x14ac:dyDescent="0.25">
      <c r="A60" s="327"/>
      <c r="B60" s="41"/>
      <c r="C60" s="44">
        <v>2027</v>
      </c>
      <c r="D60" s="45">
        <v>46388</v>
      </c>
      <c r="E60" s="648">
        <v>46751</v>
      </c>
      <c r="F60" s="623"/>
      <c r="G60" s="46">
        <v>0.3</v>
      </c>
      <c r="H60" s="652"/>
      <c r="I60" s="633"/>
      <c r="J60" s="633"/>
      <c r="K60" s="633"/>
      <c r="L60" s="633"/>
      <c r="M60" s="633"/>
      <c r="N60" s="633"/>
      <c r="O60" s="633"/>
      <c r="P60" s="633"/>
      <c r="Q60" s="633"/>
      <c r="R60" s="633"/>
      <c r="S60" s="633"/>
      <c r="T60" s="633"/>
      <c r="U60" s="633"/>
      <c r="V60" s="633"/>
      <c r="W60" s="633"/>
      <c r="X60" s="633"/>
      <c r="Y60" s="633"/>
      <c r="Z60" s="633"/>
      <c r="AA60" s="623"/>
      <c r="AB60" s="322"/>
      <c r="AC60" s="327"/>
      <c r="AD60" s="327"/>
      <c r="AE60" s="327"/>
      <c r="AF60" s="327"/>
      <c r="AG60" s="327"/>
      <c r="AH60" s="327"/>
    </row>
    <row r="61" spans="1:34" ht="15.75" customHeight="1" x14ac:dyDescent="0.25">
      <c r="A61" s="327"/>
      <c r="B61" s="41"/>
      <c r="C61" s="44"/>
      <c r="D61" s="44"/>
      <c r="E61" s="640"/>
      <c r="F61" s="623"/>
      <c r="G61" s="43"/>
      <c r="H61" s="640"/>
      <c r="I61" s="633"/>
      <c r="J61" s="633"/>
      <c r="K61" s="633"/>
      <c r="L61" s="633"/>
      <c r="M61" s="633"/>
      <c r="N61" s="633"/>
      <c r="O61" s="633"/>
      <c r="P61" s="633"/>
      <c r="Q61" s="633"/>
      <c r="R61" s="633"/>
      <c r="S61" s="633"/>
      <c r="T61" s="633"/>
      <c r="U61" s="633"/>
      <c r="V61" s="633"/>
      <c r="W61" s="633"/>
      <c r="X61" s="633"/>
      <c r="Y61" s="633"/>
      <c r="Z61" s="633"/>
      <c r="AA61" s="623"/>
      <c r="AB61" s="322"/>
      <c r="AC61" s="327"/>
      <c r="AD61" s="327"/>
      <c r="AE61" s="327"/>
      <c r="AF61" s="327"/>
      <c r="AG61" s="327"/>
      <c r="AH61" s="327"/>
    </row>
    <row r="62" spans="1:34" ht="15.75" customHeight="1" x14ac:dyDescent="0.25">
      <c r="A62" s="300"/>
      <c r="B62" s="31"/>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8"/>
      <c r="AC62" s="300"/>
      <c r="AD62" s="300"/>
      <c r="AE62" s="300"/>
      <c r="AF62" s="300"/>
      <c r="AG62" s="300"/>
      <c r="AH62" s="300"/>
    </row>
    <row r="63" spans="1:34" ht="15.75" customHeight="1" x14ac:dyDescent="0.25">
      <c r="A63" s="300"/>
      <c r="B63" s="31"/>
      <c r="C63" s="654" t="s">
        <v>163</v>
      </c>
      <c r="D63" s="650"/>
      <c r="E63" s="313"/>
      <c r="F63" s="304" t="s">
        <v>164</v>
      </c>
      <c r="G63" s="47"/>
      <c r="H63" s="315"/>
      <c r="I63" s="304" t="s">
        <v>165</v>
      </c>
      <c r="J63" s="300"/>
      <c r="K63" s="653"/>
      <c r="L63" s="623"/>
      <c r="M63" s="313"/>
      <c r="N63" s="300"/>
      <c r="O63" s="300"/>
      <c r="P63" s="300"/>
      <c r="Q63" s="300"/>
      <c r="R63" s="300"/>
      <c r="S63" s="300"/>
      <c r="T63" s="300"/>
      <c r="U63" s="300"/>
      <c r="V63" s="300"/>
      <c r="W63" s="300"/>
      <c r="X63" s="300"/>
      <c r="Y63" s="300"/>
      <c r="Z63" s="300"/>
      <c r="AA63" s="300"/>
      <c r="AB63" s="308"/>
      <c r="AC63" s="300"/>
      <c r="AD63" s="300"/>
      <c r="AE63" s="300"/>
      <c r="AF63" s="300"/>
      <c r="AG63" s="300"/>
      <c r="AH63" s="300"/>
    </row>
    <row r="64" spans="1:34" ht="15.75" customHeight="1" x14ac:dyDescent="0.25">
      <c r="A64" s="300"/>
      <c r="B64" s="32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29"/>
      <c r="AC64" s="300"/>
      <c r="AD64" s="300"/>
      <c r="AE64" s="300"/>
      <c r="AF64" s="300"/>
      <c r="AG64" s="300"/>
      <c r="AH64" s="300"/>
    </row>
    <row r="65" spans="1:34" ht="15.75" customHeight="1" x14ac:dyDescent="0.25">
      <c r="A65" s="300"/>
      <c r="B65" s="651" t="s">
        <v>166</v>
      </c>
      <c r="C65" s="633"/>
      <c r="D65" s="633"/>
      <c r="E65" s="633"/>
      <c r="F65" s="633"/>
      <c r="G65" s="633"/>
      <c r="H65" s="633"/>
      <c r="I65" s="633"/>
      <c r="J65" s="633"/>
      <c r="K65" s="633"/>
      <c r="L65" s="633"/>
      <c r="M65" s="633"/>
      <c r="N65" s="633"/>
      <c r="O65" s="633"/>
      <c r="P65" s="633"/>
      <c r="Q65" s="633"/>
      <c r="R65" s="633"/>
      <c r="S65" s="633"/>
      <c r="T65" s="633"/>
      <c r="U65" s="633"/>
      <c r="V65" s="633"/>
      <c r="W65" s="633"/>
      <c r="X65" s="633"/>
      <c r="Y65" s="633"/>
      <c r="Z65" s="633"/>
      <c r="AA65" s="633"/>
      <c r="AB65" s="623"/>
      <c r="AC65" s="300"/>
      <c r="AD65" s="300"/>
      <c r="AE65" s="300"/>
      <c r="AF65" s="300"/>
      <c r="AG65" s="300"/>
      <c r="AH65" s="300"/>
    </row>
    <row r="66" spans="1:34" ht="15.75" customHeight="1" x14ac:dyDescent="0.25">
      <c r="A66" s="300"/>
      <c r="B66" s="48"/>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49"/>
      <c r="AC66" s="300"/>
      <c r="AD66" s="300"/>
      <c r="AE66" s="300"/>
      <c r="AF66" s="300"/>
      <c r="AG66" s="300"/>
      <c r="AH66" s="300"/>
    </row>
    <row r="67" spans="1:34" ht="29.25" customHeight="1" x14ac:dyDescent="0.25">
      <c r="A67" s="300"/>
      <c r="B67" s="640" t="s">
        <v>161</v>
      </c>
      <c r="C67" s="623"/>
      <c r="D67" s="43"/>
      <c r="E67" s="640" t="s">
        <v>167</v>
      </c>
      <c r="F67" s="623"/>
      <c r="G67" s="43"/>
      <c r="H67" s="632" t="s">
        <v>168</v>
      </c>
      <c r="I67" s="623"/>
      <c r="J67" s="640"/>
      <c r="K67" s="623"/>
      <c r="L67" s="649"/>
      <c r="M67" s="650"/>
      <c r="N67" s="43" t="s">
        <v>169</v>
      </c>
      <c r="O67" s="640"/>
      <c r="P67" s="633"/>
      <c r="Q67" s="623"/>
      <c r="R67" s="640" t="s">
        <v>170</v>
      </c>
      <c r="S67" s="633"/>
      <c r="T67" s="623"/>
      <c r="U67" s="640"/>
      <c r="V67" s="633"/>
      <c r="W67" s="623"/>
      <c r="X67" s="640" t="s">
        <v>171</v>
      </c>
      <c r="Y67" s="623"/>
      <c r="Z67" s="640"/>
      <c r="AA67" s="633"/>
      <c r="AB67" s="623"/>
      <c r="AC67" s="300"/>
      <c r="AD67" s="300"/>
      <c r="AE67" s="300"/>
      <c r="AF67" s="300"/>
      <c r="AG67" s="300"/>
      <c r="AH67" s="300"/>
    </row>
    <row r="68" spans="1:34" ht="15.75" customHeight="1" x14ac:dyDescent="0.25">
      <c r="A68" s="300"/>
      <c r="B68" s="48"/>
      <c r="C68" s="330"/>
      <c r="D68" s="330"/>
      <c r="E68" s="330"/>
      <c r="F68" s="323"/>
      <c r="G68" s="331"/>
      <c r="H68" s="332"/>
      <c r="I68" s="332"/>
      <c r="J68" s="323"/>
      <c r="K68" s="323"/>
      <c r="L68" s="323"/>
      <c r="M68" s="323"/>
      <c r="N68" s="332"/>
      <c r="O68" s="323"/>
      <c r="P68" s="323"/>
      <c r="Q68" s="323"/>
      <c r="R68" s="323"/>
      <c r="S68" s="332"/>
      <c r="T68" s="310"/>
      <c r="U68" s="310"/>
      <c r="V68" s="300"/>
      <c r="W68" s="332"/>
      <c r="X68" s="320"/>
      <c r="Y68" s="320"/>
      <c r="Z68" s="50"/>
      <c r="AA68" s="28"/>
      <c r="AB68" s="51"/>
      <c r="AC68" s="300"/>
      <c r="AD68" s="300"/>
      <c r="AE68" s="300"/>
      <c r="AF68" s="300"/>
      <c r="AG68" s="300"/>
      <c r="AH68" s="300"/>
    </row>
    <row r="69" spans="1:34" ht="15.75" customHeight="1" x14ac:dyDescent="0.25">
      <c r="A69" s="300"/>
      <c r="B69" s="651" t="s">
        <v>172</v>
      </c>
      <c r="C69" s="623"/>
      <c r="D69" s="655"/>
      <c r="E69" s="646"/>
      <c r="F69" s="646"/>
      <c r="G69" s="646"/>
      <c r="H69" s="646"/>
      <c r="I69" s="646"/>
      <c r="J69" s="646"/>
      <c r="K69" s="646"/>
      <c r="L69" s="646"/>
      <c r="M69" s="646"/>
      <c r="N69" s="646"/>
      <c r="O69" s="646"/>
      <c r="P69" s="646"/>
      <c r="Q69" s="646"/>
      <c r="R69" s="646"/>
      <c r="S69" s="646"/>
      <c r="T69" s="646"/>
      <c r="U69" s="646"/>
      <c r="V69" s="646"/>
      <c r="W69" s="646"/>
      <c r="X69" s="646"/>
      <c r="Y69" s="646"/>
      <c r="Z69" s="646"/>
      <c r="AA69" s="646"/>
      <c r="AB69" s="647"/>
      <c r="AC69" s="300"/>
      <c r="AD69" s="300"/>
      <c r="AE69" s="300"/>
      <c r="AF69" s="300"/>
      <c r="AG69" s="300"/>
      <c r="AH69" s="300"/>
    </row>
    <row r="70" spans="1:34" ht="15.75" customHeight="1" x14ac:dyDescent="0.25">
      <c r="A70" s="300"/>
      <c r="B70" s="48"/>
      <c r="C70" s="330"/>
      <c r="D70" s="330"/>
      <c r="E70" s="330"/>
      <c r="F70" s="323"/>
      <c r="G70" s="331"/>
      <c r="H70" s="332"/>
      <c r="I70" s="332"/>
      <c r="J70" s="323"/>
      <c r="K70" s="323"/>
      <c r="L70" s="323"/>
      <c r="M70" s="323"/>
      <c r="N70" s="332"/>
      <c r="O70" s="323"/>
      <c r="P70" s="323"/>
      <c r="Q70" s="323"/>
      <c r="R70" s="323"/>
      <c r="S70" s="332"/>
      <c r="T70" s="310"/>
      <c r="U70" s="310"/>
      <c r="V70" s="300"/>
      <c r="W70" s="332"/>
      <c r="X70" s="320"/>
      <c r="Y70" s="320"/>
      <c r="Z70" s="50"/>
      <c r="AA70" s="28"/>
      <c r="AB70" s="51"/>
      <c r="AC70" s="300"/>
      <c r="AD70" s="300"/>
      <c r="AE70" s="300"/>
      <c r="AF70" s="300"/>
      <c r="AG70" s="300"/>
      <c r="AH70" s="300"/>
    </row>
    <row r="71" spans="1:34" ht="15.75" customHeight="1" x14ac:dyDescent="0.25">
      <c r="A71" s="300"/>
      <c r="B71" s="651" t="s">
        <v>173</v>
      </c>
      <c r="C71" s="623"/>
      <c r="D71" s="656"/>
      <c r="E71" s="646"/>
      <c r="F71" s="646"/>
      <c r="G71" s="646"/>
      <c r="H71" s="646"/>
      <c r="I71" s="646"/>
      <c r="J71" s="646"/>
      <c r="K71" s="646"/>
      <c r="L71" s="646"/>
      <c r="M71" s="646"/>
      <c r="N71" s="646"/>
      <c r="O71" s="646"/>
      <c r="P71" s="646"/>
      <c r="Q71" s="646"/>
      <c r="R71" s="646"/>
      <c r="S71" s="646"/>
      <c r="T71" s="646"/>
      <c r="U71" s="646"/>
      <c r="V71" s="646"/>
      <c r="W71" s="646"/>
      <c r="X71" s="646"/>
      <c r="Y71" s="646"/>
      <c r="Z71" s="646"/>
      <c r="AA71" s="646"/>
      <c r="AB71" s="647"/>
      <c r="AC71" s="300"/>
      <c r="AD71" s="300"/>
      <c r="AE71" s="300"/>
      <c r="AF71" s="300"/>
      <c r="AG71" s="300"/>
      <c r="AH71" s="300"/>
    </row>
    <row r="72" spans="1:34" ht="15.75" customHeight="1" x14ac:dyDescent="0.25">
      <c r="A72" s="300"/>
      <c r="B72" s="48"/>
      <c r="C72" s="330"/>
      <c r="D72" s="330"/>
      <c r="E72" s="330"/>
      <c r="F72" s="323"/>
      <c r="G72" s="331"/>
      <c r="H72" s="332"/>
      <c r="I72" s="332"/>
      <c r="J72" s="323"/>
      <c r="K72" s="323"/>
      <c r="L72" s="323"/>
      <c r="M72" s="323"/>
      <c r="N72" s="332"/>
      <c r="O72" s="323"/>
      <c r="P72" s="323"/>
      <c r="Q72" s="323"/>
      <c r="R72" s="323"/>
      <c r="S72" s="332"/>
      <c r="T72" s="310"/>
      <c r="U72" s="310"/>
      <c r="V72" s="300"/>
      <c r="W72" s="332"/>
      <c r="X72" s="320"/>
      <c r="Y72" s="320"/>
      <c r="Z72" s="320"/>
      <c r="AA72" s="310"/>
      <c r="AB72" s="316"/>
      <c r="AC72" s="300"/>
      <c r="AD72" s="300"/>
      <c r="AE72" s="300"/>
      <c r="AF72" s="300"/>
      <c r="AG72" s="300"/>
      <c r="AH72" s="300"/>
    </row>
    <row r="73" spans="1:34" ht="15.75" customHeight="1" x14ac:dyDescent="0.25">
      <c r="A73" s="300"/>
      <c r="B73" s="651" t="s">
        <v>174</v>
      </c>
      <c r="C73" s="623"/>
      <c r="D73" s="65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7"/>
      <c r="AC73" s="300"/>
      <c r="AD73" s="300"/>
      <c r="AE73" s="300"/>
      <c r="AF73" s="300"/>
      <c r="AG73" s="300"/>
      <c r="AH73" s="300"/>
    </row>
    <row r="74" spans="1:34" ht="15.75" customHeight="1" x14ac:dyDescent="0.25">
      <c r="A74" s="300"/>
      <c r="B74" s="48"/>
      <c r="C74" s="330"/>
      <c r="D74" s="330"/>
      <c r="E74" s="330"/>
      <c r="F74" s="323"/>
      <c r="G74" s="331"/>
      <c r="H74" s="332"/>
      <c r="I74" s="332"/>
      <c r="J74" s="323"/>
      <c r="K74" s="323"/>
      <c r="L74" s="323"/>
      <c r="M74" s="323"/>
      <c r="N74" s="332"/>
      <c r="O74" s="323"/>
      <c r="P74" s="323"/>
      <c r="Q74" s="323"/>
      <c r="R74" s="323"/>
      <c r="S74" s="332"/>
      <c r="T74" s="310"/>
      <c r="U74" s="310"/>
      <c r="V74" s="300"/>
      <c r="W74" s="332"/>
      <c r="X74" s="320"/>
      <c r="Y74" s="320"/>
      <c r="Z74" s="50"/>
      <c r="AA74" s="28"/>
      <c r="AB74" s="51"/>
      <c r="AC74" s="300"/>
      <c r="AD74" s="300"/>
      <c r="AE74" s="300"/>
      <c r="AF74" s="300"/>
      <c r="AG74" s="300"/>
      <c r="AH74" s="300"/>
    </row>
    <row r="75" spans="1:34" ht="15.75" customHeight="1" x14ac:dyDescent="0.25">
      <c r="A75" s="300"/>
      <c r="B75" s="651" t="s">
        <v>175</v>
      </c>
      <c r="C75" s="623"/>
      <c r="D75" s="656"/>
      <c r="E75" s="646"/>
      <c r="F75" s="646"/>
      <c r="G75" s="646"/>
      <c r="H75" s="646"/>
      <c r="I75" s="646"/>
      <c r="J75" s="646"/>
      <c r="K75" s="646"/>
      <c r="L75" s="646"/>
      <c r="M75" s="646"/>
      <c r="N75" s="646"/>
      <c r="O75" s="646"/>
      <c r="P75" s="646"/>
      <c r="Q75" s="646"/>
      <c r="R75" s="646"/>
      <c r="S75" s="646"/>
      <c r="T75" s="646"/>
      <c r="U75" s="646"/>
      <c r="V75" s="646"/>
      <c r="W75" s="646"/>
      <c r="X75" s="646"/>
      <c r="Y75" s="646"/>
      <c r="Z75" s="646"/>
      <c r="AA75" s="646"/>
      <c r="AB75" s="647"/>
      <c r="AC75" s="300"/>
      <c r="AD75" s="300"/>
      <c r="AE75" s="300"/>
      <c r="AF75" s="300"/>
      <c r="AG75" s="300"/>
      <c r="AH75" s="300"/>
    </row>
    <row r="76" spans="1:34" ht="15.75" customHeight="1" x14ac:dyDescent="0.25">
      <c r="A76" s="300"/>
      <c r="B76" s="48"/>
      <c r="C76" s="330"/>
      <c r="D76" s="330"/>
      <c r="E76" s="330"/>
      <c r="F76" s="323"/>
      <c r="G76" s="331"/>
      <c r="H76" s="332"/>
      <c r="I76" s="332"/>
      <c r="J76" s="323"/>
      <c r="K76" s="323"/>
      <c r="L76" s="323"/>
      <c r="M76" s="323"/>
      <c r="N76" s="332"/>
      <c r="O76" s="323"/>
      <c r="P76" s="323"/>
      <c r="Q76" s="323"/>
      <c r="R76" s="323"/>
      <c r="S76" s="332"/>
      <c r="T76" s="310"/>
      <c r="U76" s="310"/>
      <c r="V76" s="300"/>
      <c r="W76" s="332"/>
      <c r="X76" s="320"/>
      <c r="Y76" s="320"/>
      <c r="Z76" s="50"/>
      <c r="AA76" s="28"/>
      <c r="AB76" s="51"/>
      <c r="AC76" s="300"/>
      <c r="AD76" s="300"/>
      <c r="AE76" s="300"/>
      <c r="AF76" s="300"/>
      <c r="AG76" s="300"/>
      <c r="AH76" s="300"/>
    </row>
    <row r="77" spans="1:34" ht="15.75" customHeight="1" x14ac:dyDescent="0.25">
      <c r="A77" s="300"/>
      <c r="B77" s="651" t="s">
        <v>176</v>
      </c>
      <c r="C77" s="623"/>
      <c r="D77" s="656"/>
      <c r="E77" s="646"/>
      <c r="F77" s="646"/>
      <c r="G77" s="646"/>
      <c r="H77" s="646"/>
      <c r="I77" s="646"/>
      <c r="J77" s="646"/>
      <c r="K77" s="646"/>
      <c r="L77" s="646"/>
      <c r="M77" s="646"/>
      <c r="N77" s="646"/>
      <c r="O77" s="646"/>
      <c r="P77" s="646"/>
      <c r="Q77" s="646"/>
      <c r="R77" s="646"/>
      <c r="S77" s="646"/>
      <c r="T77" s="646"/>
      <c r="U77" s="646"/>
      <c r="V77" s="646"/>
      <c r="W77" s="646"/>
      <c r="X77" s="646"/>
      <c r="Y77" s="646"/>
      <c r="Z77" s="646"/>
      <c r="AA77" s="646"/>
      <c r="AB77" s="647"/>
      <c r="AC77" s="300"/>
      <c r="AD77" s="300"/>
      <c r="AE77" s="300"/>
      <c r="AF77" s="300"/>
      <c r="AG77" s="300"/>
      <c r="AH77" s="300"/>
    </row>
    <row r="78" spans="1:34" ht="15.75" customHeight="1" x14ac:dyDescent="0.25">
      <c r="A78" s="300"/>
      <c r="B78" s="48"/>
      <c r="C78" s="330"/>
      <c r="D78" s="330"/>
      <c r="E78" s="330"/>
      <c r="F78" s="323"/>
      <c r="G78" s="331"/>
      <c r="H78" s="332"/>
      <c r="I78" s="332"/>
      <c r="J78" s="323"/>
      <c r="K78" s="323"/>
      <c r="L78" s="323"/>
      <c r="M78" s="323"/>
      <c r="N78" s="332"/>
      <c r="O78" s="323"/>
      <c r="P78" s="323"/>
      <c r="Q78" s="323"/>
      <c r="R78" s="323"/>
      <c r="S78" s="332"/>
      <c r="T78" s="310"/>
      <c r="U78" s="310"/>
      <c r="V78" s="300"/>
      <c r="W78" s="332"/>
      <c r="X78" s="320"/>
      <c r="Y78" s="320"/>
      <c r="Z78" s="50"/>
      <c r="AA78" s="28"/>
      <c r="AB78" s="51"/>
      <c r="AC78" s="300"/>
      <c r="AD78" s="300"/>
      <c r="AE78" s="300"/>
      <c r="AF78" s="300"/>
      <c r="AG78" s="300"/>
      <c r="AH78" s="300"/>
    </row>
    <row r="79" spans="1:34" ht="15.75" customHeight="1" x14ac:dyDescent="0.25">
      <c r="A79" s="300"/>
      <c r="B79" s="651" t="s">
        <v>177</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23"/>
      <c r="AC79" s="300"/>
      <c r="AD79" s="300"/>
      <c r="AE79" s="300"/>
      <c r="AF79" s="300"/>
      <c r="AG79" s="300"/>
      <c r="AH79" s="300"/>
    </row>
    <row r="80" spans="1:34" ht="15.75" customHeight="1" x14ac:dyDescent="0.25">
      <c r="A80" s="300"/>
      <c r="B80" s="632" t="s">
        <v>122</v>
      </c>
      <c r="C80" s="623"/>
      <c r="D80" s="52" t="s">
        <v>178</v>
      </c>
      <c r="E80" s="632" t="s">
        <v>179</v>
      </c>
      <c r="F80" s="623"/>
      <c r="G80" s="632" t="s">
        <v>177</v>
      </c>
      <c r="H80" s="633"/>
      <c r="I80" s="633"/>
      <c r="J80" s="633"/>
      <c r="K80" s="633"/>
      <c r="L80" s="633"/>
      <c r="M80" s="633"/>
      <c r="N80" s="633"/>
      <c r="O80" s="623"/>
      <c r="P80" s="632" t="s">
        <v>180</v>
      </c>
      <c r="Q80" s="633"/>
      <c r="R80" s="633"/>
      <c r="S80" s="633"/>
      <c r="T80" s="633"/>
      <c r="U80" s="633"/>
      <c r="V80" s="633"/>
      <c r="W80" s="633"/>
      <c r="X80" s="633"/>
      <c r="Y80" s="633"/>
      <c r="Z80" s="633"/>
      <c r="AA80" s="633"/>
      <c r="AB80" s="623"/>
      <c r="AC80" s="300"/>
      <c r="AD80" s="300"/>
      <c r="AE80" s="300"/>
      <c r="AF80" s="300"/>
      <c r="AG80" s="300"/>
      <c r="AH80" s="300"/>
    </row>
    <row r="81" spans="1:34" ht="15.75" customHeight="1" x14ac:dyDescent="0.25">
      <c r="A81" s="300"/>
      <c r="B81" s="632"/>
      <c r="C81" s="623"/>
      <c r="D81" s="37"/>
      <c r="E81" s="632"/>
      <c r="F81" s="623"/>
      <c r="G81" s="657"/>
      <c r="H81" s="633"/>
      <c r="I81" s="633"/>
      <c r="J81" s="633"/>
      <c r="K81" s="633"/>
      <c r="L81" s="633"/>
      <c r="M81" s="633"/>
      <c r="N81" s="633"/>
      <c r="O81" s="623"/>
      <c r="P81" s="657"/>
      <c r="Q81" s="633"/>
      <c r="R81" s="633"/>
      <c r="S81" s="633"/>
      <c r="T81" s="633"/>
      <c r="U81" s="633"/>
      <c r="V81" s="633"/>
      <c r="W81" s="633"/>
      <c r="X81" s="633"/>
      <c r="Y81" s="633"/>
      <c r="Z81" s="633"/>
      <c r="AA81" s="633"/>
      <c r="AB81" s="623"/>
      <c r="AC81" s="300"/>
      <c r="AD81" s="300"/>
      <c r="AE81" s="300"/>
      <c r="AF81" s="300"/>
      <c r="AG81" s="300"/>
      <c r="AH81" s="300"/>
    </row>
    <row r="82" spans="1:34" ht="15.75" customHeight="1" x14ac:dyDescent="0.25">
      <c r="A82" s="300"/>
      <c r="B82" s="632"/>
      <c r="C82" s="623"/>
      <c r="D82" s="37"/>
      <c r="E82" s="632"/>
      <c r="F82" s="623"/>
      <c r="G82" s="657"/>
      <c r="H82" s="633"/>
      <c r="I82" s="633"/>
      <c r="J82" s="633"/>
      <c r="K82" s="633"/>
      <c r="L82" s="633"/>
      <c r="M82" s="633"/>
      <c r="N82" s="633"/>
      <c r="O82" s="623"/>
      <c r="P82" s="657"/>
      <c r="Q82" s="633"/>
      <c r="R82" s="633"/>
      <c r="S82" s="633"/>
      <c r="T82" s="633"/>
      <c r="U82" s="633"/>
      <c r="V82" s="633"/>
      <c r="W82" s="633"/>
      <c r="X82" s="633"/>
      <c r="Y82" s="633"/>
      <c r="Z82" s="633"/>
      <c r="AA82" s="633"/>
      <c r="AB82" s="623"/>
      <c r="AC82" s="300"/>
      <c r="AD82" s="300"/>
      <c r="AE82" s="300"/>
      <c r="AF82" s="300"/>
      <c r="AG82" s="300"/>
      <c r="AH82" s="300"/>
    </row>
    <row r="83" spans="1:34" ht="26.25" customHeight="1" x14ac:dyDescent="0.25">
      <c r="A83" s="300"/>
      <c r="B83" s="658" t="s">
        <v>181</v>
      </c>
      <c r="C83" s="633"/>
      <c r="D83" s="633"/>
      <c r="E83" s="633"/>
      <c r="F83" s="633"/>
      <c r="G83" s="633"/>
      <c r="H83" s="633"/>
      <c r="I83" s="633"/>
      <c r="J83" s="633"/>
      <c r="K83" s="633"/>
      <c r="L83" s="633"/>
      <c r="M83" s="633"/>
      <c r="N83" s="633"/>
      <c r="O83" s="633"/>
      <c r="P83" s="633"/>
      <c r="Q83" s="633"/>
      <c r="R83" s="633"/>
      <c r="S83" s="633"/>
      <c r="T83" s="633"/>
      <c r="U83" s="633"/>
      <c r="V83" s="633"/>
      <c r="W83" s="633"/>
      <c r="X83" s="633"/>
      <c r="Y83" s="633"/>
      <c r="Z83" s="633"/>
      <c r="AA83" s="633"/>
      <c r="AB83" s="623"/>
      <c r="AC83" s="300"/>
      <c r="AD83" s="333"/>
      <c r="AE83" s="300"/>
      <c r="AF83" s="300"/>
      <c r="AG83" s="300"/>
      <c r="AH83" s="300"/>
    </row>
    <row r="84" spans="1:34" ht="12.75" customHeight="1" x14ac:dyDescent="0.25">
      <c r="A84" s="300"/>
      <c r="B84" s="300"/>
      <c r="C84" s="300"/>
      <c r="D84" s="300"/>
      <c r="E84" s="300"/>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row>
    <row r="85" spans="1:34" ht="12.75" customHeight="1" x14ac:dyDescent="0.2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row>
    <row r="86" spans="1:34" ht="12.75" customHeight="1" x14ac:dyDescent="0.25">
      <c r="A86" s="300"/>
      <c r="B86" s="300"/>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c r="AH86" s="300"/>
    </row>
    <row r="87" spans="1:34" ht="12.75" customHeight="1" x14ac:dyDescent="0.25">
      <c r="A87" s="300"/>
      <c r="B87" s="300"/>
      <c r="C87" s="300"/>
      <c r="D87" s="300"/>
      <c r="E87" s="300"/>
      <c r="F87" s="300"/>
      <c r="G87" s="300"/>
      <c r="H87" s="300"/>
      <c r="I87" s="300"/>
      <c r="J87" s="300"/>
      <c r="K87" s="300"/>
      <c r="L87" s="300"/>
      <c r="M87" s="300"/>
      <c r="N87" s="300"/>
      <c r="O87" s="300"/>
      <c r="P87" s="300"/>
      <c r="Q87" s="300"/>
      <c r="R87" s="300"/>
      <c r="S87" s="300"/>
      <c r="T87" s="300"/>
      <c r="U87" s="300"/>
      <c r="V87" s="300"/>
      <c r="W87" s="300"/>
      <c r="X87" s="300"/>
      <c r="Y87" s="300"/>
      <c r="Z87" s="300"/>
      <c r="AA87" s="300"/>
      <c r="AB87" s="300"/>
      <c r="AC87" s="300"/>
      <c r="AD87" s="300"/>
      <c r="AE87" s="300"/>
      <c r="AF87" s="300"/>
      <c r="AG87" s="300"/>
      <c r="AH87" s="300"/>
    </row>
    <row r="88" spans="1:34" ht="12.75" customHeight="1" x14ac:dyDescent="0.25">
      <c r="A88" s="300"/>
      <c r="B88" s="300"/>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row>
    <row r="89" spans="1:34" ht="12.75" customHeight="1" x14ac:dyDescent="0.25">
      <c r="A89" s="300"/>
      <c r="B89" s="300"/>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row>
    <row r="90" spans="1:34" ht="12.75" customHeight="1" x14ac:dyDescent="0.25">
      <c r="A90" s="300"/>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row>
    <row r="91" spans="1:34" ht="12.75" customHeight="1" x14ac:dyDescent="0.25">
      <c r="A91" s="300"/>
      <c r="B91" s="300"/>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row>
    <row r="92" spans="1:34" ht="12.75" customHeight="1" x14ac:dyDescent="0.25">
      <c r="A92" s="300"/>
      <c r="B92" s="300"/>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c r="AH92" s="300"/>
    </row>
    <row r="93" spans="1:34" ht="12.75" customHeight="1" x14ac:dyDescent="0.25">
      <c r="A93" s="300"/>
      <c r="B93" s="300"/>
      <c r="C93" s="300"/>
      <c r="D93" s="300"/>
      <c r="E93" s="300"/>
      <c r="F93" s="300"/>
      <c r="G93" s="300"/>
      <c r="H93" s="300"/>
      <c r="I93" s="300"/>
      <c r="J93" s="300"/>
      <c r="K93" s="300"/>
      <c r="L93" s="300"/>
      <c r="M93" s="300"/>
      <c r="N93" s="300"/>
      <c r="O93" s="300"/>
      <c r="P93" s="300"/>
      <c r="Q93" s="300"/>
      <c r="R93" s="300"/>
      <c r="S93" s="300"/>
      <c r="T93" s="300"/>
      <c r="U93" s="300"/>
      <c r="V93" s="300"/>
      <c r="W93" s="300"/>
      <c r="X93" s="300"/>
      <c r="Y93" s="300"/>
      <c r="Z93" s="300"/>
      <c r="AA93" s="300"/>
      <c r="AB93" s="300"/>
      <c r="AC93" s="300"/>
      <c r="AD93" s="300"/>
      <c r="AE93" s="300"/>
      <c r="AF93" s="300"/>
      <c r="AG93" s="300"/>
      <c r="AH93" s="300"/>
    </row>
    <row r="94" spans="1:34" ht="12.75" customHeight="1" x14ac:dyDescent="0.25">
      <c r="A94" s="300"/>
      <c r="B94" s="300"/>
      <c r="C94" s="300"/>
      <c r="D94" s="300"/>
      <c r="E94" s="300"/>
      <c r="F94" s="300"/>
      <c r="G94" s="300"/>
      <c r="H94" s="300"/>
      <c r="I94" s="300"/>
      <c r="J94" s="300"/>
      <c r="K94" s="300"/>
      <c r="L94" s="300"/>
      <c r="M94" s="300"/>
      <c r="N94" s="300"/>
      <c r="O94" s="300"/>
      <c r="P94" s="300"/>
      <c r="Q94" s="300"/>
      <c r="R94" s="300"/>
      <c r="S94" s="300"/>
      <c r="T94" s="300"/>
      <c r="U94" s="300"/>
      <c r="V94" s="300"/>
      <c r="W94" s="300"/>
      <c r="X94" s="300"/>
      <c r="Y94" s="300"/>
      <c r="Z94" s="300"/>
      <c r="AA94" s="300"/>
      <c r="AB94" s="300"/>
      <c r="AC94" s="300"/>
      <c r="AD94" s="300"/>
      <c r="AE94" s="300"/>
      <c r="AF94" s="300"/>
      <c r="AG94" s="300"/>
      <c r="AH94" s="300"/>
    </row>
    <row r="95" spans="1:34" ht="12.75" customHeight="1" x14ac:dyDescent="0.25">
      <c r="A95" s="300"/>
      <c r="B95" s="300"/>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row>
    <row r="96" spans="1:34" ht="12.75" customHeight="1" x14ac:dyDescent="0.25">
      <c r="A96" s="300"/>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row>
    <row r="97" spans="1:34" ht="12.75" customHeight="1" x14ac:dyDescent="0.25">
      <c r="A97" s="300"/>
      <c r="B97" s="300"/>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row>
    <row r="98" spans="1:34" ht="12.75" customHeight="1" x14ac:dyDescent="0.25">
      <c r="A98" s="300"/>
      <c r="B98" s="300"/>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row>
    <row r="99" spans="1:34" ht="12.75" customHeight="1" x14ac:dyDescent="0.25">
      <c r="A99" s="300"/>
      <c r="B99" s="300"/>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row>
    <row r="100" spans="1:34" ht="12.75" customHeight="1" x14ac:dyDescent="0.25">
      <c r="A100" s="300"/>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c r="AH100" s="300"/>
    </row>
    <row r="101" spans="1:34" ht="12.75" customHeight="1" x14ac:dyDescent="0.25">
      <c r="A101" s="300"/>
      <c r="B101" s="300"/>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c r="AH101" s="300"/>
    </row>
    <row r="102" spans="1:34" ht="12.75" customHeight="1" x14ac:dyDescent="0.25">
      <c r="A102" s="300"/>
      <c r="B102" s="300"/>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c r="AH102" s="300"/>
    </row>
    <row r="103" spans="1:34" ht="12.75" customHeight="1" x14ac:dyDescent="0.25">
      <c r="A103" s="300"/>
      <c r="B103" s="300"/>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row>
    <row r="104" spans="1:34" ht="12.75" customHeight="1" x14ac:dyDescent="0.25">
      <c r="A104" s="300"/>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row>
    <row r="105" spans="1:34" ht="12.75" customHeight="1" x14ac:dyDescent="0.25">
      <c r="A105" s="300"/>
      <c r="B105" s="300"/>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c r="AH105" s="300"/>
    </row>
    <row r="106" spans="1:34" ht="12.75" customHeight="1" x14ac:dyDescent="0.25">
      <c r="A106" s="300"/>
      <c r="B106" s="300"/>
      <c r="C106" s="300"/>
      <c r="D106" s="300"/>
      <c r="E106" s="300"/>
      <c r="F106" s="300"/>
      <c r="G106" s="300"/>
      <c r="H106" s="300"/>
      <c r="I106" s="300"/>
      <c r="J106" s="300"/>
      <c r="K106" s="300"/>
      <c r="L106" s="300"/>
      <c r="M106" s="300"/>
      <c r="N106" s="300"/>
      <c r="O106" s="300"/>
      <c r="P106" s="300"/>
      <c r="Q106" s="300"/>
      <c r="R106" s="300"/>
      <c r="S106" s="300"/>
      <c r="T106" s="300"/>
      <c r="U106" s="300"/>
      <c r="V106" s="300"/>
      <c r="W106" s="300"/>
      <c r="X106" s="300"/>
      <c r="Y106" s="300"/>
      <c r="Z106" s="300"/>
      <c r="AA106" s="300"/>
      <c r="AB106" s="300"/>
      <c r="AC106" s="300"/>
      <c r="AD106" s="300"/>
      <c r="AE106" s="300"/>
      <c r="AF106" s="300"/>
      <c r="AG106" s="300"/>
      <c r="AH106" s="300"/>
    </row>
    <row r="107" spans="1:34" ht="12.75" customHeight="1" x14ac:dyDescent="0.25">
      <c r="A107" s="300"/>
      <c r="B107" s="300"/>
      <c r="C107" s="300"/>
      <c r="D107" s="300"/>
      <c r="E107" s="300"/>
      <c r="F107" s="300"/>
      <c r="G107" s="300"/>
      <c r="H107" s="300"/>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c r="AH107" s="300"/>
    </row>
    <row r="108" spans="1:34" ht="12.75" customHeight="1" x14ac:dyDescent="0.25">
      <c r="A108" s="300"/>
      <c r="B108" s="300"/>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row>
    <row r="109" spans="1:34" ht="12.75" customHeight="1" x14ac:dyDescent="0.25">
      <c r="A109" s="300"/>
      <c r="B109" s="300"/>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row>
    <row r="110" spans="1:34" ht="12.75" customHeight="1" x14ac:dyDescent="0.25">
      <c r="A110" s="300"/>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row>
    <row r="111" spans="1:34" ht="12.75" customHeight="1" x14ac:dyDescent="0.25">
      <c r="A111" s="300"/>
      <c r="B111" s="300"/>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c r="AH111" s="300"/>
    </row>
    <row r="112" spans="1:34" ht="12.75" customHeight="1" x14ac:dyDescent="0.25">
      <c r="A112" s="300"/>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row>
    <row r="113" spans="1:34" ht="12.75" customHeight="1" x14ac:dyDescent="0.25">
      <c r="A113" s="300"/>
      <c r="B113" s="300"/>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c r="AH113" s="300"/>
    </row>
    <row r="114" spans="1:34" ht="12.75" customHeight="1" x14ac:dyDescent="0.25">
      <c r="A114" s="300"/>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row>
    <row r="115" spans="1:34" ht="12.75" customHeight="1" x14ac:dyDescent="0.25">
      <c r="A115" s="300"/>
      <c r="B115" s="300"/>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row>
    <row r="116" spans="1:34" ht="12.75" customHeight="1" x14ac:dyDescent="0.25">
      <c r="A116" s="300"/>
      <c r="B116" s="300"/>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row>
    <row r="117" spans="1:34" ht="12.75" customHeight="1" x14ac:dyDescent="0.25">
      <c r="A117" s="300"/>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row>
    <row r="118" spans="1:34" ht="12.75" customHeight="1" x14ac:dyDescent="0.25">
      <c r="A118" s="300"/>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row>
    <row r="119" spans="1:34" ht="12.75" customHeight="1" x14ac:dyDescent="0.25">
      <c r="A119" s="300"/>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row>
    <row r="120" spans="1:34" ht="12.75" customHeight="1" x14ac:dyDescent="0.25">
      <c r="A120" s="300"/>
      <c r="B120" s="300"/>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row>
    <row r="121" spans="1:34" ht="12.75" customHeight="1" x14ac:dyDescent="0.25">
      <c r="A121" s="300"/>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row>
    <row r="122" spans="1:34" ht="12.75" customHeight="1" x14ac:dyDescent="0.2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row>
    <row r="123" spans="1:34" ht="12.75" customHeight="1" x14ac:dyDescent="0.25">
      <c r="A123" s="300"/>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row>
    <row r="124" spans="1:34" ht="12.75" customHeight="1" x14ac:dyDescent="0.25">
      <c r="A124" s="300"/>
      <c r="B124" s="300"/>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c r="AH124" s="300"/>
    </row>
    <row r="125" spans="1:34" ht="12.75" customHeight="1" x14ac:dyDescent="0.25">
      <c r="A125" s="300"/>
      <c r="B125" s="300"/>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row>
    <row r="126" spans="1:34" ht="12.75" customHeight="1" x14ac:dyDescent="0.2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row>
    <row r="127" spans="1:34" ht="12.75" customHeight="1" x14ac:dyDescent="0.25">
      <c r="A127" s="300"/>
      <c r="B127" s="300"/>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row>
    <row r="128" spans="1:34" ht="12.75" customHeight="1" x14ac:dyDescent="0.25">
      <c r="A128" s="300"/>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row>
    <row r="129" spans="1:34" ht="12.75" customHeight="1" x14ac:dyDescent="0.2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row>
    <row r="130" spans="1:34" ht="12.75" customHeight="1" x14ac:dyDescent="0.25">
      <c r="A130" s="300"/>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c r="AH130" s="300"/>
    </row>
    <row r="131" spans="1:34" ht="12.75" customHeight="1" x14ac:dyDescent="0.25">
      <c r="A131" s="300"/>
      <c r="B131" s="300"/>
      <c r="C131" s="300"/>
      <c r="D131" s="300"/>
      <c r="E131" s="300"/>
      <c r="F131" s="300"/>
      <c r="G131" s="300"/>
      <c r="H131" s="300"/>
      <c r="I131" s="300"/>
      <c r="J131" s="300"/>
      <c r="K131" s="300"/>
      <c r="L131" s="300"/>
      <c r="M131" s="300"/>
      <c r="N131" s="300"/>
      <c r="O131" s="300"/>
      <c r="P131" s="300"/>
      <c r="Q131" s="300"/>
      <c r="R131" s="300"/>
      <c r="S131" s="300"/>
      <c r="T131" s="300"/>
      <c r="U131" s="300"/>
      <c r="V131" s="300"/>
      <c r="W131" s="300"/>
      <c r="X131" s="300"/>
      <c r="Y131" s="300"/>
      <c r="Z131" s="300"/>
      <c r="AA131" s="300"/>
      <c r="AB131" s="300"/>
      <c r="AC131" s="300"/>
      <c r="AD131" s="300"/>
      <c r="AE131" s="300"/>
      <c r="AF131" s="300"/>
      <c r="AG131" s="300"/>
      <c r="AH131" s="300"/>
    </row>
    <row r="132" spans="1:34" ht="12.75" customHeight="1" x14ac:dyDescent="0.25">
      <c r="A132" s="300"/>
      <c r="B132" s="300"/>
      <c r="C132" s="300"/>
      <c r="D132" s="300"/>
      <c r="E132" s="300"/>
      <c r="F132" s="300"/>
      <c r="G132" s="300"/>
      <c r="H132" s="300"/>
      <c r="I132" s="300"/>
      <c r="J132" s="300"/>
      <c r="K132" s="300"/>
      <c r="L132" s="300"/>
      <c r="M132" s="300"/>
      <c r="N132" s="300"/>
      <c r="O132" s="300"/>
      <c r="P132" s="300"/>
      <c r="Q132" s="300"/>
      <c r="R132" s="300"/>
      <c r="S132" s="300"/>
      <c r="T132" s="300"/>
      <c r="U132" s="300"/>
      <c r="V132" s="300"/>
      <c r="W132" s="300"/>
      <c r="X132" s="300"/>
      <c r="Y132" s="300"/>
      <c r="Z132" s="300"/>
      <c r="AA132" s="300"/>
      <c r="AB132" s="300"/>
      <c r="AC132" s="300"/>
      <c r="AD132" s="300"/>
      <c r="AE132" s="300"/>
      <c r="AF132" s="300"/>
      <c r="AG132" s="300"/>
      <c r="AH132" s="300"/>
    </row>
    <row r="133" spans="1:34" ht="12.75" customHeight="1" x14ac:dyDescent="0.2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row>
    <row r="134" spans="1:34" ht="12.75" customHeight="1" x14ac:dyDescent="0.25">
      <c r="A134" s="300"/>
      <c r="B134" s="300"/>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row>
    <row r="135" spans="1:34" ht="12.75" customHeight="1" x14ac:dyDescent="0.25">
      <c r="A135" s="300"/>
      <c r="B135" s="300"/>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c r="AH135" s="300"/>
    </row>
    <row r="136" spans="1:34" ht="12.75" customHeight="1" x14ac:dyDescent="0.25">
      <c r="A136" s="300"/>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row>
    <row r="137" spans="1:34" ht="12.75" customHeight="1" x14ac:dyDescent="0.25">
      <c r="A137" s="300"/>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row>
    <row r="138" spans="1:34" ht="12.75" customHeight="1" x14ac:dyDescent="0.25">
      <c r="A138" s="300"/>
      <c r="B138" s="300"/>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row>
    <row r="139" spans="1:34" ht="12.75" customHeight="1" x14ac:dyDescent="0.25">
      <c r="A139" s="300"/>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row>
    <row r="140" spans="1:34" ht="12.75" customHeight="1" x14ac:dyDescent="0.25">
      <c r="A140" s="300"/>
      <c r="B140" s="300"/>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row>
    <row r="141" spans="1:34" ht="12.75" customHeight="1" x14ac:dyDescent="0.25">
      <c r="A141" s="300"/>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row>
    <row r="142" spans="1:34" ht="12.75" customHeight="1" x14ac:dyDescent="0.25">
      <c r="A142" s="300"/>
      <c r="B142" s="300"/>
      <c r="C142" s="300"/>
      <c r="D142" s="300"/>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c r="AC142" s="300"/>
      <c r="AD142" s="300"/>
      <c r="AE142" s="300"/>
      <c r="AF142" s="300"/>
      <c r="AG142" s="300"/>
      <c r="AH142" s="300"/>
    </row>
    <row r="143" spans="1:34" ht="12.75" customHeight="1" x14ac:dyDescent="0.25">
      <c r="A143" s="300"/>
      <c r="B143" s="300"/>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c r="AH143" s="300"/>
    </row>
    <row r="144" spans="1:34" ht="12.75" customHeight="1" x14ac:dyDescent="0.25">
      <c r="A144" s="300"/>
      <c r="B144" s="300"/>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row>
    <row r="145" spans="1:34" ht="12.75" customHeight="1" x14ac:dyDescent="0.25">
      <c r="A145" s="300"/>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row>
    <row r="146" spans="1:34" ht="12.75" customHeight="1" x14ac:dyDescent="0.25">
      <c r="A146" s="300"/>
      <c r="B146" s="300"/>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row>
    <row r="147" spans="1:34" ht="12.75" customHeight="1" x14ac:dyDescent="0.25">
      <c r="A147" s="300"/>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row>
    <row r="148" spans="1:34" ht="12.75" customHeight="1" x14ac:dyDescent="0.25">
      <c r="A148" s="300"/>
      <c r="B148" s="300"/>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row>
    <row r="149" spans="1:34" ht="12.75" customHeight="1" x14ac:dyDescent="0.25">
      <c r="A149" s="300"/>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row>
    <row r="150" spans="1:34" ht="12.75" customHeight="1" x14ac:dyDescent="0.25">
      <c r="A150" s="300"/>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c r="AH150" s="300"/>
    </row>
    <row r="151" spans="1:34" ht="12.75" customHeight="1" x14ac:dyDescent="0.25">
      <c r="A151" s="300"/>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row>
    <row r="152" spans="1:34" ht="12.75" customHeight="1" x14ac:dyDescent="0.25">
      <c r="A152" s="300"/>
      <c r="B152" s="300"/>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c r="AH152" s="300"/>
    </row>
    <row r="153" spans="1:34" ht="12.75" customHeight="1" x14ac:dyDescent="0.25">
      <c r="A153" s="300"/>
      <c r="B153" s="300"/>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row>
    <row r="154" spans="1:34" ht="12.75" customHeight="1" x14ac:dyDescent="0.25">
      <c r="A154" s="300"/>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row>
    <row r="155" spans="1:34" ht="12.75" customHeight="1" x14ac:dyDescent="0.25">
      <c r="A155" s="300"/>
      <c r="B155" s="300"/>
      <c r="C155" s="300"/>
      <c r="D155" s="300"/>
      <c r="E155" s="300"/>
      <c r="F155" s="300"/>
      <c r="G155" s="300"/>
      <c r="H155" s="300"/>
      <c r="I155" s="300"/>
      <c r="J155" s="300"/>
      <c r="K155" s="300"/>
      <c r="L155" s="300"/>
      <c r="M155" s="300"/>
      <c r="N155" s="300"/>
      <c r="O155" s="300"/>
      <c r="P155" s="300"/>
      <c r="Q155" s="300"/>
      <c r="R155" s="300"/>
      <c r="S155" s="300"/>
      <c r="T155" s="300"/>
      <c r="U155" s="300"/>
      <c r="V155" s="300"/>
      <c r="W155" s="300"/>
      <c r="X155" s="300"/>
      <c r="Y155" s="300"/>
      <c r="Z155" s="300"/>
      <c r="AA155" s="300"/>
      <c r="AB155" s="300"/>
      <c r="AC155" s="300"/>
      <c r="AD155" s="300"/>
      <c r="AE155" s="300"/>
      <c r="AF155" s="300"/>
      <c r="AG155" s="300"/>
      <c r="AH155" s="300"/>
    </row>
    <row r="156" spans="1:34" ht="12.75" customHeight="1" x14ac:dyDescent="0.25">
      <c r="A156" s="300"/>
      <c r="B156" s="300"/>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c r="AH156" s="300"/>
    </row>
    <row r="157" spans="1:34" ht="12.75" customHeight="1" x14ac:dyDescent="0.25">
      <c r="A157" s="300"/>
      <c r="B157" s="300"/>
      <c r="C157" s="300"/>
      <c r="D157" s="300"/>
      <c r="E157" s="300"/>
      <c r="F157" s="300"/>
      <c r="G157" s="300"/>
      <c r="H157" s="300"/>
      <c r="I157" s="300"/>
      <c r="J157" s="300"/>
      <c r="K157" s="300"/>
      <c r="L157" s="300"/>
      <c r="M157" s="300"/>
      <c r="N157" s="300"/>
      <c r="O157" s="300"/>
      <c r="P157" s="300"/>
      <c r="Q157" s="300"/>
      <c r="R157" s="300"/>
      <c r="S157" s="300"/>
      <c r="T157" s="300"/>
      <c r="U157" s="300"/>
      <c r="V157" s="300"/>
      <c r="W157" s="300"/>
      <c r="X157" s="300"/>
      <c r="Y157" s="300"/>
      <c r="Z157" s="300"/>
      <c r="AA157" s="300"/>
      <c r="AB157" s="300"/>
      <c r="AC157" s="300"/>
      <c r="AD157" s="300"/>
      <c r="AE157" s="300"/>
      <c r="AF157" s="300"/>
      <c r="AG157" s="300"/>
      <c r="AH157" s="300"/>
    </row>
    <row r="158" spans="1:34" ht="12.75" customHeight="1" x14ac:dyDescent="0.25">
      <c r="A158" s="300"/>
      <c r="B158" s="300"/>
      <c r="C158" s="300"/>
      <c r="D158" s="300"/>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c r="AB158" s="300"/>
      <c r="AC158" s="300"/>
      <c r="AD158" s="300"/>
      <c r="AE158" s="300"/>
      <c r="AF158" s="300"/>
      <c r="AG158" s="300"/>
      <c r="AH158" s="300"/>
    </row>
    <row r="159" spans="1:34" ht="12.75" customHeight="1" x14ac:dyDescent="0.25">
      <c r="A159" s="300"/>
      <c r="B159" s="300"/>
      <c r="C159" s="300"/>
      <c r="D159" s="300"/>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c r="AC159" s="300"/>
      <c r="AD159" s="300"/>
      <c r="AE159" s="300"/>
      <c r="AF159" s="300"/>
      <c r="AG159" s="300"/>
      <c r="AH159" s="300"/>
    </row>
    <row r="160" spans="1:34" ht="12.75" customHeight="1" x14ac:dyDescent="0.25">
      <c r="A160" s="300"/>
      <c r="B160" s="300"/>
      <c r="C160" s="300"/>
      <c r="D160" s="300"/>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c r="AA160" s="300"/>
      <c r="AB160" s="300"/>
      <c r="AC160" s="300"/>
      <c r="AD160" s="300"/>
      <c r="AE160" s="300"/>
      <c r="AF160" s="300"/>
      <c r="AG160" s="300"/>
      <c r="AH160" s="300"/>
    </row>
    <row r="161" spans="1:34" ht="12.75" customHeight="1" x14ac:dyDescent="0.25">
      <c r="A161" s="300"/>
      <c r="B161" s="300"/>
      <c r="C161" s="300"/>
      <c r="D161" s="300"/>
      <c r="E161" s="300"/>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row>
    <row r="162" spans="1:34" ht="12.75" customHeight="1" x14ac:dyDescent="0.25">
      <c r="A162" s="300"/>
      <c r="B162" s="300"/>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c r="AH162" s="300"/>
    </row>
    <row r="163" spans="1:34" ht="12.75" customHeight="1" x14ac:dyDescent="0.25">
      <c r="A163" s="300"/>
      <c r="B163" s="300"/>
      <c r="C163" s="300"/>
      <c r="D163" s="300"/>
      <c r="E163" s="300"/>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row>
    <row r="164" spans="1:34" ht="12.75" customHeight="1" x14ac:dyDescent="0.25">
      <c r="A164" s="300"/>
      <c r="B164" s="300"/>
      <c r="C164" s="300"/>
      <c r="D164" s="300"/>
      <c r="E164" s="300"/>
      <c r="F164" s="300"/>
      <c r="G164" s="300"/>
      <c r="H164" s="300"/>
      <c r="I164" s="300"/>
      <c r="J164" s="300"/>
      <c r="K164" s="300"/>
      <c r="L164" s="300"/>
      <c r="M164" s="300"/>
      <c r="N164" s="300"/>
      <c r="O164" s="300"/>
      <c r="P164" s="300"/>
      <c r="Q164" s="300"/>
      <c r="R164" s="300"/>
      <c r="S164" s="300"/>
      <c r="T164" s="300"/>
      <c r="U164" s="300"/>
      <c r="V164" s="300"/>
      <c r="W164" s="300"/>
      <c r="X164" s="300"/>
      <c r="Y164" s="300"/>
      <c r="Z164" s="300"/>
      <c r="AA164" s="300"/>
      <c r="AB164" s="300"/>
      <c r="AC164" s="300"/>
      <c r="AD164" s="300"/>
      <c r="AE164" s="300"/>
      <c r="AF164" s="300"/>
      <c r="AG164" s="300"/>
      <c r="AH164" s="300"/>
    </row>
    <row r="165" spans="1:34" ht="12.75" customHeight="1" x14ac:dyDescent="0.25">
      <c r="A165" s="300"/>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c r="AH165" s="300"/>
    </row>
    <row r="166" spans="1:34" ht="12.75" customHeight="1" x14ac:dyDescent="0.25">
      <c r="A166" s="300"/>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c r="AH166" s="300"/>
    </row>
    <row r="167" spans="1:34" ht="12.75" customHeight="1" x14ac:dyDescent="0.25">
      <c r="A167" s="300"/>
      <c r="B167" s="300"/>
      <c r="C167" s="300"/>
      <c r="D167" s="300"/>
      <c r="E167" s="300"/>
      <c r="F167" s="300"/>
      <c r="G167" s="300"/>
      <c r="H167" s="300"/>
      <c r="I167" s="300"/>
      <c r="J167" s="300"/>
      <c r="K167" s="300"/>
      <c r="L167" s="300"/>
      <c r="M167" s="300"/>
      <c r="N167" s="300"/>
      <c r="O167" s="300"/>
      <c r="P167" s="300"/>
      <c r="Q167" s="300"/>
      <c r="R167" s="300"/>
      <c r="S167" s="300"/>
      <c r="T167" s="300"/>
      <c r="U167" s="300"/>
      <c r="V167" s="300"/>
      <c r="W167" s="300"/>
      <c r="X167" s="300"/>
      <c r="Y167" s="300"/>
      <c r="Z167" s="300"/>
      <c r="AA167" s="300"/>
      <c r="AB167" s="300"/>
      <c r="AC167" s="300"/>
      <c r="AD167" s="300"/>
      <c r="AE167" s="300"/>
      <c r="AF167" s="300"/>
      <c r="AG167" s="300"/>
      <c r="AH167" s="300"/>
    </row>
    <row r="168" spans="1:34" ht="12.75" customHeight="1" x14ac:dyDescent="0.2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row>
    <row r="169" spans="1:34" ht="12.75" customHeight="1" x14ac:dyDescent="0.25">
      <c r="A169" s="300"/>
      <c r="B169" s="300"/>
      <c r="C169" s="300"/>
      <c r="D169" s="300"/>
      <c r="E169" s="300"/>
      <c r="F169" s="300"/>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c r="AD169" s="300"/>
      <c r="AE169" s="300"/>
      <c r="AF169" s="300"/>
      <c r="AG169" s="300"/>
      <c r="AH169" s="300"/>
    </row>
    <row r="170" spans="1:34" ht="12.75" customHeight="1" x14ac:dyDescent="0.25">
      <c r="A170" s="300"/>
      <c r="B170" s="300"/>
      <c r="C170" s="300"/>
      <c r="D170" s="300"/>
      <c r="E170" s="300"/>
      <c r="F170" s="300"/>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c r="AD170" s="300"/>
      <c r="AE170" s="300"/>
      <c r="AF170" s="300"/>
      <c r="AG170" s="300"/>
      <c r="AH170" s="300"/>
    </row>
    <row r="171" spans="1:34" ht="12.75" customHeight="1" x14ac:dyDescent="0.25">
      <c r="A171" s="300"/>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row>
    <row r="172" spans="1:34" ht="12.75" customHeight="1" x14ac:dyDescent="0.25">
      <c r="A172" s="300"/>
      <c r="B172" s="300"/>
      <c r="C172" s="300"/>
      <c r="D172" s="300"/>
      <c r="E172" s="300"/>
      <c r="F172" s="300"/>
      <c r="G172" s="300"/>
      <c r="H172" s="300"/>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row>
    <row r="173" spans="1:34" ht="12.75" customHeight="1" x14ac:dyDescent="0.25">
      <c r="A173" s="300"/>
      <c r="B173" s="300"/>
      <c r="C173" s="300"/>
      <c r="D173" s="300"/>
      <c r="E173" s="300"/>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row>
    <row r="174" spans="1:34" ht="12.75" customHeight="1" x14ac:dyDescent="0.25">
      <c r="A174" s="300"/>
      <c r="B174" s="300"/>
      <c r="C174" s="300"/>
      <c r="D174" s="300"/>
      <c r="E174" s="300"/>
      <c r="F174" s="300"/>
      <c r="G174" s="300"/>
      <c r="H174" s="300"/>
      <c r="I174" s="300"/>
      <c r="J174" s="300"/>
      <c r="K174" s="300"/>
      <c r="L174" s="300"/>
      <c r="M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row>
    <row r="175" spans="1:34" ht="12.75" customHeight="1" x14ac:dyDescent="0.25">
      <c r="A175" s="300"/>
      <c r="B175" s="300"/>
      <c r="C175" s="300"/>
      <c r="D175" s="300"/>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row>
    <row r="176" spans="1:34" ht="12.75" customHeight="1" x14ac:dyDescent="0.25">
      <c r="A176" s="300"/>
      <c r="B176" s="300"/>
      <c r="C176" s="300"/>
      <c r="D176" s="300"/>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c r="AC176" s="300"/>
      <c r="AD176" s="300"/>
      <c r="AE176" s="300"/>
      <c r="AF176" s="300"/>
      <c r="AG176" s="300"/>
      <c r="AH176" s="300"/>
    </row>
    <row r="177" spans="1:34" ht="12.75" customHeight="1" x14ac:dyDescent="0.25">
      <c r="A177" s="300"/>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row>
    <row r="178" spans="1:34" ht="12.75" customHeight="1" x14ac:dyDescent="0.25">
      <c r="A178" s="300"/>
      <c r="B178" s="300"/>
      <c r="C178" s="300"/>
      <c r="D178" s="300"/>
      <c r="E178" s="300"/>
      <c r="F178" s="300"/>
      <c r="G178" s="300"/>
      <c r="H178" s="300"/>
      <c r="I178" s="300"/>
      <c r="J178" s="300"/>
      <c r="K178" s="300"/>
      <c r="L178" s="300"/>
      <c r="M178" s="300"/>
      <c r="N178" s="300"/>
      <c r="O178" s="300"/>
      <c r="P178" s="300"/>
      <c r="Q178" s="300"/>
      <c r="R178" s="300"/>
      <c r="S178" s="300"/>
      <c r="T178" s="300"/>
      <c r="U178" s="300"/>
      <c r="V178" s="300"/>
      <c r="W178" s="300"/>
      <c r="X178" s="300"/>
      <c r="Y178" s="300"/>
      <c r="Z178" s="300"/>
      <c r="AA178" s="300"/>
      <c r="AB178" s="300"/>
      <c r="AC178" s="300"/>
      <c r="AD178" s="300"/>
      <c r="AE178" s="300"/>
      <c r="AF178" s="300"/>
      <c r="AG178" s="300"/>
      <c r="AH178" s="300"/>
    </row>
    <row r="179" spans="1:34" ht="12.75" customHeight="1" x14ac:dyDescent="0.25">
      <c r="A179" s="300"/>
      <c r="B179" s="300"/>
      <c r="C179" s="300"/>
      <c r="D179" s="300"/>
      <c r="E179" s="300"/>
      <c r="F179" s="300"/>
      <c r="G179" s="300"/>
      <c r="H179" s="300"/>
      <c r="I179" s="300"/>
      <c r="J179" s="300"/>
      <c r="K179" s="300"/>
      <c r="L179" s="300"/>
      <c r="M179" s="300"/>
      <c r="N179" s="300"/>
      <c r="O179" s="300"/>
      <c r="P179" s="300"/>
      <c r="Q179" s="300"/>
      <c r="R179" s="300"/>
      <c r="S179" s="300"/>
      <c r="T179" s="300"/>
      <c r="U179" s="300"/>
      <c r="V179" s="300"/>
      <c r="W179" s="300"/>
      <c r="X179" s="300"/>
      <c r="Y179" s="300"/>
      <c r="Z179" s="300"/>
      <c r="AA179" s="300"/>
      <c r="AB179" s="300"/>
      <c r="AC179" s="300"/>
      <c r="AD179" s="300"/>
      <c r="AE179" s="300"/>
      <c r="AF179" s="300"/>
      <c r="AG179" s="300"/>
      <c r="AH179" s="300"/>
    </row>
    <row r="180" spans="1:34" ht="12.75" customHeight="1" x14ac:dyDescent="0.25">
      <c r="A180" s="300"/>
      <c r="B180" s="300"/>
      <c r="C180" s="300"/>
      <c r="D180" s="300"/>
      <c r="E180" s="300"/>
      <c r="F180" s="300"/>
      <c r="G180" s="300"/>
      <c r="H180" s="300"/>
      <c r="I180" s="300"/>
      <c r="J180" s="300"/>
      <c r="K180" s="300"/>
      <c r="L180" s="300"/>
      <c r="M180" s="300"/>
      <c r="N180" s="300"/>
      <c r="O180" s="300"/>
      <c r="P180" s="300"/>
      <c r="Q180" s="300"/>
      <c r="R180" s="300"/>
      <c r="S180" s="300"/>
      <c r="T180" s="300"/>
      <c r="U180" s="300"/>
      <c r="V180" s="300"/>
      <c r="W180" s="300"/>
      <c r="X180" s="300"/>
      <c r="Y180" s="300"/>
      <c r="Z180" s="300"/>
      <c r="AA180" s="300"/>
      <c r="AB180" s="300"/>
      <c r="AC180" s="300"/>
      <c r="AD180" s="300"/>
      <c r="AE180" s="300"/>
      <c r="AF180" s="300"/>
      <c r="AG180" s="300"/>
      <c r="AH180" s="300"/>
    </row>
    <row r="181" spans="1:34" ht="12.75" customHeight="1" x14ac:dyDescent="0.25">
      <c r="A181" s="300"/>
      <c r="B181" s="300"/>
      <c r="C181" s="300"/>
      <c r="D181" s="300"/>
      <c r="E181" s="300"/>
      <c r="F181" s="300"/>
      <c r="G181" s="300"/>
      <c r="H181" s="300"/>
      <c r="I181" s="300"/>
      <c r="J181" s="300"/>
      <c r="K181" s="300"/>
      <c r="L181" s="300"/>
      <c r="M181" s="300"/>
      <c r="N181" s="300"/>
      <c r="O181" s="300"/>
      <c r="P181" s="300"/>
      <c r="Q181" s="300"/>
      <c r="R181" s="300"/>
      <c r="S181" s="300"/>
      <c r="T181" s="300"/>
      <c r="U181" s="300"/>
      <c r="V181" s="300"/>
      <c r="W181" s="300"/>
      <c r="X181" s="300"/>
      <c r="Y181" s="300"/>
      <c r="Z181" s="300"/>
      <c r="AA181" s="300"/>
      <c r="AB181" s="300"/>
      <c r="AC181" s="300"/>
      <c r="AD181" s="300"/>
      <c r="AE181" s="300"/>
      <c r="AF181" s="300"/>
      <c r="AG181" s="300"/>
      <c r="AH181" s="300"/>
    </row>
    <row r="182" spans="1:34" ht="12.75" customHeight="1" x14ac:dyDescent="0.25">
      <c r="A182" s="300"/>
      <c r="B182" s="300"/>
      <c r="C182" s="300"/>
      <c r="D182" s="300"/>
      <c r="E182" s="300"/>
      <c r="F182" s="300"/>
      <c r="G182" s="300"/>
      <c r="H182" s="300"/>
      <c r="I182" s="300"/>
      <c r="J182" s="300"/>
      <c r="K182" s="300"/>
      <c r="L182" s="300"/>
      <c r="M182" s="300"/>
      <c r="N182" s="300"/>
      <c r="O182" s="300"/>
      <c r="P182" s="300"/>
      <c r="Q182" s="300"/>
      <c r="R182" s="300"/>
      <c r="S182" s="300"/>
      <c r="T182" s="300"/>
      <c r="U182" s="300"/>
      <c r="V182" s="300"/>
      <c r="W182" s="300"/>
      <c r="X182" s="300"/>
      <c r="Y182" s="300"/>
      <c r="Z182" s="300"/>
      <c r="AA182" s="300"/>
      <c r="AB182" s="300"/>
      <c r="AC182" s="300"/>
      <c r="AD182" s="300"/>
      <c r="AE182" s="300"/>
      <c r="AF182" s="300"/>
      <c r="AG182" s="300"/>
      <c r="AH182" s="300"/>
    </row>
    <row r="183" spans="1:34" ht="12.75" customHeight="1" x14ac:dyDescent="0.25">
      <c r="A183" s="300"/>
      <c r="B183" s="300"/>
      <c r="C183" s="300"/>
      <c r="D183" s="300"/>
      <c r="E183" s="300"/>
      <c r="F183" s="300"/>
      <c r="G183" s="300"/>
      <c r="H183" s="300"/>
      <c r="I183" s="300"/>
      <c r="J183" s="300"/>
      <c r="K183" s="300"/>
      <c r="L183" s="300"/>
      <c r="M183" s="300"/>
      <c r="N183" s="300"/>
      <c r="O183" s="300"/>
      <c r="P183" s="300"/>
      <c r="Q183" s="300"/>
      <c r="R183" s="300"/>
      <c r="S183" s="300"/>
      <c r="T183" s="300"/>
      <c r="U183" s="300"/>
      <c r="V183" s="300"/>
      <c r="W183" s="300"/>
      <c r="X183" s="300"/>
      <c r="Y183" s="300"/>
      <c r="Z183" s="300"/>
      <c r="AA183" s="300"/>
      <c r="AB183" s="300"/>
      <c r="AC183" s="300"/>
      <c r="AD183" s="300"/>
      <c r="AE183" s="300"/>
      <c r="AF183" s="300"/>
      <c r="AG183" s="300"/>
      <c r="AH183" s="300"/>
    </row>
    <row r="184" spans="1:34" ht="12.75" customHeight="1" x14ac:dyDescent="0.25">
      <c r="A184" s="300"/>
      <c r="B184" s="300"/>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E184" s="300"/>
      <c r="AF184" s="300"/>
      <c r="AG184" s="300"/>
      <c r="AH184" s="300"/>
    </row>
    <row r="185" spans="1:34" ht="12.75" customHeight="1" x14ac:dyDescent="0.25">
      <c r="A185" s="300"/>
      <c r="B185" s="300"/>
      <c r="C185" s="300"/>
      <c r="D185" s="300"/>
      <c r="E185" s="300"/>
      <c r="F185" s="300"/>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row>
    <row r="186" spans="1:34" ht="12.75" customHeight="1" x14ac:dyDescent="0.25">
      <c r="A186" s="300"/>
      <c r="B186" s="300"/>
      <c r="C186" s="300"/>
      <c r="D186" s="300"/>
      <c r="E186" s="300"/>
      <c r="F186" s="300"/>
      <c r="G186" s="300"/>
      <c r="H186" s="300"/>
      <c r="I186" s="300"/>
      <c r="J186" s="300"/>
      <c r="K186" s="300"/>
      <c r="L186" s="300"/>
      <c r="M186" s="300"/>
      <c r="N186" s="300"/>
      <c r="O186" s="300"/>
      <c r="P186" s="300"/>
      <c r="Q186" s="300"/>
      <c r="R186" s="300"/>
      <c r="S186" s="300"/>
      <c r="T186" s="300"/>
      <c r="U186" s="300"/>
      <c r="V186" s="300"/>
      <c r="W186" s="300"/>
      <c r="X186" s="300"/>
      <c r="Y186" s="300"/>
      <c r="Z186" s="300"/>
      <c r="AA186" s="300"/>
      <c r="AB186" s="300"/>
      <c r="AC186" s="300"/>
      <c r="AD186" s="300"/>
      <c r="AE186" s="300"/>
      <c r="AF186" s="300"/>
      <c r="AG186" s="300"/>
      <c r="AH186" s="300"/>
    </row>
    <row r="187" spans="1:34" ht="12.75" customHeight="1" x14ac:dyDescent="0.25">
      <c r="A187" s="300"/>
      <c r="B187" s="300"/>
      <c r="C187" s="300"/>
      <c r="D187" s="300"/>
      <c r="E187" s="300"/>
      <c r="F187" s="300"/>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c r="AD187" s="300"/>
      <c r="AE187" s="300"/>
      <c r="AF187" s="300"/>
      <c r="AG187" s="300"/>
      <c r="AH187" s="300"/>
    </row>
    <row r="188" spans="1:34" ht="12.75" customHeight="1" x14ac:dyDescent="0.25">
      <c r="A188" s="300"/>
      <c r="B188" s="300"/>
      <c r="C188" s="300"/>
      <c r="D188" s="300"/>
      <c r="E188" s="300"/>
      <c r="F188" s="300"/>
      <c r="G188" s="300"/>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c r="AD188" s="300"/>
      <c r="AE188" s="300"/>
      <c r="AF188" s="300"/>
      <c r="AG188" s="300"/>
      <c r="AH188" s="300"/>
    </row>
    <row r="189" spans="1:34" ht="12.75" customHeight="1" x14ac:dyDescent="0.25">
      <c r="A189" s="300"/>
      <c r="B189" s="300"/>
      <c r="C189" s="300"/>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E189" s="300"/>
      <c r="AF189" s="300"/>
      <c r="AG189" s="300"/>
      <c r="AH189" s="300"/>
    </row>
    <row r="190" spans="1:34" ht="12.75" customHeight="1" x14ac:dyDescent="0.25">
      <c r="A190" s="300"/>
      <c r="B190" s="300"/>
      <c r="C190" s="300"/>
      <c r="D190" s="300"/>
      <c r="E190" s="300"/>
      <c r="F190" s="300"/>
      <c r="G190" s="300"/>
      <c r="H190" s="300"/>
      <c r="I190" s="300"/>
      <c r="J190" s="300"/>
      <c r="K190" s="300"/>
      <c r="L190" s="300"/>
      <c r="M190" s="300"/>
      <c r="N190" s="300"/>
      <c r="O190" s="300"/>
      <c r="P190" s="300"/>
      <c r="Q190" s="300"/>
      <c r="R190" s="300"/>
      <c r="S190" s="300"/>
      <c r="T190" s="300"/>
      <c r="U190" s="300"/>
      <c r="V190" s="300"/>
      <c r="W190" s="300"/>
      <c r="X190" s="300"/>
      <c r="Y190" s="300"/>
      <c r="Z190" s="300"/>
      <c r="AA190" s="300"/>
      <c r="AB190" s="300"/>
      <c r="AC190" s="300"/>
      <c r="AD190" s="300"/>
      <c r="AE190" s="300"/>
      <c r="AF190" s="300"/>
      <c r="AG190" s="300"/>
      <c r="AH190" s="300"/>
    </row>
    <row r="191" spans="1:34" ht="12.75" customHeight="1" x14ac:dyDescent="0.25">
      <c r="A191" s="300"/>
      <c r="B191" s="300"/>
      <c r="C191" s="300"/>
      <c r="D191" s="300"/>
      <c r="E191" s="300"/>
      <c r="F191" s="300"/>
      <c r="G191" s="300"/>
      <c r="H191" s="300"/>
      <c r="I191" s="300"/>
      <c r="J191" s="300"/>
      <c r="K191" s="300"/>
      <c r="L191" s="300"/>
      <c r="M191" s="300"/>
      <c r="N191" s="300"/>
      <c r="O191" s="300"/>
      <c r="P191" s="300"/>
      <c r="Q191" s="300"/>
      <c r="R191" s="300"/>
      <c r="S191" s="300"/>
      <c r="T191" s="300"/>
      <c r="U191" s="300"/>
      <c r="V191" s="300"/>
      <c r="W191" s="300"/>
      <c r="X191" s="300"/>
      <c r="Y191" s="300"/>
      <c r="Z191" s="300"/>
      <c r="AA191" s="300"/>
      <c r="AB191" s="300"/>
      <c r="AC191" s="300"/>
      <c r="AD191" s="300"/>
      <c r="AE191" s="300"/>
      <c r="AF191" s="300"/>
      <c r="AG191" s="300"/>
      <c r="AH191" s="300"/>
    </row>
    <row r="192" spans="1:34" ht="12.75" customHeight="1" x14ac:dyDescent="0.25">
      <c r="A192" s="300"/>
      <c r="B192" s="300"/>
      <c r="C192" s="300"/>
      <c r="D192" s="300"/>
      <c r="E192" s="300"/>
      <c r="F192" s="300"/>
      <c r="G192" s="300"/>
      <c r="H192" s="300"/>
      <c r="I192" s="300"/>
      <c r="J192" s="300"/>
      <c r="K192" s="300"/>
      <c r="L192" s="300"/>
      <c r="M192" s="300"/>
      <c r="N192" s="300"/>
      <c r="O192" s="300"/>
      <c r="P192" s="300"/>
      <c r="Q192" s="300"/>
      <c r="R192" s="300"/>
      <c r="S192" s="300"/>
      <c r="T192" s="300"/>
      <c r="U192" s="300"/>
      <c r="V192" s="300"/>
      <c r="W192" s="300"/>
      <c r="X192" s="300"/>
      <c r="Y192" s="300"/>
      <c r="Z192" s="300"/>
      <c r="AA192" s="300"/>
      <c r="AB192" s="300"/>
      <c r="AC192" s="300"/>
      <c r="AD192" s="300"/>
      <c r="AE192" s="300"/>
      <c r="AF192" s="300"/>
      <c r="AG192" s="300"/>
      <c r="AH192" s="300"/>
    </row>
    <row r="193" spans="1:34" ht="12.75" customHeight="1" x14ac:dyDescent="0.25">
      <c r="A193" s="300"/>
      <c r="B193" s="300"/>
      <c r="C193" s="300"/>
      <c r="D193" s="300"/>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c r="AB193" s="300"/>
      <c r="AC193" s="300"/>
      <c r="AD193" s="300"/>
      <c r="AE193" s="300"/>
      <c r="AF193" s="300"/>
      <c r="AG193" s="300"/>
      <c r="AH193" s="300"/>
    </row>
    <row r="194" spans="1:34" ht="12.75" customHeight="1" x14ac:dyDescent="0.25">
      <c r="A194" s="300"/>
      <c r="B194" s="300"/>
      <c r="C194" s="300"/>
      <c r="D194" s="300"/>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c r="AC194" s="300"/>
      <c r="AD194" s="300"/>
      <c r="AE194" s="300"/>
      <c r="AF194" s="300"/>
      <c r="AG194" s="300"/>
      <c r="AH194" s="300"/>
    </row>
    <row r="195" spans="1:34" ht="12.75" customHeight="1" x14ac:dyDescent="0.25">
      <c r="A195" s="300"/>
      <c r="B195" s="300"/>
      <c r="C195" s="300"/>
      <c r="D195" s="300"/>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c r="AA195" s="300"/>
      <c r="AB195" s="300"/>
      <c r="AC195" s="300"/>
      <c r="AD195" s="300"/>
      <c r="AE195" s="300"/>
      <c r="AF195" s="300"/>
      <c r="AG195" s="300"/>
      <c r="AH195" s="300"/>
    </row>
    <row r="196" spans="1:34" ht="12.75" customHeight="1" x14ac:dyDescent="0.25">
      <c r="A196" s="300"/>
      <c r="B196" s="300"/>
      <c r="C196" s="300"/>
      <c r="D196" s="300"/>
      <c r="E196" s="300"/>
      <c r="F196" s="300"/>
      <c r="G196" s="300"/>
      <c r="H196" s="300"/>
      <c r="I196" s="300"/>
      <c r="J196" s="300"/>
      <c r="K196" s="300"/>
      <c r="L196" s="300"/>
      <c r="M196" s="300"/>
      <c r="N196" s="300"/>
      <c r="O196" s="300"/>
      <c r="P196" s="300"/>
      <c r="Q196" s="300"/>
      <c r="R196" s="300"/>
      <c r="S196" s="300"/>
      <c r="T196" s="300"/>
      <c r="U196" s="300"/>
      <c r="V196" s="300"/>
      <c r="W196" s="300"/>
      <c r="X196" s="300"/>
      <c r="Y196" s="300"/>
      <c r="Z196" s="300"/>
      <c r="AA196" s="300"/>
      <c r="AB196" s="300"/>
      <c r="AC196" s="300"/>
      <c r="AD196" s="300"/>
      <c r="AE196" s="300"/>
      <c r="AF196" s="300"/>
      <c r="AG196" s="300"/>
      <c r="AH196" s="300"/>
    </row>
    <row r="197" spans="1:34" ht="12.75" customHeight="1" x14ac:dyDescent="0.25">
      <c r="A197" s="300"/>
      <c r="B197" s="300"/>
      <c r="C197" s="300"/>
      <c r="D197" s="300"/>
      <c r="E197" s="300"/>
      <c r="F197" s="300"/>
      <c r="G197" s="300"/>
      <c r="H197" s="300"/>
      <c r="I197" s="300"/>
      <c r="J197" s="300"/>
      <c r="K197" s="300"/>
      <c r="L197" s="300"/>
      <c r="M197" s="300"/>
      <c r="N197" s="300"/>
      <c r="O197" s="300"/>
      <c r="P197" s="300"/>
      <c r="Q197" s="300"/>
      <c r="R197" s="300"/>
      <c r="S197" s="300"/>
      <c r="T197" s="300"/>
      <c r="U197" s="300"/>
      <c r="V197" s="300"/>
      <c r="W197" s="300"/>
      <c r="X197" s="300"/>
      <c r="Y197" s="300"/>
      <c r="Z197" s="300"/>
      <c r="AA197" s="300"/>
      <c r="AB197" s="300"/>
      <c r="AC197" s="300"/>
      <c r="AD197" s="300"/>
      <c r="AE197" s="300"/>
      <c r="AF197" s="300"/>
      <c r="AG197" s="300"/>
      <c r="AH197" s="300"/>
    </row>
    <row r="198" spans="1:34" ht="12.75" customHeight="1" x14ac:dyDescent="0.25">
      <c r="A198" s="300"/>
      <c r="B198" s="300"/>
      <c r="C198" s="300"/>
      <c r="D198" s="300"/>
      <c r="E198" s="300"/>
      <c r="F198" s="300"/>
      <c r="G198" s="300"/>
      <c r="H198" s="300"/>
      <c r="I198" s="300"/>
      <c r="J198" s="300"/>
      <c r="K198" s="300"/>
      <c r="L198" s="300"/>
      <c r="M198" s="300"/>
      <c r="N198" s="300"/>
      <c r="O198" s="300"/>
      <c r="P198" s="300"/>
      <c r="Q198" s="300"/>
      <c r="R198" s="300"/>
      <c r="S198" s="300"/>
      <c r="T198" s="300"/>
      <c r="U198" s="300"/>
      <c r="V198" s="300"/>
      <c r="W198" s="300"/>
      <c r="X198" s="300"/>
      <c r="Y198" s="300"/>
      <c r="Z198" s="300"/>
      <c r="AA198" s="300"/>
      <c r="AB198" s="300"/>
      <c r="AC198" s="300"/>
      <c r="AD198" s="300"/>
      <c r="AE198" s="300"/>
      <c r="AF198" s="300"/>
      <c r="AG198" s="300"/>
      <c r="AH198" s="300"/>
    </row>
    <row r="199" spans="1:34" ht="12.75" customHeight="1" x14ac:dyDescent="0.25">
      <c r="A199" s="300"/>
      <c r="B199" s="300"/>
      <c r="C199" s="300"/>
      <c r="D199" s="300"/>
      <c r="E199" s="300"/>
      <c r="F199" s="300"/>
      <c r="G199" s="300"/>
      <c r="H199" s="300"/>
      <c r="I199" s="300"/>
      <c r="J199" s="300"/>
      <c r="K199" s="300"/>
      <c r="L199" s="300"/>
      <c r="M199" s="300"/>
      <c r="N199" s="300"/>
      <c r="O199" s="300"/>
      <c r="P199" s="300"/>
      <c r="Q199" s="300"/>
      <c r="R199" s="300"/>
      <c r="S199" s="300"/>
      <c r="T199" s="300"/>
      <c r="U199" s="300"/>
      <c r="V199" s="300"/>
      <c r="W199" s="300"/>
      <c r="X199" s="300"/>
      <c r="Y199" s="300"/>
      <c r="Z199" s="300"/>
      <c r="AA199" s="300"/>
      <c r="AB199" s="300"/>
      <c r="AC199" s="300"/>
      <c r="AD199" s="300"/>
      <c r="AE199" s="300"/>
      <c r="AF199" s="300"/>
      <c r="AG199" s="300"/>
      <c r="AH199" s="300"/>
    </row>
    <row r="200" spans="1:34" ht="12.75" customHeight="1" x14ac:dyDescent="0.25">
      <c r="A200" s="300"/>
      <c r="B200" s="300"/>
      <c r="C200" s="300"/>
      <c r="D200" s="300"/>
      <c r="E200" s="300"/>
      <c r="F200" s="300"/>
      <c r="G200" s="300"/>
      <c r="H200" s="300"/>
      <c r="I200" s="300"/>
      <c r="J200" s="300"/>
      <c r="K200" s="300"/>
      <c r="L200" s="300"/>
      <c r="M200" s="300"/>
      <c r="N200" s="300"/>
      <c r="O200" s="300"/>
      <c r="P200" s="300"/>
      <c r="Q200" s="300"/>
      <c r="R200" s="300"/>
      <c r="S200" s="300"/>
      <c r="T200" s="300"/>
      <c r="U200" s="300"/>
      <c r="V200" s="300"/>
      <c r="W200" s="300"/>
      <c r="X200" s="300"/>
      <c r="Y200" s="300"/>
      <c r="Z200" s="300"/>
      <c r="AA200" s="300"/>
      <c r="AB200" s="300"/>
      <c r="AC200" s="300"/>
      <c r="AD200" s="300"/>
      <c r="AE200" s="300"/>
      <c r="AF200" s="300"/>
      <c r="AG200" s="300"/>
      <c r="AH200" s="300"/>
    </row>
    <row r="201" spans="1:34" ht="12.75" customHeight="1" x14ac:dyDescent="0.25">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c r="AA201" s="300"/>
      <c r="AB201" s="300"/>
      <c r="AC201" s="300"/>
      <c r="AD201" s="300"/>
      <c r="AE201" s="300"/>
      <c r="AF201" s="300"/>
      <c r="AG201" s="300"/>
      <c r="AH201" s="300"/>
    </row>
    <row r="202" spans="1:34" ht="12.75" customHeight="1" x14ac:dyDescent="0.25">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row>
    <row r="203" spans="1:34" ht="12.75" customHeight="1" x14ac:dyDescent="0.25">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c r="AH203" s="300"/>
    </row>
    <row r="204" spans="1:34" ht="12.75" customHeight="1" x14ac:dyDescent="0.25">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c r="AA204" s="300"/>
      <c r="AB204" s="300"/>
      <c r="AC204" s="300"/>
      <c r="AD204" s="300"/>
      <c r="AE204" s="300"/>
      <c r="AF204" s="300"/>
      <c r="AG204" s="300"/>
      <c r="AH204" s="300"/>
    </row>
    <row r="205" spans="1:34" ht="12.75" customHeight="1" x14ac:dyDescent="0.25">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row>
    <row r="206" spans="1:34" ht="12.75" customHeight="1" x14ac:dyDescent="0.25">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0"/>
      <c r="AB206" s="300"/>
      <c r="AC206" s="300"/>
      <c r="AD206" s="300"/>
      <c r="AE206" s="300"/>
      <c r="AF206" s="300"/>
      <c r="AG206" s="300"/>
      <c r="AH206" s="300"/>
    </row>
    <row r="207" spans="1:34" ht="12.75" customHeight="1" x14ac:dyDescent="0.25">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row>
    <row r="208" spans="1:34" ht="12.75" customHeight="1" x14ac:dyDescent="0.25">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c r="AH208" s="300"/>
    </row>
    <row r="209" spans="1:34" ht="12.75" customHeight="1" x14ac:dyDescent="0.25">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300"/>
      <c r="AE209" s="300"/>
      <c r="AF209" s="300"/>
      <c r="AG209" s="300"/>
      <c r="AH209" s="300"/>
    </row>
    <row r="210" spans="1:34" ht="12.75" customHeight="1" x14ac:dyDescent="0.25">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300"/>
      <c r="AE210" s="300"/>
      <c r="AF210" s="300"/>
      <c r="AG210" s="300"/>
      <c r="AH210" s="300"/>
    </row>
    <row r="211" spans="1:34" ht="12.75" customHeight="1" x14ac:dyDescent="0.25">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c r="AH211" s="300"/>
    </row>
    <row r="212" spans="1:34" ht="12.75" customHeight="1" x14ac:dyDescent="0.25">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c r="AB212" s="300"/>
      <c r="AC212" s="300"/>
      <c r="AD212" s="300"/>
      <c r="AE212" s="300"/>
      <c r="AF212" s="300"/>
      <c r="AG212" s="300"/>
      <c r="AH212" s="300"/>
    </row>
    <row r="213" spans="1:34" ht="12.75" customHeight="1" x14ac:dyDescent="0.25">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c r="AA213" s="300"/>
      <c r="AB213" s="300"/>
      <c r="AC213" s="300"/>
      <c r="AD213" s="300"/>
      <c r="AE213" s="300"/>
      <c r="AF213" s="300"/>
      <c r="AG213" s="300"/>
      <c r="AH213" s="300"/>
    </row>
    <row r="214" spans="1:34" ht="12.75" customHeight="1" x14ac:dyDescent="0.25">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c r="AA214" s="300"/>
      <c r="AB214" s="300"/>
      <c r="AC214" s="300"/>
      <c r="AD214" s="300"/>
      <c r="AE214" s="300"/>
      <c r="AF214" s="300"/>
      <c r="AG214" s="300"/>
      <c r="AH214" s="300"/>
    </row>
    <row r="215" spans="1:34" ht="12.75" customHeight="1" x14ac:dyDescent="0.25">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c r="AB215" s="300"/>
      <c r="AC215" s="300"/>
      <c r="AD215" s="300"/>
      <c r="AE215" s="300"/>
      <c r="AF215" s="300"/>
      <c r="AG215" s="300"/>
      <c r="AH215" s="300"/>
    </row>
    <row r="216" spans="1:34" ht="12.75" customHeight="1" x14ac:dyDescent="0.25">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c r="AA216" s="300"/>
      <c r="AB216" s="300"/>
      <c r="AC216" s="300"/>
      <c r="AD216" s="300"/>
      <c r="AE216" s="300"/>
      <c r="AF216" s="300"/>
      <c r="AG216" s="300"/>
      <c r="AH216" s="300"/>
    </row>
    <row r="217" spans="1:34" ht="12.75" customHeight="1" x14ac:dyDescent="0.25">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c r="AA217" s="300"/>
      <c r="AB217" s="300"/>
      <c r="AC217" s="300"/>
      <c r="AD217" s="300"/>
      <c r="AE217" s="300"/>
      <c r="AF217" s="300"/>
      <c r="AG217" s="300"/>
      <c r="AH217" s="300"/>
    </row>
    <row r="218" spans="1:34" ht="12.75" customHeight="1" x14ac:dyDescent="0.25">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c r="AA218" s="300"/>
      <c r="AB218" s="300"/>
      <c r="AC218" s="300"/>
      <c r="AD218" s="300"/>
      <c r="AE218" s="300"/>
      <c r="AF218" s="300"/>
      <c r="AG218" s="300"/>
      <c r="AH218" s="300"/>
    </row>
    <row r="219" spans="1:34" ht="12.75" customHeight="1" x14ac:dyDescent="0.25">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c r="AB219" s="300"/>
      <c r="AC219" s="300"/>
      <c r="AD219" s="300"/>
      <c r="AE219" s="300"/>
      <c r="AF219" s="300"/>
      <c r="AG219" s="300"/>
      <c r="AH219" s="300"/>
    </row>
    <row r="220" spans="1:34" ht="12.75" customHeight="1" x14ac:dyDescent="0.25">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c r="AA220" s="300"/>
      <c r="AB220" s="300"/>
      <c r="AC220" s="300"/>
      <c r="AD220" s="300"/>
      <c r="AE220" s="300"/>
      <c r="AF220" s="300"/>
      <c r="AG220" s="300"/>
      <c r="AH220" s="300"/>
    </row>
    <row r="221" spans="1:34" ht="12.75" customHeight="1" x14ac:dyDescent="0.25">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row>
    <row r="222" spans="1:34" ht="12.75" customHeight="1" x14ac:dyDescent="0.25">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c r="AB222" s="300"/>
      <c r="AC222" s="300"/>
      <c r="AD222" s="300"/>
      <c r="AE222" s="300"/>
      <c r="AF222" s="300"/>
      <c r="AG222" s="300"/>
      <c r="AH222" s="300"/>
    </row>
    <row r="223" spans="1:34" ht="12.75" customHeight="1" x14ac:dyDescent="0.25">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c r="AA223" s="300"/>
      <c r="AB223" s="300"/>
      <c r="AC223" s="300"/>
      <c r="AD223" s="300"/>
      <c r="AE223" s="300"/>
      <c r="AF223" s="300"/>
      <c r="AG223" s="300"/>
      <c r="AH223" s="300"/>
    </row>
    <row r="224" spans="1:34" ht="12.75" customHeight="1" x14ac:dyDescent="0.25">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c r="AA224" s="300"/>
      <c r="AB224" s="300"/>
      <c r="AC224" s="300"/>
      <c r="AD224" s="300"/>
      <c r="AE224" s="300"/>
      <c r="AF224" s="300"/>
      <c r="AG224" s="300"/>
      <c r="AH224" s="300"/>
    </row>
    <row r="225" spans="1:34" ht="12.75" customHeight="1" x14ac:dyDescent="0.25">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0"/>
      <c r="AE225" s="300"/>
      <c r="AF225" s="300"/>
      <c r="AG225" s="300"/>
      <c r="AH225" s="300"/>
    </row>
    <row r="226" spans="1:34" ht="12.75" customHeight="1" x14ac:dyDescent="0.25">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c r="AA226" s="300"/>
      <c r="AB226" s="300"/>
      <c r="AC226" s="300"/>
      <c r="AD226" s="300"/>
      <c r="AE226" s="300"/>
      <c r="AF226" s="300"/>
      <c r="AG226" s="300"/>
      <c r="AH226" s="300"/>
    </row>
    <row r="227" spans="1:34" ht="12.75" customHeight="1" x14ac:dyDescent="0.25">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c r="AA227" s="300"/>
      <c r="AB227" s="300"/>
      <c r="AC227" s="300"/>
      <c r="AD227" s="300"/>
      <c r="AE227" s="300"/>
      <c r="AF227" s="300"/>
      <c r="AG227" s="300"/>
      <c r="AH227" s="300"/>
    </row>
    <row r="228" spans="1:34" ht="12.75" customHeight="1" x14ac:dyDescent="0.25">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c r="AA228" s="300"/>
      <c r="AB228" s="300"/>
      <c r="AC228" s="300"/>
      <c r="AD228" s="300"/>
      <c r="AE228" s="300"/>
      <c r="AF228" s="300"/>
      <c r="AG228" s="300"/>
      <c r="AH228" s="300"/>
    </row>
    <row r="229" spans="1:34" ht="12.75" customHeight="1" x14ac:dyDescent="0.25">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c r="AA229" s="300"/>
      <c r="AB229" s="300"/>
      <c r="AC229" s="300"/>
      <c r="AD229" s="300"/>
      <c r="AE229" s="300"/>
      <c r="AF229" s="300"/>
      <c r="AG229" s="300"/>
      <c r="AH229" s="300"/>
    </row>
    <row r="230" spans="1:34" ht="12.75" customHeight="1" x14ac:dyDescent="0.25">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c r="AA230" s="300"/>
      <c r="AB230" s="300"/>
      <c r="AC230" s="300"/>
      <c r="AD230" s="300"/>
      <c r="AE230" s="300"/>
      <c r="AF230" s="300"/>
      <c r="AG230" s="300"/>
      <c r="AH230" s="300"/>
    </row>
    <row r="231" spans="1:34" ht="12.75" customHeight="1" x14ac:dyDescent="0.25">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c r="AA231" s="300"/>
      <c r="AB231" s="300"/>
      <c r="AC231" s="300"/>
      <c r="AD231" s="300"/>
      <c r="AE231" s="300"/>
      <c r="AF231" s="300"/>
      <c r="AG231" s="300"/>
      <c r="AH231" s="300"/>
    </row>
    <row r="232" spans="1:34" ht="12.75" customHeight="1" x14ac:dyDescent="0.25">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c r="AA232" s="300"/>
      <c r="AB232" s="300"/>
      <c r="AC232" s="300"/>
      <c r="AD232" s="300"/>
      <c r="AE232" s="300"/>
      <c r="AF232" s="300"/>
      <c r="AG232" s="300"/>
      <c r="AH232" s="300"/>
    </row>
    <row r="233" spans="1:34" ht="12.75" customHeight="1" x14ac:dyDescent="0.25">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c r="AA233" s="300"/>
      <c r="AB233" s="300"/>
      <c r="AC233" s="300"/>
      <c r="AD233" s="300"/>
      <c r="AE233" s="300"/>
      <c r="AF233" s="300"/>
      <c r="AG233" s="300"/>
      <c r="AH233" s="300"/>
    </row>
    <row r="234" spans="1:34" ht="12.75" customHeight="1" x14ac:dyDescent="0.25">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c r="AA234" s="300"/>
      <c r="AB234" s="300"/>
      <c r="AC234" s="300"/>
      <c r="AD234" s="300"/>
      <c r="AE234" s="300"/>
      <c r="AF234" s="300"/>
      <c r="AG234" s="300"/>
      <c r="AH234" s="300"/>
    </row>
    <row r="235" spans="1:34" ht="12.75" customHeight="1" x14ac:dyDescent="0.25">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0"/>
      <c r="AE235" s="300"/>
      <c r="AF235" s="300"/>
      <c r="AG235" s="300"/>
      <c r="AH235" s="300"/>
    </row>
    <row r="236" spans="1:34" ht="12.75" customHeight="1" x14ac:dyDescent="0.25">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row>
    <row r="237" spans="1:34" ht="12.75" customHeight="1" x14ac:dyDescent="0.25">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c r="AA237" s="300"/>
      <c r="AB237" s="300"/>
      <c r="AC237" s="300"/>
      <c r="AD237" s="300"/>
      <c r="AE237" s="300"/>
      <c r="AF237" s="300"/>
      <c r="AG237" s="300"/>
      <c r="AH237" s="300"/>
    </row>
    <row r="238" spans="1:34" ht="12.75" customHeight="1" x14ac:dyDescent="0.25">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c r="AA238" s="300"/>
      <c r="AB238" s="300"/>
      <c r="AC238" s="300"/>
      <c r="AD238" s="300"/>
      <c r="AE238" s="300"/>
      <c r="AF238" s="300"/>
      <c r="AG238" s="300"/>
      <c r="AH238" s="300"/>
    </row>
    <row r="239" spans="1:34" ht="12.75" customHeight="1" x14ac:dyDescent="0.25">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c r="AA239" s="300"/>
      <c r="AB239" s="300"/>
      <c r="AC239" s="300"/>
      <c r="AD239" s="300"/>
      <c r="AE239" s="300"/>
      <c r="AF239" s="300"/>
      <c r="AG239" s="300"/>
      <c r="AH239" s="300"/>
    </row>
    <row r="240" spans="1:34" ht="12.75" customHeight="1" x14ac:dyDescent="0.25">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c r="AH240" s="300"/>
    </row>
    <row r="241" spans="1:34" ht="12.75" customHeight="1" x14ac:dyDescent="0.25">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c r="AA241" s="300"/>
      <c r="AB241" s="300"/>
      <c r="AC241" s="300"/>
      <c r="AD241" s="300"/>
      <c r="AE241" s="300"/>
      <c r="AF241" s="300"/>
      <c r="AG241" s="300"/>
      <c r="AH241" s="300"/>
    </row>
    <row r="242" spans="1:34" ht="12.75" customHeight="1" x14ac:dyDescent="0.25">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c r="AH242" s="300"/>
    </row>
    <row r="243" spans="1:34" ht="12.75" customHeight="1" x14ac:dyDescent="0.25">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c r="AH243" s="300"/>
    </row>
    <row r="244" spans="1:34" ht="12.75" customHeight="1" x14ac:dyDescent="0.25">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c r="AA244" s="300"/>
      <c r="AB244" s="300"/>
      <c r="AC244" s="300"/>
      <c r="AD244" s="300"/>
      <c r="AE244" s="300"/>
      <c r="AF244" s="300"/>
      <c r="AG244" s="300"/>
      <c r="AH244" s="300"/>
    </row>
    <row r="245" spans="1:34" ht="12.75" customHeight="1" x14ac:dyDescent="0.25">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0"/>
      <c r="AE245" s="300"/>
      <c r="AF245" s="300"/>
      <c r="AG245" s="300"/>
      <c r="AH245" s="300"/>
    </row>
    <row r="246" spans="1:34" ht="12.75" customHeight="1" x14ac:dyDescent="0.25">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c r="AA246" s="300"/>
      <c r="AB246" s="300"/>
      <c r="AC246" s="300"/>
      <c r="AD246" s="300"/>
      <c r="AE246" s="300"/>
      <c r="AF246" s="300"/>
      <c r="AG246" s="300"/>
      <c r="AH246" s="300"/>
    </row>
    <row r="247" spans="1:34" ht="12.75" customHeight="1" x14ac:dyDescent="0.25">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c r="AA247" s="300"/>
      <c r="AB247" s="300"/>
      <c r="AC247" s="300"/>
      <c r="AD247" s="300"/>
      <c r="AE247" s="300"/>
      <c r="AF247" s="300"/>
      <c r="AG247" s="300"/>
      <c r="AH247" s="300"/>
    </row>
    <row r="248" spans="1:34" ht="12.75" customHeight="1" x14ac:dyDescent="0.25">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c r="AA248" s="300"/>
      <c r="AB248" s="300"/>
      <c r="AC248" s="300"/>
      <c r="AD248" s="300"/>
      <c r="AE248" s="300"/>
      <c r="AF248" s="300"/>
      <c r="AG248" s="300"/>
      <c r="AH248" s="300"/>
    </row>
    <row r="249" spans="1:34" ht="12.75" customHeight="1" x14ac:dyDescent="0.25">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c r="AA249" s="300"/>
      <c r="AB249" s="300"/>
      <c r="AC249" s="300"/>
      <c r="AD249" s="300"/>
      <c r="AE249" s="300"/>
      <c r="AF249" s="300"/>
      <c r="AG249" s="300"/>
      <c r="AH249" s="300"/>
    </row>
    <row r="250" spans="1:34" ht="12.75" customHeight="1" x14ac:dyDescent="0.25">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c r="AA250" s="300"/>
      <c r="AB250" s="300"/>
      <c r="AC250" s="300"/>
      <c r="AD250" s="300"/>
      <c r="AE250" s="300"/>
      <c r="AF250" s="300"/>
      <c r="AG250" s="300"/>
      <c r="AH250" s="300"/>
    </row>
    <row r="251" spans="1:34" ht="12.75" customHeight="1" x14ac:dyDescent="0.25">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c r="AA251" s="300"/>
      <c r="AB251" s="300"/>
      <c r="AC251" s="300"/>
      <c r="AD251" s="300"/>
      <c r="AE251" s="300"/>
      <c r="AF251" s="300"/>
      <c r="AG251" s="300"/>
      <c r="AH251" s="300"/>
    </row>
    <row r="252" spans="1:34" ht="12.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c r="AH252" s="300"/>
    </row>
    <row r="253" spans="1:34" ht="12.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c r="AH253" s="300"/>
    </row>
    <row r="254" spans="1:34" ht="12.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c r="AH254" s="300"/>
    </row>
    <row r="255" spans="1:34" ht="12.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c r="AH255" s="300"/>
    </row>
    <row r="256" spans="1:34" ht="12.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row>
    <row r="257" spans="1:34" ht="12.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c r="AH257" s="300"/>
    </row>
    <row r="258" spans="1:34" ht="12.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c r="AH258" s="300"/>
    </row>
    <row r="259" spans="1:34" ht="12.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c r="AH259" s="300"/>
    </row>
    <row r="260" spans="1:34" ht="12.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c r="AH260" s="300"/>
    </row>
    <row r="261" spans="1:34" ht="12.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row>
    <row r="262" spans="1:34" ht="12.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row>
    <row r="263" spans="1:34" ht="12.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row>
    <row r="264" spans="1:34" ht="12.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row>
    <row r="265" spans="1:34" ht="12.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row>
    <row r="266" spans="1:34" ht="12.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c r="AH266" s="300"/>
    </row>
    <row r="267" spans="1:34" ht="12.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row>
    <row r="268" spans="1:34" ht="12.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c r="AH268" s="300"/>
    </row>
    <row r="269" spans="1:34" ht="12.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row>
    <row r="270" spans="1:34" ht="12.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c r="AH270" s="300"/>
    </row>
    <row r="271" spans="1:34" ht="12.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c r="AH271" s="300"/>
    </row>
    <row r="272" spans="1:34" ht="12.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row>
    <row r="273" spans="1:34" ht="12.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row>
    <row r="274" spans="1:34" ht="12.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c r="AH274" s="300"/>
    </row>
    <row r="275" spans="1:34" ht="12.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c r="AH275" s="300"/>
    </row>
    <row r="276" spans="1:34" ht="12.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row>
    <row r="277" spans="1:34" ht="12.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c r="AH277" s="300"/>
    </row>
    <row r="278" spans="1:34" ht="12.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c r="AH278" s="300"/>
    </row>
    <row r="279" spans="1:34" ht="12.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c r="AH279" s="300"/>
    </row>
    <row r="280" spans="1:34" ht="12.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row>
    <row r="281" spans="1:34" ht="12.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row>
    <row r="282" spans="1:34" ht="12.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row>
    <row r="283" spans="1:34" ht="12.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row>
    <row r="284" spans="1:34" ht="12.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row>
    <row r="285" spans="1:34" ht="12.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row>
    <row r="286" spans="1:34" ht="12.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row>
    <row r="287" spans="1:34" ht="12.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row>
    <row r="288" spans="1:34" ht="12.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row>
    <row r="289" spans="1:34" ht="12.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row>
    <row r="290" spans="1:34" ht="12.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row>
    <row r="291" spans="1:34" ht="12.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row>
    <row r="292" spans="1:34" ht="12.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row>
    <row r="293" spans="1:34" ht="12.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c r="AH293" s="300"/>
    </row>
    <row r="294" spans="1:34" ht="12.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row>
    <row r="295" spans="1:34" ht="12.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c r="AH295" s="300"/>
    </row>
    <row r="296" spans="1:34" ht="12.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row>
    <row r="297" spans="1:34" ht="12.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c r="AH297" s="300"/>
    </row>
    <row r="298" spans="1:34" ht="12.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c r="AH298" s="300"/>
    </row>
    <row r="299" spans="1:34" ht="12.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c r="AH299" s="300"/>
    </row>
    <row r="300" spans="1:34" ht="12.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c r="AH300" s="300"/>
    </row>
    <row r="301" spans="1:34" ht="12.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c r="AH301" s="300"/>
    </row>
    <row r="302" spans="1:34" ht="12.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c r="AH302" s="300"/>
    </row>
    <row r="303" spans="1:34" ht="12.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c r="AH303" s="300"/>
    </row>
    <row r="304" spans="1:34" ht="12.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c r="AH304" s="300"/>
    </row>
    <row r="305" spans="1:34" ht="12.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c r="AH305" s="300"/>
    </row>
    <row r="306" spans="1:34" ht="12.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row>
    <row r="307" spans="1:34" ht="12.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c r="AH307" s="300"/>
    </row>
    <row r="308" spans="1:34" ht="12.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c r="AH308" s="300"/>
    </row>
    <row r="309" spans="1:34" ht="12.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c r="AH309" s="300"/>
    </row>
    <row r="310" spans="1:34" ht="12.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c r="AH310" s="300"/>
    </row>
    <row r="311" spans="1:34" ht="12.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c r="AH311" s="300"/>
    </row>
    <row r="312" spans="1:34" ht="12.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c r="AH312" s="300"/>
    </row>
    <row r="313" spans="1:34" ht="12.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c r="AH313" s="300"/>
    </row>
    <row r="314" spans="1:34" ht="12.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c r="AH314" s="300"/>
    </row>
    <row r="315" spans="1:34" ht="12.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c r="AH315" s="300"/>
    </row>
    <row r="316" spans="1:34" ht="12.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c r="AH316" s="300"/>
    </row>
    <row r="317" spans="1:34" ht="12.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c r="AH317" s="300"/>
    </row>
    <row r="318" spans="1:34" ht="12.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c r="AH318" s="300"/>
    </row>
    <row r="319" spans="1:34" ht="12.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c r="AH319" s="300"/>
    </row>
    <row r="320" spans="1:34" ht="12.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c r="AH320" s="300"/>
    </row>
    <row r="321" spans="1:34" ht="12.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c r="AH321" s="300"/>
    </row>
    <row r="322" spans="1:34" ht="12.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c r="AH322" s="300"/>
    </row>
    <row r="323" spans="1:34" ht="12.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c r="AH323" s="300"/>
    </row>
    <row r="324" spans="1:34" ht="12.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c r="AH324" s="300"/>
    </row>
    <row r="325" spans="1:34" ht="12.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c r="AH325" s="300"/>
    </row>
    <row r="326" spans="1:34" ht="12.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c r="AH326" s="300"/>
    </row>
    <row r="327" spans="1:34" ht="12.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c r="AH327" s="300"/>
    </row>
    <row r="328" spans="1:34" ht="12.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c r="AH328" s="300"/>
    </row>
    <row r="329" spans="1:34" ht="12.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c r="AH329" s="300"/>
    </row>
    <row r="330" spans="1:34" ht="12.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c r="AH330" s="300"/>
    </row>
    <row r="331" spans="1:34" ht="12.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c r="AH331" s="300"/>
    </row>
    <row r="332" spans="1:34" ht="12.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c r="AH332" s="300"/>
    </row>
    <row r="333" spans="1:34" ht="12.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c r="AH333" s="300"/>
    </row>
    <row r="334" spans="1:34" ht="12.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c r="AH334" s="300"/>
    </row>
    <row r="335" spans="1:34" ht="12.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c r="AH335" s="300"/>
    </row>
    <row r="336" spans="1:34" ht="12.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c r="AH336" s="300"/>
    </row>
    <row r="337" spans="1:34" ht="12.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c r="AH337" s="300"/>
    </row>
    <row r="338" spans="1:34" ht="12.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c r="AH338" s="300"/>
    </row>
    <row r="339" spans="1:34" ht="12.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c r="AH339" s="300"/>
    </row>
    <row r="340" spans="1:34" ht="12.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c r="AH340" s="300"/>
    </row>
    <row r="341" spans="1:34" ht="12.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c r="AH341" s="300"/>
    </row>
    <row r="342" spans="1:34" ht="12.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c r="AH342" s="300"/>
    </row>
    <row r="343" spans="1:34" ht="12.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c r="AH343" s="300"/>
    </row>
    <row r="344" spans="1:34" ht="12.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c r="AH344" s="300"/>
    </row>
    <row r="345" spans="1:34" ht="12.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c r="AH345" s="300"/>
    </row>
    <row r="346" spans="1:34" ht="12.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c r="AH346" s="300"/>
    </row>
    <row r="347" spans="1:34" ht="12.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c r="AH347" s="300"/>
    </row>
    <row r="348" spans="1:34" ht="12.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c r="AH348" s="300"/>
    </row>
    <row r="349" spans="1:34" ht="12.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c r="AH349" s="300"/>
    </row>
    <row r="350" spans="1:34" ht="12.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c r="AH350" s="300"/>
    </row>
    <row r="351" spans="1:34" ht="12.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c r="AH351" s="300"/>
    </row>
    <row r="352" spans="1:34" ht="12.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row>
    <row r="353" spans="1:34" ht="12.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c r="AH353" s="300"/>
    </row>
    <row r="354" spans="1:34" ht="12.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c r="AH354" s="300"/>
    </row>
    <row r="355" spans="1:34" ht="12.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c r="AH355" s="300"/>
    </row>
    <row r="356" spans="1:34" ht="12.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c r="AH356" s="300"/>
    </row>
    <row r="357" spans="1:34" ht="12.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c r="AH357" s="300"/>
    </row>
    <row r="358" spans="1:34" ht="12.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c r="AH358" s="300"/>
    </row>
    <row r="359" spans="1:34" ht="12.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c r="AH359" s="300"/>
    </row>
    <row r="360" spans="1:34" ht="12.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c r="AH360" s="300"/>
    </row>
    <row r="361" spans="1:34" ht="12.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c r="AH361" s="300"/>
    </row>
    <row r="362" spans="1:34" ht="12.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row>
    <row r="363" spans="1:34" ht="12.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row>
    <row r="364" spans="1:34" ht="12.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c r="AH364" s="300"/>
    </row>
    <row r="365" spans="1:34" ht="12.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row>
    <row r="366" spans="1:34" ht="12.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row>
    <row r="367" spans="1:34" ht="12.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row>
    <row r="368" spans="1:34" ht="12.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row>
    <row r="369" spans="1:34" ht="12.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row>
    <row r="370" spans="1:34" ht="12.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row>
    <row r="371" spans="1:34" ht="12.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row>
    <row r="372" spans="1:34" ht="12.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row>
    <row r="373" spans="1:34" ht="12.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row>
    <row r="374" spans="1:34" ht="12.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row>
    <row r="375" spans="1:34" ht="12.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row>
    <row r="376" spans="1:34" ht="12.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row>
    <row r="377" spans="1:34" ht="12.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row>
    <row r="378" spans="1:34" ht="12.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row>
    <row r="379" spans="1:34" ht="12.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row>
    <row r="380" spans="1:34" ht="12.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row>
    <row r="381" spans="1:34" ht="12.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row>
    <row r="382" spans="1:34" ht="12.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row>
    <row r="383" spans="1:34" ht="12.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c r="AH383" s="300"/>
    </row>
    <row r="384" spans="1:34" ht="12.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c r="AH384" s="300"/>
    </row>
    <row r="385" spans="1:34" ht="12.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row>
    <row r="386" spans="1:34" ht="12.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c r="AH386" s="300"/>
    </row>
    <row r="387" spans="1:34" ht="12.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c r="AH387" s="300"/>
    </row>
    <row r="388" spans="1:34" ht="12.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c r="AH388" s="300"/>
    </row>
    <row r="389" spans="1:34" ht="12.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row>
    <row r="390" spans="1:34" ht="12.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c r="AH390" s="300"/>
    </row>
    <row r="391" spans="1:34" ht="12.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c r="AH391" s="300"/>
    </row>
    <row r="392" spans="1:34" ht="12.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c r="AH392" s="300"/>
    </row>
    <row r="393" spans="1:34" ht="12.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c r="AH393" s="300"/>
    </row>
    <row r="394" spans="1:34" ht="12.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row>
    <row r="395" spans="1:34" ht="12.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c r="AH395" s="300"/>
    </row>
    <row r="396" spans="1:34" ht="12.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c r="AH396" s="300"/>
    </row>
    <row r="397" spans="1:34" ht="12.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row>
    <row r="398" spans="1:34" ht="12.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row>
    <row r="399" spans="1:34" ht="12.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c r="AH399" s="300"/>
    </row>
    <row r="400" spans="1:34" ht="12.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row>
    <row r="401" spans="1:34" ht="12.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c r="AH401" s="300"/>
    </row>
    <row r="402" spans="1:34" ht="12.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c r="AH402" s="300"/>
    </row>
    <row r="403" spans="1:34" ht="12.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row>
    <row r="404" spans="1:34" ht="12.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c r="AH404" s="300"/>
    </row>
    <row r="405" spans="1:34" ht="12.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row>
    <row r="406" spans="1:34" ht="12.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row>
    <row r="407" spans="1:34" ht="12.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c r="AH407" s="300"/>
    </row>
    <row r="408" spans="1:34" ht="12.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c r="AH408" s="300"/>
    </row>
    <row r="409" spans="1:34" ht="12.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row>
    <row r="410" spans="1:34" ht="12.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c r="AH410" s="300"/>
    </row>
    <row r="411" spans="1:34" ht="12.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c r="AH411" s="300"/>
    </row>
    <row r="412" spans="1:34" ht="12.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row>
    <row r="413" spans="1:34" ht="12.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row>
    <row r="414" spans="1:34" ht="12.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row>
    <row r="415" spans="1:34" ht="12.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row>
    <row r="416" spans="1:34" ht="12.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c r="AH416" s="300"/>
    </row>
    <row r="417" spans="1:34" ht="12.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c r="AH417" s="300"/>
    </row>
    <row r="418" spans="1:34" ht="12.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row>
    <row r="419" spans="1:34" ht="12.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c r="AH419" s="300"/>
    </row>
    <row r="420" spans="1:34" ht="12.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c r="AH420" s="300"/>
    </row>
    <row r="421" spans="1:34" ht="12.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row>
    <row r="422" spans="1:34" ht="12.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c r="AH422" s="300"/>
    </row>
    <row r="423" spans="1:34" ht="12.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c r="AH423" s="300"/>
    </row>
    <row r="424" spans="1:34" ht="12.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row>
    <row r="425" spans="1:34" ht="12.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row>
    <row r="426" spans="1:34" ht="12.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row>
    <row r="427" spans="1:34" ht="12.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row>
    <row r="428" spans="1:34" ht="12.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c r="AH428" s="300"/>
    </row>
    <row r="429" spans="1:34" ht="12.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c r="AH429" s="300"/>
    </row>
    <row r="430" spans="1:34" ht="12.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row>
    <row r="431" spans="1:34" ht="12.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c r="AH431" s="300"/>
    </row>
    <row r="432" spans="1:34" ht="12.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c r="AH432" s="300"/>
    </row>
    <row r="433" spans="1:34" ht="12.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row>
    <row r="434" spans="1:34" ht="12.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c r="AH434" s="300"/>
    </row>
    <row r="435" spans="1:34" ht="12.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c r="AH435" s="300"/>
    </row>
    <row r="436" spans="1:34" ht="12.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row>
    <row r="437" spans="1:34" ht="12.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c r="AH437" s="300"/>
    </row>
    <row r="438" spans="1:34" ht="12.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c r="AH438" s="300"/>
    </row>
    <row r="439" spans="1:34" ht="12.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c r="AH439" s="300"/>
    </row>
    <row r="440" spans="1:34" ht="12.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c r="AH440" s="300"/>
    </row>
    <row r="441" spans="1:34" ht="12.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c r="AH441" s="300"/>
    </row>
    <row r="442" spans="1:34" ht="12.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row>
    <row r="443" spans="1:34" ht="12.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c r="AH443" s="300"/>
    </row>
    <row r="444" spans="1:34" ht="12.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c r="AH444" s="300"/>
    </row>
    <row r="445" spans="1:34" ht="12.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c r="AH445" s="300"/>
    </row>
    <row r="446" spans="1:34" ht="12.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c r="AH446" s="300"/>
    </row>
    <row r="447" spans="1:34" ht="12.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row>
    <row r="448" spans="1:34" ht="12.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c r="AH448" s="300"/>
    </row>
    <row r="449" spans="1:34" ht="12.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c r="AH449" s="300"/>
    </row>
    <row r="450" spans="1:34" ht="12.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c r="AH450" s="300"/>
    </row>
    <row r="451" spans="1:34" ht="12.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c r="AH451" s="300"/>
    </row>
    <row r="452" spans="1:34" ht="12.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c r="AH452" s="300"/>
    </row>
    <row r="453" spans="1:34" ht="12.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row>
    <row r="454" spans="1:34" ht="12.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row>
    <row r="455" spans="1:34" ht="12.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row>
    <row r="456" spans="1:34" ht="12.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row>
    <row r="457" spans="1:34" ht="12.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row>
    <row r="458" spans="1:34" ht="12.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row>
    <row r="459" spans="1:34" ht="12.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c r="AH459" s="300"/>
    </row>
    <row r="460" spans="1:34" ht="12.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c r="AH460" s="300"/>
    </row>
    <row r="461" spans="1:34" ht="12.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c r="AH461" s="300"/>
    </row>
    <row r="462" spans="1:34" ht="12.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c r="AH462" s="300"/>
    </row>
    <row r="463" spans="1:34" ht="12.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row>
    <row r="464" spans="1:34" ht="12.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c r="AH464" s="300"/>
    </row>
    <row r="465" spans="1:34" ht="12.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c r="AH465" s="300"/>
    </row>
    <row r="466" spans="1:34" ht="12.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c r="AH466" s="300"/>
    </row>
    <row r="467" spans="1:34" ht="12.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c r="AH467" s="300"/>
    </row>
    <row r="468" spans="1:34" ht="12.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row>
    <row r="469" spans="1:34" ht="12.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c r="AH469" s="300"/>
    </row>
    <row r="470" spans="1:34" ht="12.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row>
    <row r="471" spans="1:34" ht="12.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row>
    <row r="472" spans="1:34" ht="12.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c r="AH472" s="300"/>
    </row>
    <row r="473" spans="1:34" ht="12.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c r="AH473" s="300"/>
    </row>
    <row r="474" spans="1:34" ht="12.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c r="AH474" s="300"/>
    </row>
    <row r="475" spans="1:34" ht="12.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c r="AH475" s="300"/>
    </row>
    <row r="476" spans="1:34" ht="12.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c r="AH476" s="300"/>
    </row>
    <row r="477" spans="1:34" ht="12.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c r="AH477" s="300"/>
    </row>
    <row r="478" spans="1:34" ht="12.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c r="AH478" s="300"/>
    </row>
    <row r="479" spans="1:34" ht="12.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row>
    <row r="480" spans="1:34" ht="12.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c r="AH480" s="300"/>
    </row>
    <row r="481" spans="1:34" ht="12.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c r="AH481" s="300"/>
    </row>
    <row r="482" spans="1:34" ht="12.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c r="AH482" s="300"/>
    </row>
    <row r="483" spans="1:34" ht="12.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row>
    <row r="484" spans="1:34" ht="12.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c r="AH484" s="300"/>
    </row>
    <row r="485" spans="1:34" ht="12.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c r="AH485" s="300"/>
    </row>
    <row r="486" spans="1:34" ht="12.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c r="AH486" s="300"/>
    </row>
    <row r="487" spans="1:34" ht="12.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c r="AH487" s="300"/>
    </row>
    <row r="488" spans="1:34" ht="12.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c r="AH488" s="300"/>
    </row>
    <row r="489" spans="1:34" ht="12.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c r="AH489" s="300"/>
    </row>
    <row r="490" spans="1:34" ht="12.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c r="AH490" s="300"/>
    </row>
    <row r="491" spans="1:34" ht="12.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c r="AH491" s="300"/>
    </row>
    <row r="492" spans="1:34" ht="12.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c r="AH492" s="300"/>
    </row>
    <row r="493" spans="1:34" ht="12.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c r="AH493" s="300"/>
    </row>
    <row r="494" spans="1:34" ht="12.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c r="AH494" s="300"/>
    </row>
    <row r="495" spans="1:34" ht="12.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c r="AH495" s="300"/>
    </row>
    <row r="496" spans="1:34" ht="12.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c r="AH496" s="300"/>
    </row>
    <row r="497" spans="1:34" ht="12.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c r="AH497" s="300"/>
    </row>
    <row r="498" spans="1:34" ht="12.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c r="AH498" s="300"/>
    </row>
    <row r="499" spans="1:34" ht="12.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row>
    <row r="500" spans="1:34" ht="12.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c r="AH500" s="300"/>
    </row>
    <row r="501" spans="1:34" ht="12.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c r="AH501" s="300"/>
    </row>
    <row r="502" spans="1:34" ht="12.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c r="AH502" s="300"/>
    </row>
    <row r="503" spans="1:34" ht="12.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c r="AH503" s="300"/>
    </row>
    <row r="504" spans="1:34" ht="12.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c r="AH504" s="300"/>
    </row>
    <row r="505" spans="1:34" ht="12.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row>
    <row r="506" spans="1:34" ht="12.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c r="AH506" s="300"/>
    </row>
    <row r="507" spans="1:34" ht="12.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c r="AH507" s="300"/>
    </row>
    <row r="508" spans="1:34" ht="12.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c r="AH508" s="300"/>
    </row>
    <row r="509" spans="1:34" ht="12.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c r="AH509" s="300"/>
    </row>
    <row r="510" spans="1:34" ht="12.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c r="AH510" s="300"/>
    </row>
    <row r="511" spans="1:34" ht="12.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c r="AH511" s="300"/>
    </row>
    <row r="512" spans="1:34" ht="12.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c r="AH512" s="300"/>
    </row>
    <row r="513" spans="1:34" ht="12.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c r="AH513" s="300"/>
    </row>
    <row r="514" spans="1:34" ht="12.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c r="AH514" s="300"/>
    </row>
    <row r="515" spans="1:34" ht="12.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c r="AH515" s="300"/>
    </row>
    <row r="516" spans="1:34" ht="12.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c r="AH516" s="300"/>
    </row>
    <row r="517" spans="1:34" ht="12.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c r="AH517" s="300"/>
    </row>
    <row r="518" spans="1:34" ht="12.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c r="AH518" s="300"/>
    </row>
    <row r="519" spans="1:34" ht="12.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c r="AH519" s="300"/>
    </row>
    <row r="520" spans="1:34" ht="12.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c r="AH520" s="300"/>
    </row>
    <row r="521" spans="1:34" ht="12.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c r="AH521" s="300"/>
    </row>
    <row r="522" spans="1:34" ht="12.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c r="AH522" s="300"/>
    </row>
    <row r="523" spans="1:34" ht="12.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c r="AH523" s="300"/>
    </row>
    <row r="524" spans="1:34" ht="12.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c r="AH524" s="300"/>
    </row>
    <row r="525" spans="1:34" ht="12.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c r="AH525" s="300"/>
    </row>
    <row r="526" spans="1:34" ht="12.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c r="AH526" s="300"/>
    </row>
    <row r="527" spans="1:34" ht="12.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c r="AH527" s="300"/>
    </row>
    <row r="528" spans="1:34" ht="12.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c r="AH528" s="300"/>
    </row>
    <row r="529" spans="1:34" ht="12.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c r="AH529" s="300"/>
    </row>
    <row r="530" spans="1:34" ht="12.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c r="AH530" s="300"/>
    </row>
    <row r="531" spans="1:34" ht="12.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c r="AH531" s="300"/>
    </row>
    <row r="532" spans="1:34" ht="12.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row>
    <row r="533" spans="1:34" ht="12.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c r="AH533" s="300"/>
    </row>
    <row r="534" spans="1:34" ht="12.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c r="AH534" s="300"/>
    </row>
    <row r="535" spans="1:34" ht="12.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c r="AH535" s="300"/>
    </row>
    <row r="536" spans="1:34" ht="12.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c r="AH536" s="300"/>
    </row>
    <row r="537" spans="1:34" ht="12.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c r="AH537" s="300"/>
    </row>
    <row r="538" spans="1:34" ht="12.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c r="AH538" s="300"/>
    </row>
    <row r="539" spans="1:34" ht="12.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c r="AH539" s="300"/>
    </row>
    <row r="540" spans="1:34" ht="12.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c r="AH540" s="300"/>
    </row>
    <row r="541" spans="1:34" ht="12.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c r="AH541" s="300"/>
    </row>
    <row r="542" spans="1:34" ht="12.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c r="AH542" s="300"/>
    </row>
    <row r="543" spans="1:34" ht="12.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c r="AH543" s="300"/>
    </row>
    <row r="544" spans="1:34" ht="12.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c r="AH544" s="300"/>
    </row>
    <row r="545" spans="1:34" ht="12.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c r="AH545" s="300"/>
    </row>
    <row r="546" spans="1:34" ht="12.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c r="AH546" s="300"/>
    </row>
    <row r="547" spans="1:34" ht="12.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c r="AH547" s="300"/>
    </row>
    <row r="548" spans="1:34" ht="12.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c r="AH548" s="300"/>
    </row>
    <row r="549" spans="1:34" ht="12.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c r="AH549" s="300"/>
    </row>
    <row r="550" spans="1:34" ht="12.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row>
    <row r="551" spans="1:34" ht="12.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row>
    <row r="552" spans="1:34" ht="12.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c r="AH552" s="300"/>
    </row>
    <row r="553" spans="1:34" ht="12.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c r="AH553" s="300"/>
    </row>
    <row r="554" spans="1:34" ht="12.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c r="AH554" s="300"/>
    </row>
    <row r="555" spans="1:34" ht="12.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c r="AH555" s="300"/>
    </row>
    <row r="556" spans="1:34" ht="12.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c r="AH556" s="300"/>
    </row>
    <row r="557" spans="1:34" ht="12.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c r="AH557" s="300"/>
    </row>
    <row r="558" spans="1:34" ht="12.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c r="AH558" s="300"/>
    </row>
    <row r="559" spans="1:34" ht="12.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c r="AH559" s="300"/>
    </row>
    <row r="560" spans="1:34" ht="12.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c r="AH560" s="300"/>
    </row>
    <row r="561" spans="1:34" ht="12.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c r="AH561" s="300"/>
    </row>
    <row r="562" spans="1:34" ht="12.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c r="AH562" s="300"/>
    </row>
    <row r="563" spans="1:34" ht="12.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c r="AH563" s="300"/>
    </row>
    <row r="564" spans="1:34" ht="12.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c r="AH564" s="300"/>
    </row>
    <row r="565" spans="1:34" ht="12.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c r="AH565" s="300"/>
    </row>
    <row r="566" spans="1:34" ht="12.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c r="AH566" s="300"/>
    </row>
    <row r="567" spans="1:34" ht="12.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c r="AH567" s="300"/>
    </row>
    <row r="568" spans="1:34" ht="12.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row>
    <row r="569" spans="1:34" ht="12.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c r="AH569" s="300"/>
    </row>
    <row r="570" spans="1:34" ht="12.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c r="AH570" s="300"/>
    </row>
    <row r="571" spans="1:34" ht="12.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row>
    <row r="572" spans="1:34" ht="12.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c r="AH572" s="300"/>
    </row>
    <row r="573" spans="1:34" ht="12.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c r="AH573" s="300"/>
    </row>
    <row r="574" spans="1:34" ht="12.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c r="AH574" s="300"/>
    </row>
    <row r="575" spans="1:34" ht="12.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c r="AH575" s="300"/>
    </row>
    <row r="576" spans="1:34" ht="12.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c r="AH576" s="300"/>
    </row>
    <row r="577" spans="1:34" ht="12.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c r="AH577" s="300"/>
    </row>
    <row r="578" spans="1:34" ht="12.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c r="AH578" s="300"/>
    </row>
    <row r="579" spans="1:34" ht="12.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c r="AH579" s="300"/>
    </row>
    <row r="580" spans="1:34" ht="12.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c r="AH580" s="300"/>
    </row>
    <row r="581" spans="1:34" ht="12.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c r="AH581" s="300"/>
    </row>
    <row r="582" spans="1:34" ht="12.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c r="AH582" s="300"/>
    </row>
    <row r="583" spans="1:34" ht="12.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c r="AH583" s="300"/>
    </row>
    <row r="584" spans="1:34" ht="12.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c r="AH584" s="300"/>
    </row>
    <row r="585" spans="1:34" ht="12.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c r="AH585" s="300"/>
    </row>
    <row r="586" spans="1:34" ht="12.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c r="AH586" s="300"/>
    </row>
    <row r="587" spans="1:34" ht="12.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row>
    <row r="588" spans="1:34" ht="12.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c r="AH588" s="300"/>
    </row>
    <row r="589" spans="1:34" ht="12.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c r="AH589" s="300"/>
    </row>
    <row r="590" spans="1:34" ht="12.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c r="AH590" s="300"/>
    </row>
    <row r="591" spans="1:34" ht="12.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c r="AH591" s="300"/>
    </row>
    <row r="592" spans="1:34" ht="12.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c r="AH592" s="300"/>
    </row>
    <row r="593" spans="1:34" ht="12.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c r="AH593" s="300"/>
    </row>
    <row r="594" spans="1:34" ht="12.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c r="AH594" s="300"/>
    </row>
    <row r="595" spans="1:34" ht="12.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c r="AH595" s="300"/>
    </row>
    <row r="596" spans="1:34" ht="12.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c r="AH596" s="300"/>
    </row>
    <row r="597" spans="1:34" ht="12.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c r="AH597" s="300"/>
    </row>
    <row r="598" spans="1:34" ht="12.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c r="AH598" s="300"/>
    </row>
    <row r="599" spans="1:34" ht="12.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c r="AH599" s="300"/>
    </row>
    <row r="600" spans="1:34" ht="12.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c r="AH600" s="300"/>
    </row>
    <row r="601" spans="1:34" ht="12.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c r="AH601" s="300"/>
    </row>
    <row r="602" spans="1:34" ht="12.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c r="AH602" s="300"/>
    </row>
    <row r="603" spans="1:34" ht="12.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c r="AH603" s="300"/>
    </row>
    <row r="604" spans="1:34" ht="12.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c r="AH604" s="300"/>
    </row>
    <row r="605" spans="1:34" ht="12.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c r="AH605" s="300"/>
    </row>
    <row r="606" spans="1:34" ht="12.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c r="AH606" s="300"/>
    </row>
    <row r="607" spans="1:34" ht="12.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c r="AH607" s="300"/>
    </row>
    <row r="608" spans="1:34" ht="12.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c r="AH608" s="300"/>
    </row>
    <row r="609" spans="1:34" ht="12.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row>
    <row r="610" spans="1:34" ht="12.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row>
    <row r="611" spans="1:34" ht="12.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row>
    <row r="612" spans="1:34" ht="12.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c r="AH612" s="300"/>
    </row>
    <row r="613" spans="1:34" ht="12.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c r="AH613" s="300"/>
    </row>
    <row r="614" spans="1:34" ht="12.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c r="AH614" s="300"/>
    </row>
    <row r="615" spans="1:34" ht="12.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c r="AH615" s="300"/>
    </row>
    <row r="616" spans="1:34" ht="12.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c r="AH616" s="300"/>
    </row>
    <row r="617" spans="1:34" ht="12.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c r="AH617" s="300"/>
    </row>
    <row r="618" spans="1:34" ht="12.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c r="AH618" s="300"/>
    </row>
    <row r="619" spans="1:34" ht="12.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c r="AH619" s="300"/>
    </row>
    <row r="620" spans="1:34" ht="12.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c r="AH620" s="300"/>
    </row>
    <row r="621" spans="1:34" ht="12.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c r="AH621" s="300"/>
    </row>
    <row r="622" spans="1:34" ht="12.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c r="AH622" s="300"/>
    </row>
    <row r="623" spans="1:34" ht="12.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c r="AH623" s="300"/>
    </row>
    <row r="624" spans="1:34" ht="12.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c r="AH624" s="300"/>
    </row>
    <row r="625" spans="1:34" ht="12.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c r="AH625" s="300"/>
    </row>
    <row r="626" spans="1:34" ht="12.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c r="AH626" s="300"/>
    </row>
    <row r="627" spans="1:34" ht="12.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c r="AH627" s="300"/>
    </row>
    <row r="628" spans="1:34" ht="12.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c r="AH628" s="300"/>
    </row>
    <row r="629" spans="1:34" ht="12.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c r="AH629" s="300"/>
    </row>
    <row r="630" spans="1:34" ht="12.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c r="AH630" s="300"/>
    </row>
    <row r="631" spans="1:34" ht="12.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row>
    <row r="632" spans="1:34" ht="12.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row>
    <row r="633" spans="1:34" ht="12.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row>
    <row r="634" spans="1:34" ht="12.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c r="AH634" s="300"/>
    </row>
    <row r="635" spans="1:34" ht="12.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c r="AH635" s="300"/>
    </row>
    <row r="636" spans="1:34" ht="12.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c r="AH636" s="300"/>
    </row>
    <row r="637" spans="1:34" ht="12.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c r="AH637" s="300"/>
    </row>
    <row r="638" spans="1:34" ht="12.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c r="AH638" s="300"/>
    </row>
    <row r="639" spans="1:34" ht="12.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c r="AH639" s="300"/>
    </row>
    <row r="640" spans="1:34" ht="12.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c r="AH640" s="300"/>
    </row>
    <row r="641" spans="1:34" ht="12.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c r="AH641" s="300"/>
    </row>
    <row r="642" spans="1:34" ht="12.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c r="AH642" s="300"/>
    </row>
    <row r="643" spans="1:34" ht="12.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c r="AH643" s="300"/>
    </row>
    <row r="644" spans="1:34" ht="12.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c r="AH644" s="300"/>
    </row>
    <row r="645" spans="1:34" ht="12.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c r="AH645" s="300"/>
    </row>
    <row r="646" spans="1:34" ht="12.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c r="AH646" s="300"/>
    </row>
    <row r="647" spans="1:34" ht="12.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c r="AH647" s="300"/>
    </row>
    <row r="648" spans="1:34" ht="12.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c r="AH648" s="300"/>
    </row>
    <row r="649" spans="1:34" ht="12.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c r="AH649" s="300"/>
    </row>
    <row r="650" spans="1:34" ht="12.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c r="AH650" s="300"/>
    </row>
    <row r="651" spans="1:34" ht="12.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c r="AH651" s="300"/>
    </row>
    <row r="652" spans="1:34" ht="12.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c r="AH652" s="300"/>
    </row>
    <row r="653" spans="1:34" ht="12.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row>
    <row r="654" spans="1:34" ht="12.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c r="AH654" s="300"/>
    </row>
    <row r="655" spans="1:34" ht="12.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c r="AH655" s="300"/>
    </row>
    <row r="656" spans="1:34" ht="12.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c r="AH656" s="300"/>
    </row>
    <row r="657" spans="1:34" ht="12.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c r="AH657" s="300"/>
    </row>
    <row r="658" spans="1:34" ht="12.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c r="AH658" s="300"/>
    </row>
    <row r="659" spans="1:34" ht="12.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c r="AH659" s="300"/>
    </row>
    <row r="660" spans="1:34" ht="12.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c r="AH660" s="300"/>
    </row>
    <row r="661" spans="1:34" ht="12.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c r="AH661" s="300"/>
    </row>
    <row r="662" spans="1:34" ht="12.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c r="AH662" s="300"/>
    </row>
    <row r="663" spans="1:34" ht="12.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c r="AH663" s="300"/>
    </row>
    <row r="664" spans="1:34" ht="12.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c r="AH664" s="300"/>
    </row>
    <row r="665" spans="1:34" ht="12.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c r="AH665" s="300"/>
    </row>
    <row r="666" spans="1:34" ht="12.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c r="AH666" s="300"/>
    </row>
    <row r="667" spans="1:34" ht="12.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c r="AH667" s="300"/>
    </row>
    <row r="668" spans="1:34" ht="12.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c r="AH668" s="300"/>
    </row>
    <row r="669" spans="1:34" ht="12.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c r="AH669" s="300"/>
    </row>
    <row r="670" spans="1:34" ht="12.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c r="AH670" s="300"/>
    </row>
    <row r="671" spans="1:34" ht="12.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c r="AH671" s="300"/>
    </row>
    <row r="672" spans="1:34" ht="12.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c r="AH672" s="300"/>
    </row>
    <row r="673" spans="1:34" ht="12.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c r="AH673" s="300"/>
    </row>
    <row r="674" spans="1:34" ht="12.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c r="AH674" s="300"/>
    </row>
    <row r="675" spans="1:34" ht="12.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c r="AH675" s="300"/>
    </row>
    <row r="676" spans="1:34" ht="12.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c r="AH676" s="300"/>
    </row>
    <row r="677" spans="1:34" ht="12.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c r="AH677" s="300"/>
    </row>
    <row r="678" spans="1:34" ht="12.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c r="AH678" s="300"/>
    </row>
    <row r="679" spans="1:34" ht="12.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c r="AH679" s="300"/>
    </row>
    <row r="680" spans="1:34" ht="12.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c r="AH680" s="300"/>
    </row>
    <row r="681" spans="1:34" ht="12.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c r="AH681" s="300"/>
    </row>
    <row r="682" spans="1:34" ht="12.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c r="AH682" s="300"/>
    </row>
    <row r="683" spans="1:34" ht="12.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c r="AH683" s="300"/>
    </row>
    <row r="684" spans="1:34" ht="12.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c r="AH684" s="300"/>
    </row>
    <row r="685" spans="1:34" ht="12.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c r="AH685" s="300"/>
    </row>
    <row r="686" spans="1:34" ht="12.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c r="AH686" s="300"/>
    </row>
    <row r="687" spans="1:34" ht="12.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c r="AH687" s="300"/>
    </row>
    <row r="688" spans="1:34" ht="12.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row>
    <row r="689" spans="1:34" ht="12.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c r="AH689" s="300"/>
    </row>
    <row r="690" spans="1:34" ht="12.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c r="AH690" s="300"/>
    </row>
    <row r="691" spans="1:34" ht="12.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c r="AH691" s="300"/>
    </row>
    <row r="692" spans="1:34" ht="12.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c r="AH692" s="300"/>
    </row>
    <row r="693" spans="1:34" ht="12.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c r="AH693" s="300"/>
    </row>
    <row r="694" spans="1:34" ht="12.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c r="AH694" s="300"/>
    </row>
    <row r="695" spans="1:34" ht="12.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c r="AH695" s="300"/>
    </row>
    <row r="696" spans="1:34" ht="12.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c r="AH696" s="300"/>
    </row>
    <row r="697" spans="1:34" ht="12.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c r="AH697" s="300"/>
    </row>
    <row r="698" spans="1:34" ht="12.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c r="AH698" s="300"/>
    </row>
    <row r="699" spans="1:34" ht="12.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c r="AH699" s="300"/>
    </row>
    <row r="700" spans="1:34" ht="12.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c r="AH700" s="300"/>
    </row>
    <row r="701" spans="1:34" ht="12.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c r="AH701" s="300"/>
    </row>
    <row r="702" spans="1:34" ht="12.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c r="AH702" s="300"/>
    </row>
    <row r="703" spans="1:34" ht="12.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c r="AH703" s="300"/>
    </row>
    <row r="704" spans="1:34" ht="12.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c r="AH704" s="300"/>
    </row>
    <row r="705" spans="1:34" ht="12.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c r="AH705" s="300"/>
    </row>
    <row r="706" spans="1:34" ht="12.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c r="AH706" s="300"/>
    </row>
    <row r="707" spans="1:34" ht="12.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c r="AH707" s="300"/>
    </row>
    <row r="708" spans="1:34" ht="12.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c r="AH708" s="300"/>
    </row>
    <row r="709" spans="1:34" ht="12.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c r="AH709" s="300"/>
    </row>
    <row r="710" spans="1:34" ht="12.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c r="AH710" s="300"/>
    </row>
    <row r="711" spans="1:34" ht="12.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c r="AH711" s="300"/>
    </row>
    <row r="712" spans="1:34" ht="12.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c r="AH712" s="300"/>
    </row>
    <row r="713" spans="1:34" ht="12.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c r="AH713" s="300"/>
    </row>
    <row r="714" spans="1:34" ht="12.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c r="AH714" s="300"/>
    </row>
    <row r="715" spans="1:34" ht="12.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c r="AH715" s="300"/>
    </row>
    <row r="716" spans="1:34" ht="12.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c r="AH716" s="300"/>
    </row>
    <row r="717" spans="1:34" ht="12.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c r="AH717" s="300"/>
    </row>
    <row r="718" spans="1:34" ht="12.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c r="AH718" s="300"/>
    </row>
    <row r="719" spans="1:34" ht="12.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c r="AH719" s="300"/>
    </row>
    <row r="720" spans="1:34" ht="12.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c r="AH720" s="300"/>
    </row>
    <row r="721" spans="1:34" ht="12.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c r="AH721" s="300"/>
    </row>
    <row r="722" spans="1:34" ht="12.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c r="AH722" s="300"/>
    </row>
    <row r="723" spans="1:34" ht="12.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c r="AH723" s="300"/>
    </row>
    <row r="724" spans="1:34" ht="12.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c r="AH724" s="300"/>
    </row>
    <row r="725" spans="1:34" ht="12.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c r="AH725" s="300"/>
    </row>
    <row r="726" spans="1:34" ht="12.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c r="AH726" s="300"/>
    </row>
    <row r="727" spans="1:34" ht="12.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c r="AH727" s="300"/>
    </row>
    <row r="728" spans="1:34" ht="12.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c r="AH728" s="300"/>
    </row>
    <row r="729" spans="1:34" ht="12.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c r="AH729" s="300"/>
    </row>
    <row r="730" spans="1:34" ht="12.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c r="AH730" s="300"/>
    </row>
    <row r="731" spans="1:34" ht="12.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c r="AH731" s="300"/>
    </row>
    <row r="732" spans="1:34" ht="12.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c r="AH732" s="300"/>
    </row>
    <row r="733" spans="1:34" ht="12.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c r="AH733" s="300"/>
    </row>
    <row r="734" spans="1:34" ht="12.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c r="AH734" s="300"/>
    </row>
    <row r="735" spans="1:34" ht="12.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c r="AH735" s="300"/>
    </row>
    <row r="736" spans="1:34" ht="12.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c r="AH736" s="300"/>
    </row>
    <row r="737" spans="1:34" ht="12.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c r="AH737" s="300"/>
    </row>
    <row r="738" spans="1:34" ht="12.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c r="AH738" s="300"/>
    </row>
    <row r="739" spans="1:34" ht="12.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c r="AH739" s="300"/>
    </row>
    <row r="740" spans="1:34" ht="12.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c r="AH740" s="300"/>
    </row>
    <row r="741" spans="1:34" ht="12.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c r="AH741" s="300"/>
    </row>
    <row r="742" spans="1:34" ht="12.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c r="AH742" s="300"/>
    </row>
    <row r="743" spans="1:34" ht="12.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c r="AH743" s="300"/>
    </row>
    <row r="744" spans="1:34" ht="12.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c r="AH744" s="300"/>
    </row>
    <row r="745" spans="1:34" ht="12.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c r="AH745" s="300"/>
    </row>
    <row r="746" spans="1:34" ht="12.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c r="AH746" s="300"/>
    </row>
    <row r="747" spans="1:34" ht="12.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c r="AH747" s="300"/>
    </row>
    <row r="748" spans="1:34" ht="12.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c r="AH748" s="300"/>
    </row>
    <row r="749" spans="1:34" ht="12.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c r="AH749" s="300"/>
    </row>
    <row r="750" spans="1:34" ht="12.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row>
    <row r="751" spans="1:34" ht="12.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c r="AH751" s="300"/>
    </row>
    <row r="752" spans="1:34" ht="12.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c r="AH752" s="300"/>
    </row>
    <row r="753" spans="1:34" ht="12.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c r="AH753" s="300"/>
    </row>
    <row r="754" spans="1:34" ht="12.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c r="AH754" s="300"/>
    </row>
    <row r="755" spans="1:34" ht="12.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c r="AH755" s="300"/>
    </row>
    <row r="756" spans="1:34" ht="12.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c r="AH756" s="300"/>
    </row>
    <row r="757" spans="1:34" ht="12.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c r="AH757" s="300"/>
    </row>
    <row r="758" spans="1:34" ht="12.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c r="AH758" s="300"/>
    </row>
    <row r="759" spans="1:34" ht="12.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c r="AH759" s="300"/>
    </row>
    <row r="760" spans="1:34" ht="12.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c r="AH760" s="300"/>
    </row>
    <row r="761" spans="1:34" ht="12.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c r="AH761" s="300"/>
    </row>
    <row r="762" spans="1:34" ht="12.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c r="AH762" s="300"/>
    </row>
    <row r="763" spans="1:34" ht="12.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c r="AH763" s="300"/>
    </row>
    <row r="764" spans="1:34" ht="12.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c r="AH764" s="300"/>
    </row>
    <row r="765" spans="1:34" ht="12.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c r="AH765" s="300"/>
    </row>
    <row r="766" spans="1:34" ht="12.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c r="AH766" s="300"/>
    </row>
    <row r="767" spans="1:34" ht="12.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c r="AH767" s="300"/>
    </row>
    <row r="768" spans="1:34" ht="12.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c r="AH768" s="300"/>
    </row>
    <row r="769" spans="1:34" ht="12.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c r="AH769" s="300"/>
    </row>
    <row r="770" spans="1:34" ht="12.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c r="AH770" s="300"/>
    </row>
    <row r="771" spans="1:34" ht="12.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c r="AH771" s="300"/>
    </row>
    <row r="772" spans="1:34" ht="12.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c r="AH772" s="300"/>
    </row>
    <row r="773" spans="1:34" ht="12.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c r="AH773" s="300"/>
    </row>
    <row r="774" spans="1:34" ht="12.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c r="AH774" s="300"/>
    </row>
    <row r="775" spans="1:34" ht="12.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c r="AH775" s="300"/>
    </row>
    <row r="776" spans="1:34" ht="12.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c r="AH776" s="300"/>
    </row>
    <row r="777" spans="1:34" ht="12.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c r="AH777" s="300"/>
    </row>
    <row r="778" spans="1:34" ht="12.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c r="AH778" s="300"/>
    </row>
    <row r="779" spans="1:34" ht="12.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c r="AH779" s="300"/>
    </row>
    <row r="780" spans="1:34" ht="12.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c r="AH780" s="300"/>
    </row>
    <row r="781" spans="1:34" ht="12.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c r="AH781" s="300"/>
    </row>
    <row r="782" spans="1:34" ht="12.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c r="AH782" s="300"/>
    </row>
    <row r="783" spans="1:34" ht="12.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c r="AH783" s="300"/>
    </row>
    <row r="784" spans="1:34" ht="12.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c r="AH784" s="300"/>
    </row>
    <row r="785" spans="1:34" ht="12.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c r="AH785" s="300"/>
    </row>
    <row r="786" spans="1:34" ht="12.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c r="AH786" s="300"/>
    </row>
    <row r="787" spans="1:34" ht="12.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c r="AH787" s="300"/>
    </row>
    <row r="788" spans="1:34" ht="12.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c r="AH788" s="300"/>
    </row>
    <row r="789" spans="1:34" ht="12.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c r="AH789" s="300"/>
    </row>
    <row r="790" spans="1:34" ht="12.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c r="AH790" s="300"/>
    </row>
    <row r="791" spans="1:34" ht="12.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c r="AH791" s="300"/>
    </row>
    <row r="792" spans="1:34" ht="12.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c r="AH792" s="300"/>
    </row>
    <row r="793" spans="1:34" ht="12.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c r="AH793" s="300"/>
    </row>
    <row r="794" spans="1:34" ht="12.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c r="AH794" s="300"/>
    </row>
    <row r="795" spans="1:34" ht="12.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c r="AH795" s="300"/>
    </row>
    <row r="796" spans="1:34" ht="12.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c r="AH796" s="300"/>
    </row>
    <row r="797" spans="1:34" ht="12.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c r="AH797" s="300"/>
    </row>
    <row r="798" spans="1:34" ht="12.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c r="AH798" s="300"/>
    </row>
    <row r="799" spans="1:34" ht="12.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c r="AH799" s="300"/>
    </row>
    <row r="800" spans="1:34" ht="12.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c r="AH800" s="300"/>
    </row>
    <row r="801" spans="1:34" ht="12.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c r="AH801" s="300"/>
    </row>
    <row r="802" spans="1:34" ht="12.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c r="AH802" s="300"/>
    </row>
    <row r="803" spans="1:34" ht="12.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c r="AH803" s="300"/>
    </row>
    <row r="804" spans="1:34" ht="12.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c r="AH804" s="300"/>
    </row>
    <row r="805" spans="1:34" ht="12.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c r="AH805" s="300"/>
    </row>
    <row r="806" spans="1:34" ht="12.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c r="AH806" s="300"/>
    </row>
    <row r="807" spans="1:34" ht="12.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c r="AH807" s="300"/>
    </row>
    <row r="808" spans="1:34" ht="12.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c r="AH808" s="300"/>
    </row>
    <row r="809" spans="1:34" ht="12.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c r="AH809" s="300"/>
    </row>
    <row r="810" spans="1:34" ht="12.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c r="AH810" s="300"/>
    </row>
    <row r="811" spans="1:34" ht="12.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c r="AH811" s="300"/>
    </row>
    <row r="812" spans="1:34" ht="12.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c r="AH812" s="300"/>
    </row>
    <row r="813" spans="1:34" ht="12.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c r="AH813" s="300"/>
    </row>
    <row r="814" spans="1:34" ht="12.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c r="AH814" s="300"/>
    </row>
    <row r="815" spans="1:34" ht="12.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c r="AH815" s="300"/>
    </row>
    <row r="816" spans="1:34" ht="12.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c r="AH816" s="300"/>
    </row>
    <row r="817" spans="1:34" ht="12.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c r="AH817" s="300"/>
    </row>
    <row r="818" spans="1:34" ht="12.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c r="AH818" s="300"/>
    </row>
    <row r="819" spans="1:34" ht="12.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c r="AH819" s="300"/>
    </row>
    <row r="820" spans="1:34" ht="12.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c r="AH820" s="300"/>
    </row>
    <row r="821" spans="1:34" ht="12.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c r="AH821" s="300"/>
    </row>
    <row r="822" spans="1:34" ht="12.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0"/>
    </row>
    <row r="823" spans="1:34" ht="12.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c r="AH823" s="300"/>
    </row>
    <row r="824" spans="1:34" ht="12.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c r="AH824" s="300"/>
    </row>
    <row r="825" spans="1:34" ht="12.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c r="AH825" s="300"/>
    </row>
    <row r="826" spans="1:34" ht="12.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c r="AH826" s="300"/>
    </row>
    <row r="827" spans="1:34" ht="12.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c r="AH827" s="300"/>
    </row>
    <row r="828" spans="1:34" ht="12.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c r="AH828" s="300"/>
    </row>
    <row r="829" spans="1:34" ht="12.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c r="AH829" s="300"/>
    </row>
    <row r="830" spans="1:34" ht="12.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c r="AH830" s="300"/>
    </row>
    <row r="831" spans="1:34" ht="12.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c r="AH831" s="300"/>
    </row>
    <row r="832" spans="1:34" ht="12.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c r="AH832" s="300"/>
    </row>
    <row r="833" spans="1:34" ht="12.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c r="AH833" s="300"/>
    </row>
    <row r="834" spans="1:34" ht="12.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c r="AH834" s="300"/>
    </row>
    <row r="835" spans="1:34" ht="12.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c r="AH835" s="300"/>
    </row>
    <row r="836" spans="1:34" ht="12.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c r="AH836" s="300"/>
    </row>
    <row r="837" spans="1:34" ht="12.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c r="AH837" s="300"/>
    </row>
    <row r="838" spans="1:34" ht="12.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c r="AH838" s="300"/>
    </row>
    <row r="839" spans="1:34" ht="12.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c r="AH839" s="300"/>
    </row>
    <row r="840" spans="1:34" ht="12.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c r="AH840" s="300"/>
    </row>
    <row r="841" spans="1:34" ht="12.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c r="AH841" s="300"/>
    </row>
    <row r="842" spans="1:34" ht="12.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c r="AH842" s="300"/>
    </row>
    <row r="843" spans="1:34" ht="12.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c r="AH843" s="300"/>
    </row>
    <row r="844" spans="1:34" ht="12.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c r="AH844" s="300"/>
    </row>
    <row r="845" spans="1:34" ht="12.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c r="AH845" s="300"/>
    </row>
    <row r="846" spans="1:34" ht="12.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c r="AH846" s="300"/>
    </row>
    <row r="847" spans="1:34" ht="12.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c r="AH847" s="300"/>
    </row>
    <row r="848" spans="1:34" ht="12.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c r="AH848" s="300"/>
    </row>
    <row r="849" spans="1:34" ht="12.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c r="AH849" s="300"/>
    </row>
    <row r="850" spans="1:34" ht="12.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c r="AH850" s="300"/>
    </row>
    <row r="851" spans="1:34" ht="12.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c r="AH851" s="300"/>
    </row>
    <row r="852" spans="1:34" ht="12.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c r="AH852" s="300"/>
    </row>
    <row r="853" spans="1:34" ht="12.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c r="AH853" s="300"/>
    </row>
    <row r="854" spans="1:34" ht="12.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c r="AH854" s="300"/>
    </row>
    <row r="855" spans="1:34" ht="12.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c r="AH855" s="300"/>
    </row>
    <row r="856" spans="1:34" ht="12.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c r="AH856" s="300"/>
    </row>
    <row r="857" spans="1:34" ht="12.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c r="AH857" s="300"/>
    </row>
    <row r="858" spans="1:34" ht="12.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c r="AH858" s="300"/>
    </row>
    <row r="859" spans="1:34" ht="12.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c r="AH859" s="300"/>
    </row>
    <row r="860" spans="1:34" ht="12.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c r="AH860" s="300"/>
    </row>
    <row r="861" spans="1:34" ht="12.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c r="AH861" s="300"/>
    </row>
    <row r="862" spans="1:34" ht="12.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c r="AH862" s="300"/>
    </row>
    <row r="863" spans="1:34" ht="12.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c r="AH863" s="300"/>
    </row>
    <row r="864" spans="1:34" ht="12.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c r="AH864" s="300"/>
    </row>
    <row r="865" spans="1:34" ht="12.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c r="AH865" s="300"/>
    </row>
    <row r="866" spans="1:34" ht="12.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c r="AH866" s="300"/>
    </row>
    <row r="867" spans="1:34" ht="12.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c r="AH867" s="300"/>
    </row>
    <row r="868" spans="1:34" ht="12.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c r="AH868" s="300"/>
    </row>
    <row r="869" spans="1:34" ht="12.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c r="AH869" s="300"/>
    </row>
    <row r="870" spans="1:34" ht="12.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c r="AH870" s="300"/>
    </row>
    <row r="871" spans="1:34" ht="12.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c r="AH871" s="300"/>
    </row>
    <row r="872" spans="1:34" ht="12.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c r="AH872" s="300"/>
    </row>
    <row r="873" spans="1:34" ht="12.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c r="AH873" s="300"/>
    </row>
    <row r="874" spans="1:34" ht="12.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c r="AH874" s="300"/>
    </row>
    <row r="875" spans="1:34" ht="12.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c r="AH875" s="300"/>
    </row>
    <row r="876" spans="1:34" ht="12.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c r="AH876" s="300"/>
    </row>
    <row r="877" spans="1:34" ht="12.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c r="AH877" s="300"/>
    </row>
    <row r="878" spans="1:34" ht="12.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c r="AH878" s="300"/>
    </row>
    <row r="879" spans="1:34" ht="12.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c r="AH879" s="300"/>
    </row>
    <row r="880" spans="1:34" ht="12.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c r="AH880" s="300"/>
    </row>
    <row r="881" spans="1:34" ht="12.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c r="AH881" s="300"/>
    </row>
    <row r="882" spans="1:34" ht="12.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c r="AH882" s="300"/>
    </row>
    <row r="883" spans="1:34" ht="12.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c r="AH883" s="300"/>
    </row>
    <row r="884" spans="1:34" ht="12.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c r="AH884" s="300"/>
    </row>
    <row r="885" spans="1:34" ht="12.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c r="AH885" s="300"/>
    </row>
    <row r="886" spans="1:34" ht="12.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c r="AH886" s="300"/>
    </row>
    <row r="887" spans="1:34" ht="12.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c r="AH887" s="300"/>
    </row>
    <row r="888" spans="1:34" ht="12.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c r="AH888" s="300"/>
    </row>
    <row r="889" spans="1:34" ht="12.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c r="AH889" s="300"/>
    </row>
    <row r="890" spans="1:34" ht="12.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c r="AH890" s="300"/>
    </row>
    <row r="891" spans="1:34" ht="12.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c r="AH891" s="300"/>
    </row>
    <row r="892" spans="1:34" ht="12.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c r="AH892" s="300"/>
    </row>
    <row r="893" spans="1:34" ht="12.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c r="AH893" s="300"/>
    </row>
    <row r="894" spans="1:34" ht="12.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c r="AH894" s="300"/>
    </row>
    <row r="895" spans="1:34" ht="12.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c r="AH895" s="300"/>
    </row>
    <row r="896" spans="1:34" ht="12.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c r="AH896" s="300"/>
    </row>
    <row r="897" spans="1:34" ht="12.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c r="AH897" s="300"/>
    </row>
    <row r="898" spans="1:34" ht="12.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c r="AH898" s="300"/>
    </row>
    <row r="899" spans="1:34" ht="12.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c r="AH899" s="300"/>
    </row>
    <row r="900" spans="1:34" ht="12.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c r="AH900" s="300"/>
    </row>
    <row r="901" spans="1:34" ht="12.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c r="AH901" s="300"/>
    </row>
    <row r="902" spans="1:34" ht="12.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c r="AH902" s="300"/>
    </row>
    <row r="903" spans="1:34" ht="12.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c r="AH903" s="300"/>
    </row>
    <row r="904" spans="1:34" ht="12.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c r="AH904" s="300"/>
    </row>
    <row r="905" spans="1:34" ht="12.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c r="AH905" s="300"/>
    </row>
    <row r="906" spans="1:34" ht="12.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c r="AH906" s="300"/>
    </row>
    <row r="907" spans="1:34" ht="12.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c r="AH907" s="300"/>
    </row>
    <row r="908" spans="1:34" ht="12.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c r="AH908" s="300"/>
    </row>
    <row r="909" spans="1:34" ht="12.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c r="AH909" s="300"/>
    </row>
    <row r="910" spans="1:34" ht="12.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c r="AH910" s="300"/>
    </row>
    <row r="911" spans="1:34" ht="12.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row>
    <row r="912" spans="1:34" ht="12.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c r="AH912" s="300"/>
    </row>
    <row r="913" spans="1:34" ht="12.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row>
    <row r="914" spans="1:34" ht="12.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c r="AH914" s="300"/>
    </row>
    <row r="915" spans="1:34" ht="12.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c r="AH915" s="300"/>
    </row>
    <row r="916" spans="1:34" ht="12.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c r="AH916" s="300"/>
    </row>
    <row r="917" spans="1:34" ht="12.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c r="AH917" s="300"/>
    </row>
    <row r="918" spans="1:34" ht="12.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c r="AH918" s="300"/>
    </row>
    <row r="919" spans="1:34" ht="12.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row>
    <row r="920" spans="1:34" ht="12.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c r="AH920" s="300"/>
    </row>
    <row r="921" spans="1:34" ht="12.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c r="AH921" s="300"/>
    </row>
    <row r="922" spans="1:34" ht="12.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c r="AH922" s="300"/>
    </row>
    <row r="923" spans="1:34" ht="12.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c r="AH923" s="300"/>
    </row>
    <row r="924" spans="1:34" ht="12.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c r="AH924" s="300"/>
    </row>
    <row r="925" spans="1:34" ht="12.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c r="AH925" s="300"/>
    </row>
    <row r="926" spans="1:34" ht="12.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c r="AH926" s="300"/>
    </row>
    <row r="927" spans="1:34" ht="12.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c r="AH927" s="300"/>
    </row>
    <row r="928" spans="1:34" ht="12.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c r="AH928" s="300"/>
    </row>
    <row r="929" spans="1:34" ht="12.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c r="AH929" s="300"/>
    </row>
    <row r="930" spans="1:34" ht="12.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c r="AH930" s="300"/>
    </row>
    <row r="931" spans="1:34" ht="12.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c r="AH931" s="300"/>
    </row>
    <row r="932" spans="1:34" ht="12.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c r="AH932" s="300"/>
    </row>
    <row r="933" spans="1:34" ht="12.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c r="AH933" s="300"/>
    </row>
    <row r="934" spans="1:34" ht="12.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c r="AH934" s="300"/>
    </row>
    <row r="935" spans="1:34" ht="12.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c r="AH935" s="300"/>
    </row>
    <row r="936" spans="1:34" ht="12.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c r="AH936" s="300"/>
    </row>
    <row r="937" spans="1:34" ht="12.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c r="AH937" s="300"/>
    </row>
    <row r="938" spans="1:34" ht="12.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c r="AH938" s="300"/>
    </row>
    <row r="939" spans="1:34" ht="12.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c r="AH939" s="300"/>
    </row>
    <row r="940" spans="1:34" ht="12.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c r="AH940" s="300"/>
    </row>
    <row r="941" spans="1:34" ht="12.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c r="AH941" s="300"/>
    </row>
    <row r="942" spans="1:34" ht="12.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c r="AH942" s="300"/>
    </row>
    <row r="943" spans="1:34" ht="12.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c r="AH943" s="300"/>
    </row>
    <row r="944" spans="1:34" ht="12.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c r="AH944" s="300"/>
    </row>
    <row r="945" spans="1:34" ht="12.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c r="AH945" s="300"/>
    </row>
    <row r="946" spans="1:34" ht="12.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c r="AH946" s="300"/>
    </row>
    <row r="947" spans="1:34" ht="12.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c r="AH947" s="300"/>
    </row>
    <row r="948" spans="1:34" ht="12.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c r="AH948" s="300"/>
    </row>
    <row r="949" spans="1:34" ht="12.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c r="AH949" s="300"/>
    </row>
    <row r="950" spans="1:34" ht="12.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c r="AH950" s="300"/>
    </row>
    <row r="951" spans="1:34" ht="12.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c r="AH951" s="300"/>
    </row>
    <row r="952" spans="1:34" ht="12.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c r="AH952" s="300"/>
    </row>
    <row r="953" spans="1:34" ht="12.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c r="AH953" s="300"/>
    </row>
    <row r="954" spans="1:34" ht="12.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c r="AH954" s="300"/>
    </row>
    <row r="955" spans="1:34" ht="12.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c r="AH955" s="300"/>
    </row>
    <row r="956" spans="1:34" ht="12.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c r="AH956" s="300"/>
    </row>
    <row r="957" spans="1:34" ht="12.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c r="AH957" s="300"/>
    </row>
    <row r="958" spans="1:34" ht="12.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c r="AH958" s="300"/>
    </row>
    <row r="959" spans="1:34" ht="12.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c r="AH959" s="300"/>
    </row>
    <row r="960" spans="1:34" ht="12.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c r="AH960" s="300"/>
    </row>
    <row r="961" spans="1:34" ht="12.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c r="AH961" s="300"/>
    </row>
    <row r="962" spans="1:34" ht="12.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c r="AH962" s="300"/>
    </row>
    <row r="963" spans="1:34" ht="12.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c r="AH963" s="300"/>
    </row>
    <row r="964" spans="1:34" ht="12.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c r="AH964" s="300"/>
    </row>
    <row r="965" spans="1:34" ht="12.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c r="AH965" s="300"/>
    </row>
    <row r="966" spans="1:34" ht="12.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c r="AH966" s="300"/>
    </row>
    <row r="967" spans="1:34" ht="12.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c r="AH967" s="300"/>
    </row>
    <row r="968" spans="1:34" ht="12.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c r="AH968" s="300"/>
    </row>
    <row r="969" spans="1:34" ht="12.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c r="AH969" s="300"/>
    </row>
    <row r="970" spans="1:34" ht="12.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c r="AH970" s="300"/>
    </row>
    <row r="971" spans="1:34" ht="12.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c r="AH971" s="300"/>
    </row>
    <row r="972" spans="1:34" ht="12.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c r="AH972" s="300"/>
    </row>
    <row r="973" spans="1:34" ht="12.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c r="AH973" s="300"/>
    </row>
    <row r="974" spans="1:34" ht="12.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c r="AH974" s="300"/>
    </row>
    <row r="975" spans="1:34" ht="12.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c r="AH975" s="300"/>
    </row>
    <row r="976" spans="1:34" ht="12.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c r="AH976" s="300"/>
    </row>
    <row r="977" spans="1:34" ht="12.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c r="AH977" s="300"/>
    </row>
    <row r="978" spans="1:34" ht="12.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c r="AH978" s="300"/>
    </row>
    <row r="979" spans="1:34" ht="12.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c r="AH979" s="300"/>
    </row>
    <row r="980" spans="1:34" ht="12.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c r="AH980" s="300"/>
    </row>
    <row r="981" spans="1:34" ht="12.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c r="AH981" s="300"/>
    </row>
    <row r="982" spans="1:34" ht="12.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c r="AH982" s="300"/>
    </row>
    <row r="983" spans="1:34" ht="12.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c r="AH983" s="300"/>
    </row>
    <row r="984" spans="1:34" ht="12.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c r="AH984" s="300"/>
    </row>
    <row r="985" spans="1:34" ht="12.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c r="AH985" s="300"/>
    </row>
    <row r="986" spans="1:34" ht="12.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c r="AH986" s="300"/>
    </row>
    <row r="987" spans="1:34" ht="12.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c r="AH987" s="300"/>
    </row>
    <row r="988" spans="1:34" ht="12.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c r="AH988" s="300"/>
    </row>
    <row r="989" spans="1:34" ht="12.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c r="AH989" s="300"/>
    </row>
    <row r="990" spans="1:34" ht="12.75" customHeight="1" x14ac:dyDescent="0.25">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c r="AH990" s="300"/>
    </row>
    <row r="991" spans="1:34" ht="12.75" customHeight="1" x14ac:dyDescent="0.25">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c r="AH991" s="300"/>
    </row>
    <row r="992" spans="1:34" ht="12.75" customHeight="1" x14ac:dyDescent="0.25">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c r="AH992" s="300"/>
    </row>
    <row r="993" spans="1:34" ht="12.75" customHeight="1" x14ac:dyDescent="0.25">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c r="AH993" s="300"/>
    </row>
    <row r="994" spans="1:34" ht="12.75" customHeight="1" x14ac:dyDescent="0.25">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c r="AH994" s="300"/>
    </row>
    <row r="995" spans="1:34" ht="12.75" customHeight="1" x14ac:dyDescent="0.25">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c r="AH995" s="300"/>
    </row>
    <row r="996" spans="1:34" ht="12.75" customHeight="1" x14ac:dyDescent="0.25">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c r="AH996" s="300"/>
    </row>
    <row r="997" spans="1:34" ht="12.75" customHeight="1" x14ac:dyDescent="0.25">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c r="AH997" s="300"/>
    </row>
    <row r="998" spans="1:34" ht="12.75" customHeight="1" x14ac:dyDescent="0.25">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c r="AH998" s="300"/>
    </row>
    <row r="999" spans="1:34" ht="12.75" customHeight="1" x14ac:dyDescent="0.25">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c r="AH999" s="300"/>
    </row>
    <row r="1000" spans="1:34" ht="12.75" customHeight="1" x14ac:dyDescent="0.25">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c r="AH1000" s="30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161" t="s">
        <v>516</v>
      </c>
    </row>
    <row r="3" spans="1:15" x14ac:dyDescent="0.25">
      <c r="A3" s="161" t="s">
        <v>517</v>
      </c>
      <c r="C3" s="161" t="s">
        <v>518</v>
      </c>
      <c r="E3" s="161" t="s">
        <v>519</v>
      </c>
      <c r="G3" s="161" t="s">
        <v>520</v>
      </c>
      <c r="I3" s="161" t="s">
        <v>521</v>
      </c>
      <c r="K3" s="161" t="s">
        <v>522</v>
      </c>
      <c r="M3" s="161" t="s">
        <v>523</v>
      </c>
      <c r="O3" s="161" t="s">
        <v>524</v>
      </c>
    </row>
    <row r="5" spans="1:15" x14ac:dyDescent="0.25">
      <c r="A5" s="161" t="s">
        <v>21</v>
      </c>
      <c r="C5" s="161" t="s">
        <v>525</v>
      </c>
      <c r="D5" s="161">
        <v>1</v>
      </c>
      <c r="E5" s="161" t="s">
        <v>526</v>
      </c>
      <c r="G5" s="161" t="s">
        <v>15</v>
      </c>
      <c r="I5" s="161" t="s">
        <v>527</v>
      </c>
      <c r="K5" s="161" t="s">
        <v>407</v>
      </c>
      <c r="M5" s="161" t="s">
        <v>126</v>
      </c>
      <c r="O5" s="161" t="s">
        <v>528</v>
      </c>
    </row>
    <row r="6" spans="1:15" x14ac:dyDescent="0.25">
      <c r="A6" s="161" t="s">
        <v>33</v>
      </c>
      <c r="C6" s="161" t="s">
        <v>529</v>
      </c>
      <c r="D6" s="161">
        <v>2</v>
      </c>
      <c r="E6" s="161" t="s">
        <v>530</v>
      </c>
      <c r="G6" s="161" t="s">
        <v>27</v>
      </c>
      <c r="I6" s="161" t="s">
        <v>531</v>
      </c>
      <c r="M6" s="161" t="s">
        <v>439</v>
      </c>
      <c r="O6" s="161" t="s">
        <v>532</v>
      </c>
    </row>
    <row r="7" spans="1:15" x14ac:dyDescent="0.25">
      <c r="A7" s="161" t="s">
        <v>23</v>
      </c>
      <c r="D7" s="161">
        <v>3</v>
      </c>
      <c r="E7" s="161" t="s">
        <v>533</v>
      </c>
      <c r="G7" s="161" t="s">
        <v>46</v>
      </c>
      <c r="I7" s="161" t="s">
        <v>20</v>
      </c>
      <c r="M7" s="161" t="s">
        <v>469</v>
      </c>
      <c r="O7" s="161" t="s">
        <v>534</v>
      </c>
    </row>
    <row r="8" spans="1:15" x14ac:dyDescent="0.25">
      <c r="D8" s="161">
        <v>4</v>
      </c>
      <c r="E8" s="161" t="s">
        <v>535</v>
      </c>
      <c r="G8" s="161" t="s">
        <v>26</v>
      </c>
      <c r="I8" s="161" t="s">
        <v>42</v>
      </c>
      <c r="M8" s="161" t="s">
        <v>496</v>
      </c>
      <c r="O8" s="161" t="s">
        <v>536</v>
      </c>
    </row>
    <row r="9" spans="1:15" x14ac:dyDescent="0.25">
      <c r="D9" s="161">
        <v>5</v>
      </c>
      <c r="E9" s="161" t="s">
        <v>537</v>
      </c>
      <c r="G9" s="161" t="s">
        <v>538</v>
      </c>
      <c r="I9" s="161" t="s">
        <v>57</v>
      </c>
      <c r="O9" s="161" t="s">
        <v>539</v>
      </c>
    </row>
    <row r="10" spans="1:15" x14ac:dyDescent="0.25">
      <c r="D10" s="161">
        <v>6</v>
      </c>
      <c r="E10" s="161" t="s">
        <v>540</v>
      </c>
      <c r="G10" s="161" t="s">
        <v>541</v>
      </c>
      <c r="I10" s="161" t="s">
        <v>62</v>
      </c>
      <c r="O10" s="161" t="s">
        <v>542</v>
      </c>
    </row>
    <row r="11" spans="1:15" x14ac:dyDescent="0.25">
      <c r="D11" s="161">
        <v>7</v>
      </c>
      <c r="E11" s="161" t="s">
        <v>543</v>
      </c>
      <c r="I11" s="161" t="s">
        <v>541</v>
      </c>
    </row>
    <row r="12" spans="1:15" x14ac:dyDescent="0.25">
      <c r="D12" s="161">
        <v>8</v>
      </c>
      <c r="E12" s="161" t="s">
        <v>544</v>
      </c>
    </row>
    <row r="13" spans="1:15" x14ac:dyDescent="0.25">
      <c r="D13" s="161">
        <v>9</v>
      </c>
      <c r="E13" s="161" t="s">
        <v>545</v>
      </c>
    </row>
    <row r="14" spans="1:15" x14ac:dyDescent="0.25">
      <c r="D14" s="161">
        <v>10</v>
      </c>
      <c r="E14" s="161" t="s">
        <v>546</v>
      </c>
    </row>
    <row r="15" spans="1:15" x14ac:dyDescent="0.25">
      <c r="D15" s="161">
        <v>11</v>
      </c>
      <c r="E15" s="161" t="s">
        <v>547</v>
      </c>
    </row>
    <row r="16" spans="1:15" x14ac:dyDescent="0.25">
      <c r="D16" s="161">
        <v>12</v>
      </c>
      <c r="E16" s="161" t="s">
        <v>548</v>
      </c>
    </row>
    <row r="17" spans="4:14" x14ac:dyDescent="0.25">
      <c r="D17" s="161">
        <v>13</v>
      </c>
      <c r="E17" s="161" t="s">
        <v>549</v>
      </c>
    </row>
    <row r="18" spans="4:14" x14ac:dyDescent="0.25">
      <c r="D18" s="161">
        <v>14</v>
      </c>
      <c r="E18" s="161" t="s">
        <v>550</v>
      </c>
    </row>
    <row r="19" spans="4:14" x14ac:dyDescent="0.25">
      <c r="D19" s="161">
        <v>15</v>
      </c>
      <c r="E19" s="161" t="s">
        <v>551</v>
      </c>
    </row>
    <row r="20" spans="4:14" x14ac:dyDescent="0.25">
      <c r="D20" s="161">
        <v>16</v>
      </c>
      <c r="E20" s="161" t="s">
        <v>552</v>
      </c>
    </row>
    <row r="21" spans="4:14" ht="15.75" customHeight="1" x14ac:dyDescent="0.25">
      <c r="D21" s="161">
        <v>17</v>
      </c>
      <c r="E21" s="161" t="s">
        <v>553</v>
      </c>
      <c r="I21" s="161" t="s">
        <v>554</v>
      </c>
      <c r="N21" s="161" t="s">
        <v>555</v>
      </c>
    </row>
    <row r="22" spans="4:14" ht="15.75" customHeight="1" x14ac:dyDescent="0.25">
      <c r="D22" s="161">
        <v>18</v>
      </c>
      <c r="E22" s="161" t="s">
        <v>556</v>
      </c>
    </row>
    <row r="23" spans="4:14" ht="15.75" customHeight="1" x14ac:dyDescent="0.25">
      <c r="D23" s="161">
        <v>19</v>
      </c>
      <c r="E23" s="161" t="s">
        <v>557</v>
      </c>
      <c r="I23" s="161" t="s">
        <v>558</v>
      </c>
      <c r="N23" s="161" t="s">
        <v>559</v>
      </c>
    </row>
    <row r="24" spans="4:14" ht="15.75" customHeight="1" x14ac:dyDescent="0.25">
      <c r="D24" s="161">
        <v>20</v>
      </c>
      <c r="E24" s="161" t="s">
        <v>560</v>
      </c>
      <c r="I24" s="161" t="s">
        <v>561</v>
      </c>
      <c r="N24" s="161" t="s">
        <v>562</v>
      </c>
    </row>
    <row r="25" spans="4:14" ht="15.75" customHeight="1" x14ac:dyDescent="0.25">
      <c r="I25" s="161" t="s">
        <v>563</v>
      </c>
      <c r="N25" s="161" t="s">
        <v>564</v>
      </c>
    </row>
    <row r="26" spans="4:14" ht="15.75" customHeight="1" x14ac:dyDescent="0.25">
      <c r="I26" s="161" t="s">
        <v>565</v>
      </c>
      <c r="N26" s="161" t="s">
        <v>566</v>
      </c>
    </row>
    <row r="27" spans="4:14" ht="15.75" customHeight="1" x14ac:dyDescent="0.25">
      <c r="I27" s="161" t="s">
        <v>567</v>
      </c>
      <c r="N27" s="161" t="s">
        <v>568</v>
      </c>
    </row>
    <row r="28" spans="4:14" ht="15.75" customHeight="1" x14ac:dyDescent="0.25">
      <c r="N28" s="161" t="s">
        <v>569</v>
      </c>
    </row>
    <row r="29" spans="4:14" ht="15.75" customHeight="1" x14ac:dyDescent="0.25">
      <c r="N29" s="161" t="s">
        <v>570</v>
      </c>
    </row>
    <row r="30" spans="4:14" ht="15.75" customHeight="1" x14ac:dyDescent="0.25">
      <c r="I30" s="161" t="s">
        <v>571</v>
      </c>
      <c r="N30" s="161" t="s">
        <v>572</v>
      </c>
    </row>
    <row r="31" spans="4:14" ht="15.75" customHeight="1" x14ac:dyDescent="0.25">
      <c r="N31" s="161" t="s">
        <v>573</v>
      </c>
    </row>
    <row r="32" spans="4:14" ht="15.75" customHeight="1" x14ac:dyDescent="0.25">
      <c r="I32" s="161" t="s">
        <v>574</v>
      </c>
      <c r="N32" s="161" t="s">
        <v>575</v>
      </c>
    </row>
    <row r="33" spans="8:14" ht="15.75" customHeight="1" x14ac:dyDescent="0.25">
      <c r="I33" s="161" t="s">
        <v>576</v>
      </c>
      <c r="N33" s="161" t="s">
        <v>577</v>
      </c>
    </row>
    <row r="34" spans="8:14" ht="15.75" customHeight="1" x14ac:dyDescent="0.25">
      <c r="I34" s="161" t="s">
        <v>578</v>
      </c>
    </row>
    <row r="35" spans="8:14" ht="15.75" customHeight="1" x14ac:dyDescent="0.25">
      <c r="I35" s="161" t="s">
        <v>579</v>
      </c>
    </row>
    <row r="36" spans="8:14" ht="15.75" customHeight="1" x14ac:dyDescent="0.25"/>
    <row r="37" spans="8:14" ht="15.75" customHeight="1" x14ac:dyDescent="0.25"/>
    <row r="38" spans="8:14" ht="15.75" customHeight="1" x14ac:dyDescent="0.25">
      <c r="I38" s="161" t="s">
        <v>580</v>
      </c>
      <c r="L38" s="161" t="s">
        <v>581</v>
      </c>
      <c r="M38" s="161" t="s">
        <v>582</v>
      </c>
      <c r="N38" s="161" t="s">
        <v>583</v>
      </c>
    </row>
    <row r="39" spans="8:14" ht="15.75" customHeight="1" x14ac:dyDescent="0.25"/>
    <row r="40" spans="8:14" ht="15.75" customHeight="1" x14ac:dyDescent="0.25">
      <c r="H40" s="161" t="s">
        <v>278</v>
      </c>
      <c r="I40" s="161" t="s">
        <v>584</v>
      </c>
      <c r="L40" s="53" t="s">
        <v>585</v>
      </c>
      <c r="M40" s="161" t="s">
        <v>586</v>
      </c>
      <c r="N40" s="161" t="s">
        <v>587</v>
      </c>
    </row>
    <row r="41" spans="8:14" ht="15.75" customHeight="1" x14ac:dyDescent="0.25">
      <c r="I41" s="161" t="s">
        <v>588</v>
      </c>
      <c r="L41" s="53" t="s">
        <v>589</v>
      </c>
      <c r="M41" s="161" t="s">
        <v>590</v>
      </c>
      <c r="N41" s="161" t="s">
        <v>591</v>
      </c>
    </row>
    <row r="42" spans="8:14" ht="15.75" customHeight="1" x14ac:dyDescent="0.25">
      <c r="I42" s="161" t="s">
        <v>592</v>
      </c>
      <c r="L42" s="53" t="s">
        <v>593</v>
      </c>
      <c r="N42" s="161" t="s">
        <v>594</v>
      </c>
    </row>
    <row r="43" spans="8:14" ht="15.75" customHeight="1" x14ac:dyDescent="0.25">
      <c r="I43" s="161" t="s">
        <v>595</v>
      </c>
      <c r="L43" s="53" t="s">
        <v>596</v>
      </c>
      <c r="N43" s="161" t="s">
        <v>597</v>
      </c>
    </row>
    <row r="44" spans="8:14" ht="15.75" customHeight="1" x14ac:dyDescent="0.25">
      <c r="I44" s="161" t="s">
        <v>598</v>
      </c>
      <c r="N44" s="161" t="s">
        <v>599</v>
      </c>
    </row>
    <row r="45" spans="8:14" ht="15.75" customHeight="1" x14ac:dyDescent="0.25">
      <c r="I45" s="161" t="s">
        <v>600</v>
      </c>
      <c r="N45" s="161" t="s">
        <v>601</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O126"/>
  <sheetViews>
    <sheetView showGridLines="0" tabSelected="1" view="pageBreakPreview" topLeftCell="D8" zoomScale="80" zoomScaleNormal="55" zoomScaleSheetLayoutView="80" workbookViewId="0">
      <selection activeCell="F78" sqref="F78:G78"/>
    </sheetView>
  </sheetViews>
  <sheetFormatPr baseColWidth="10" defaultColWidth="10.85546875" defaultRowHeight="14.25" x14ac:dyDescent="0.25"/>
  <cols>
    <col min="1" max="1" width="49.85546875" style="68" customWidth="1"/>
    <col min="2" max="4" width="35.85546875" style="68" customWidth="1"/>
    <col min="5" max="5" width="75.85546875" style="68" customWidth="1"/>
    <col min="6" max="6" width="35.85546875" style="68" customWidth="1"/>
    <col min="7" max="7" width="62.2851562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681" t="s">
        <v>206</v>
      </c>
      <c r="C11" s="682"/>
      <c r="D11" s="682"/>
      <c r="E11" s="682"/>
      <c r="F11" s="682"/>
      <c r="G11" s="682"/>
      <c r="H11" s="682"/>
      <c r="I11" s="682"/>
      <c r="J11" s="682"/>
      <c r="K11" s="682"/>
      <c r="L11" s="682"/>
      <c r="M11" s="682"/>
      <c r="N11" s="682"/>
      <c r="O11" s="683"/>
    </row>
    <row r="12" spans="1:15" ht="15" customHeight="1" x14ac:dyDescent="0.25">
      <c r="A12" s="528"/>
      <c r="B12" s="684"/>
      <c r="C12" s="685"/>
      <c r="D12" s="685"/>
      <c r="E12" s="685"/>
      <c r="F12" s="685"/>
      <c r="G12" s="685"/>
      <c r="H12" s="685"/>
      <c r="I12" s="685"/>
      <c r="J12" s="685"/>
      <c r="K12" s="685"/>
      <c r="L12" s="685"/>
      <c r="M12" s="685"/>
      <c r="N12" s="685"/>
      <c r="O12" s="686"/>
    </row>
    <row r="13" spans="1:15" ht="15" customHeight="1" thickBot="1" x14ac:dyDescent="0.3">
      <c r="A13" s="529"/>
      <c r="B13" s="687"/>
      <c r="C13" s="688"/>
      <c r="D13" s="688"/>
      <c r="E13" s="688"/>
      <c r="F13" s="688"/>
      <c r="G13" s="688"/>
      <c r="H13" s="688"/>
      <c r="I13" s="688"/>
      <c r="J13" s="688"/>
      <c r="K13" s="688"/>
      <c r="L13" s="688"/>
      <c r="M13" s="688"/>
      <c r="N13" s="688"/>
      <c r="O13" s="689"/>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208</v>
      </c>
      <c r="C15" s="517"/>
      <c r="D15" s="517"/>
      <c r="E15" s="517"/>
      <c r="F15" s="517"/>
      <c r="G15" s="518" t="s">
        <v>209</v>
      </c>
      <c r="H15" s="518"/>
      <c r="I15" s="519" t="s">
        <v>210</v>
      </c>
      <c r="J15" s="519"/>
      <c r="K15" s="519"/>
      <c r="L15" s="519"/>
      <c r="M15" s="519"/>
      <c r="N15" s="519"/>
      <c r="O15" s="519"/>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39" t="s">
        <v>211</v>
      </c>
      <c r="B17" s="520" t="s">
        <v>212</v>
      </c>
      <c r="C17" s="521"/>
      <c r="D17" s="521"/>
      <c r="E17" s="522"/>
      <c r="F17" s="340" t="s">
        <v>213</v>
      </c>
      <c r="G17" s="523" t="s">
        <v>214</v>
      </c>
      <c r="H17" s="523"/>
      <c r="I17" s="523"/>
      <c r="J17" s="123" t="s">
        <v>215</v>
      </c>
      <c r="K17" s="517" t="s">
        <v>216</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3"/>
      <c r="F22" s="553"/>
      <c r="G22" s="552"/>
      <c r="H22" s="552"/>
      <c r="I22" s="552"/>
      <c r="J22" s="552"/>
      <c r="K22" s="552"/>
      <c r="L22" s="552"/>
      <c r="M22" s="552"/>
      <c r="N22" s="552"/>
      <c r="O22" s="524"/>
    </row>
    <row r="23" spans="1:15" ht="32.1" customHeight="1" thickBot="1" x14ac:dyDescent="0.3">
      <c r="A23" s="96"/>
      <c r="B23" s="86" t="s">
        <v>188</v>
      </c>
      <c r="C23" s="86" t="s">
        <v>189</v>
      </c>
      <c r="D23" s="337" t="s">
        <v>190</v>
      </c>
      <c r="E23" s="337" t="s">
        <v>191</v>
      </c>
      <c r="F23" s="388" t="s">
        <v>195</v>
      </c>
      <c r="G23" s="338" t="s">
        <v>196</v>
      </c>
      <c r="H23" s="86" t="s">
        <v>197</v>
      </c>
      <c r="I23" s="86" t="s">
        <v>198</v>
      </c>
      <c r="J23" s="86" t="s">
        <v>200</v>
      </c>
      <c r="K23" s="86" t="s">
        <v>201</v>
      </c>
      <c r="L23" s="86" t="s">
        <v>202</v>
      </c>
      <c r="M23" s="86" t="s">
        <v>203</v>
      </c>
      <c r="N23" s="87" t="s">
        <v>219</v>
      </c>
      <c r="O23" s="87" t="s">
        <v>220</v>
      </c>
    </row>
    <row r="24" spans="1:15" ht="32.1" customHeight="1" x14ac:dyDescent="0.25">
      <c r="A24" s="90" t="s">
        <v>221</v>
      </c>
      <c r="B24" s="91">
        <v>1969146000</v>
      </c>
      <c r="C24" s="404"/>
      <c r="D24" s="404">
        <f>8257600000+104333</f>
        <v>8257704333</v>
      </c>
      <c r="E24" s="187">
        <v>0</v>
      </c>
      <c r="F24" s="187"/>
      <c r="G24" s="91"/>
      <c r="H24" s="88"/>
      <c r="I24" s="88"/>
      <c r="J24" s="88"/>
      <c r="K24" s="88"/>
      <c r="L24" s="88"/>
      <c r="M24" s="88"/>
      <c r="N24" s="341">
        <f t="shared" ref="N24:N29" si="0">SUM(B24:M24)</f>
        <v>10226850333</v>
      </c>
      <c r="O24" s="89"/>
    </row>
    <row r="25" spans="1:15" ht="32.1" customHeight="1" x14ac:dyDescent="0.25">
      <c r="A25" s="90" t="s">
        <v>222</v>
      </c>
      <c r="B25" s="91">
        <v>4258050180</v>
      </c>
      <c r="C25" s="91">
        <v>1033685738</v>
      </c>
      <c r="D25" s="91">
        <v>0</v>
      </c>
      <c r="E25" s="91">
        <v>0</v>
      </c>
      <c r="F25" s="91"/>
      <c r="G25" s="91"/>
      <c r="H25" s="91"/>
      <c r="I25" s="91"/>
      <c r="J25" s="91"/>
      <c r="K25" s="91"/>
      <c r="L25" s="91"/>
      <c r="M25" s="91"/>
      <c r="N25" s="341">
        <f t="shared" si="0"/>
        <v>5291735918</v>
      </c>
      <c r="O25" s="122">
        <f>N25/N24</f>
        <v>0.51743554913721845</v>
      </c>
    </row>
    <row r="26" spans="1:15" ht="32.1" customHeight="1" x14ac:dyDescent="0.25">
      <c r="A26" s="90" t="s">
        <v>223</v>
      </c>
      <c r="B26" s="91">
        <v>0</v>
      </c>
      <c r="C26" s="91"/>
      <c r="D26" s="91">
        <v>487754250</v>
      </c>
      <c r="E26" s="91"/>
      <c r="F26" s="91"/>
      <c r="G26" s="91"/>
      <c r="H26" s="91"/>
      <c r="I26" s="91"/>
      <c r="J26" s="91"/>
      <c r="K26" s="91"/>
      <c r="L26" s="91"/>
      <c r="M26" s="91"/>
      <c r="N26" s="341">
        <f t="shared" si="0"/>
        <v>487754250</v>
      </c>
      <c r="O26" s="122"/>
    </row>
    <row r="27" spans="1:15" ht="32.1" customHeight="1" x14ac:dyDescent="0.25">
      <c r="A27" s="90" t="s">
        <v>224</v>
      </c>
      <c r="B27" s="91">
        <v>1102000000</v>
      </c>
      <c r="C27" s="91">
        <v>1060878855</v>
      </c>
      <c r="D27" s="91">
        <v>415795909</v>
      </c>
      <c r="E27" s="91">
        <v>23534404</v>
      </c>
      <c r="F27" s="91"/>
      <c r="G27" s="91">
        <v>19261062</v>
      </c>
      <c r="H27" s="91"/>
      <c r="I27" s="91"/>
      <c r="J27" s="91"/>
      <c r="K27" s="91"/>
      <c r="L27" s="91"/>
      <c r="M27" s="342"/>
      <c r="N27" s="341">
        <f t="shared" si="0"/>
        <v>2621470230</v>
      </c>
      <c r="O27" s="122"/>
    </row>
    <row r="28" spans="1:15" ht="32.1" customHeight="1" x14ac:dyDescent="0.25">
      <c r="A28" s="90" t="s">
        <v>225</v>
      </c>
      <c r="B28" s="91">
        <v>0</v>
      </c>
      <c r="C28" s="91"/>
      <c r="D28" s="91"/>
      <c r="E28" s="91"/>
      <c r="F28" s="91"/>
      <c r="G28" s="91"/>
      <c r="H28" s="91"/>
      <c r="I28" s="91"/>
      <c r="J28" s="91"/>
      <c r="K28" s="91"/>
      <c r="L28" s="91"/>
      <c r="M28" s="91"/>
      <c r="N28" s="341">
        <f t="shared" si="0"/>
        <v>0</v>
      </c>
      <c r="O28" s="92"/>
    </row>
    <row r="29" spans="1:15" ht="32.1" customHeight="1" thickBot="1" x14ac:dyDescent="0.3">
      <c r="A29" s="93" t="s">
        <v>226</v>
      </c>
      <c r="B29" s="94">
        <v>1009078172</v>
      </c>
      <c r="C29" s="94">
        <v>997307670</v>
      </c>
      <c r="D29" s="94">
        <v>501368269</v>
      </c>
      <c r="E29" s="94"/>
      <c r="F29" s="94"/>
      <c r="G29" s="94"/>
      <c r="H29" s="94"/>
      <c r="I29" s="94"/>
      <c r="J29" s="94"/>
      <c r="K29" s="94"/>
      <c r="L29" s="94"/>
      <c r="M29" s="94"/>
      <c r="N29" s="431">
        <f t="shared" si="0"/>
        <v>2507754111</v>
      </c>
      <c r="O29" s="432">
        <f>+N29/(N27-N28)</f>
        <v>0.9566212434157606</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Operar 6 Casas Refugio que incorporen el enfoque diferencial para la atención de mujeres víctimas de violencias de género y sus personas a cargo, incluyendo una casa para mujeres rurales y campesinas y un modelo intermedio</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23</v>
      </c>
      <c r="I35" s="560"/>
      <c r="J35" s="98"/>
    </row>
    <row r="36" spans="1:10" ht="50.25" customHeight="1" thickBot="1" x14ac:dyDescent="0.3">
      <c r="A36" s="545"/>
      <c r="B36" s="277">
        <v>6</v>
      </c>
      <c r="C36" s="277">
        <v>6</v>
      </c>
      <c r="D36" s="277">
        <v>6</v>
      </c>
      <c r="E36" s="277">
        <v>6</v>
      </c>
      <c r="F36" s="277">
        <v>6</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348" customHeight="1" thickBot="1" x14ac:dyDescent="0.3">
      <c r="A39" s="545"/>
      <c r="B39" s="103">
        <v>6</v>
      </c>
      <c r="C39" s="104">
        <v>6</v>
      </c>
      <c r="D39" s="678" t="s">
        <v>628</v>
      </c>
      <c r="E39" s="679"/>
      <c r="F39" s="678" t="s">
        <v>629</v>
      </c>
      <c r="G39" s="679"/>
      <c r="H39" s="403" t="s">
        <v>630</v>
      </c>
      <c r="I39" s="403" t="s">
        <v>631</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365.25" customHeight="1" thickBot="1" x14ac:dyDescent="0.3">
      <c r="A41" s="545"/>
      <c r="B41" s="103">
        <v>6</v>
      </c>
      <c r="C41" s="104">
        <v>6</v>
      </c>
      <c r="D41" s="678" t="s">
        <v>752</v>
      </c>
      <c r="E41" s="679"/>
      <c r="F41" s="678" t="s">
        <v>753</v>
      </c>
      <c r="G41" s="679"/>
      <c r="H41" s="403" t="s">
        <v>630</v>
      </c>
      <c r="I41" s="403" t="s">
        <v>631</v>
      </c>
    </row>
    <row r="42" spans="1:10" s="99" customFormat="1" ht="35.1" customHeight="1" thickBot="1" x14ac:dyDescent="0.3">
      <c r="A42" s="544" t="s">
        <v>242</v>
      </c>
      <c r="B42" s="110" t="s">
        <v>235</v>
      </c>
      <c r="C42" s="109" t="s">
        <v>236</v>
      </c>
      <c r="D42" s="546" t="s">
        <v>237</v>
      </c>
      <c r="E42" s="547"/>
      <c r="F42" s="546" t="s">
        <v>238</v>
      </c>
      <c r="G42" s="547"/>
      <c r="H42" s="109" t="s">
        <v>239</v>
      </c>
      <c r="I42" s="111" t="s">
        <v>240</v>
      </c>
    </row>
    <row r="43" spans="1:10" ht="366" customHeight="1" thickBot="1" x14ac:dyDescent="0.3">
      <c r="A43" s="545"/>
      <c r="B43" s="103">
        <v>6</v>
      </c>
      <c r="C43" s="480">
        <v>6</v>
      </c>
      <c r="D43" s="561" t="s">
        <v>858</v>
      </c>
      <c r="E43" s="562"/>
      <c r="F43" s="561" t="s">
        <v>835</v>
      </c>
      <c r="G43" s="562"/>
      <c r="H43" s="486" t="s">
        <v>630</v>
      </c>
      <c r="I43" s="486" t="s">
        <v>631</v>
      </c>
    </row>
    <row r="44" spans="1:10" s="99" customFormat="1" ht="35.1" customHeight="1"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03">
        <v>6</v>
      </c>
      <c r="C45" s="104"/>
      <c r="D45" s="563"/>
      <c r="E45" s="564"/>
      <c r="F45" s="563"/>
      <c r="G45" s="564"/>
      <c r="H45" s="119"/>
      <c r="I45" s="120"/>
    </row>
    <row r="46" spans="1:10" s="99" customFormat="1" ht="35.1" customHeight="1"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3">
        <v>6</v>
      </c>
      <c r="C47" s="104"/>
      <c r="D47" s="565"/>
      <c r="E47" s="566"/>
      <c r="F47" s="565"/>
      <c r="G47" s="566"/>
      <c r="H47" s="101"/>
      <c r="I47" s="102"/>
    </row>
    <row r="48" spans="1:10" s="99" customFormat="1" ht="35.1" customHeight="1" thickBot="1" x14ac:dyDescent="0.3">
      <c r="A48" s="544" t="s">
        <v>245</v>
      </c>
      <c r="B48" s="110" t="s">
        <v>235</v>
      </c>
      <c r="C48" s="109" t="s">
        <v>236</v>
      </c>
      <c r="D48" s="546" t="s">
        <v>237</v>
      </c>
      <c r="E48" s="547"/>
      <c r="F48" s="546" t="s">
        <v>238</v>
      </c>
      <c r="G48" s="547"/>
      <c r="H48" s="109" t="s">
        <v>239</v>
      </c>
      <c r="I48" s="111" t="s">
        <v>240</v>
      </c>
    </row>
    <row r="49" spans="1:9" ht="30.75" customHeight="1" thickBot="1" x14ac:dyDescent="0.3">
      <c r="A49" s="545"/>
      <c r="B49" s="105">
        <v>6</v>
      </c>
      <c r="C49" s="106"/>
      <c r="D49" s="565"/>
      <c r="E49" s="566"/>
      <c r="F49" s="565"/>
      <c r="G49" s="566"/>
      <c r="H49" s="101"/>
      <c r="I49" s="102"/>
    </row>
    <row r="50" spans="1:9" ht="35.1" customHeight="1"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05">
        <v>6</v>
      </c>
      <c r="C51" s="106"/>
      <c r="D51" s="565"/>
      <c r="E51" s="567"/>
      <c r="F51" s="565"/>
      <c r="G51" s="566"/>
      <c r="H51" s="101"/>
      <c r="I51" s="102"/>
    </row>
    <row r="52" spans="1:9" ht="35.1" customHeight="1"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5">
        <v>6</v>
      </c>
      <c r="C53" s="106"/>
      <c r="D53" s="565"/>
      <c r="E53" s="567"/>
      <c r="F53" s="565"/>
      <c r="G53" s="566"/>
      <c r="H53" s="101"/>
      <c r="I53" s="102"/>
    </row>
    <row r="54" spans="1:9" ht="35.1" customHeight="1"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05">
        <v>6</v>
      </c>
      <c r="C55" s="106"/>
      <c r="D55" s="565"/>
      <c r="E55" s="566"/>
      <c r="F55" s="565"/>
      <c r="G55" s="566"/>
      <c r="H55" s="101"/>
      <c r="I55" s="101"/>
    </row>
    <row r="56" spans="1:9" ht="35.1" customHeight="1"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05">
        <v>6</v>
      </c>
      <c r="C57" s="106"/>
      <c r="D57" s="565"/>
      <c r="E57" s="566"/>
      <c r="F57" s="565"/>
      <c r="G57" s="566"/>
      <c r="H57" s="101"/>
      <c r="I57" s="102"/>
    </row>
    <row r="58" spans="1:9" ht="35.1" customHeight="1"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05">
        <v>6</v>
      </c>
      <c r="C59" s="106"/>
      <c r="D59" s="565"/>
      <c r="E59" s="566"/>
      <c r="F59" s="567"/>
      <c r="G59" s="567"/>
      <c r="H59" s="101"/>
      <c r="I59" s="101"/>
    </row>
    <row r="60" spans="1:9" ht="35.1" customHeight="1"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05">
        <v>6</v>
      </c>
      <c r="C61" s="106"/>
      <c r="D61" s="565"/>
      <c r="E61" s="566"/>
      <c r="F61" s="565"/>
      <c r="G61" s="566"/>
      <c r="H61" s="101"/>
      <c r="I61" s="101"/>
    </row>
    <row r="64" spans="1:9" s="98" customFormat="1" ht="30" customHeight="1" x14ac:dyDescent="0.25">
      <c r="A64" s="68"/>
      <c r="B64" s="68"/>
      <c r="C64" s="68"/>
      <c r="D64" s="68"/>
      <c r="E64" s="68"/>
      <c r="F64" s="68"/>
      <c r="G64" s="68"/>
      <c r="H64" s="68"/>
      <c r="I64" s="68"/>
    </row>
    <row r="65" spans="1:9" ht="34.5" customHeight="1" x14ac:dyDescent="0.25">
      <c r="A65" s="576" t="s">
        <v>252</v>
      </c>
      <c r="B65" s="576"/>
      <c r="C65" s="576"/>
      <c r="D65" s="576"/>
      <c r="E65" s="576"/>
      <c r="F65" s="576"/>
      <c r="G65" s="576"/>
      <c r="H65" s="576"/>
      <c r="I65" s="576"/>
    </row>
    <row r="66" spans="1:9" ht="97.5" customHeight="1" x14ac:dyDescent="0.25">
      <c r="A66" s="112" t="s">
        <v>253</v>
      </c>
      <c r="B66" s="568" t="s">
        <v>254</v>
      </c>
      <c r="C66" s="569"/>
      <c r="D66" s="568" t="s">
        <v>255</v>
      </c>
      <c r="E66" s="569"/>
      <c r="F66" s="568" t="s">
        <v>256</v>
      </c>
      <c r="G66" s="569"/>
      <c r="H66" s="568"/>
      <c r="I66" s="569"/>
    </row>
    <row r="67" spans="1:9" ht="40.5" customHeight="1" x14ac:dyDescent="0.25">
      <c r="A67" s="112" t="s">
        <v>257</v>
      </c>
      <c r="B67" s="572">
        <v>0.03</v>
      </c>
      <c r="C67" s="573"/>
      <c r="D67" s="572">
        <v>0.03</v>
      </c>
      <c r="E67" s="573"/>
      <c r="F67" s="572">
        <v>0.04</v>
      </c>
      <c r="G67" s="573"/>
      <c r="H67" s="572"/>
      <c r="I67" s="573"/>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114">
        <v>8.3000000000000004E-2</v>
      </c>
      <c r="C69" s="114">
        <v>8.3000000000000004E-2</v>
      </c>
      <c r="D69" s="114">
        <v>8.3000000000000004E-2</v>
      </c>
      <c r="E69" s="114">
        <v>8.3000000000000004E-2</v>
      </c>
      <c r="F69" s="114">
        <v>0</v>
      </c>
      <c r="G69" s="115">
        <v>0</v>
      </c>
      <c r="H69" s="114"/>
      <c r="I69" s="116"/>
    </row>
    <row r="70" spans="1:9" ht="223.5" customHeight="1" x14ac:dyDescent="0.25">
      <c r="A70" s="112" t="s">
        <v>258</v>
      </c>
      <c r="B70" s="588" t="s">
        <v>632</v>
      </c>
      <c r="C70" s="589"/>
      <c r="D70" s="588" t="s">
        <v>633</v>
      </c>
      <c r="E70" s="589"/>
      <c r="F70" s="588" t="s">
        <v>634</v>
      </c>
      <c r="G70" s="589"/>
      <c r="H70" s="581"/>
      <c r="I70" s="583"/>
    </row>
    <row r="71" spans="1:9" ht="80.25" customHeight="1" x14ac:dyDescent="0.25">
      <c r="A71" s="112" t="s">
        <v>259</v>
      </c>
      <c r="B71" s="584" t="s">
        <v>636</v>
      </c>
      <c r="C71" s="594"/>
      <c r="D71" s="584" t="s">
        <v>637</v>
      </c>
      <c r="E71" s="594"/>
      <c r="F71" s="593" t="s">
        <v>635</v>
      </c>
      <c r="G71" s="594"/>
      <c r="H71" s="586"/>
      <c r="I71" s="587"/>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8.3000000000000004E-2</v>
      </c>
      <c r="C73" s="114">
        <v>8.3000000000000004E-2</v>
      </c>
      <c r="D73" s="114">
        <v>8.3000000000000004E-2</v>
      </c>
      <c r="E73" s="114">
        <v>8.3000000000000004E-2</v>
      </c>
      <c r="F73" s="114">
        <v>0.1</v>
      </c>
      <c r="G73" s="115">
        <v>0.1</v>
      </c>
      <c r="H73" s="114"/>
      <c r="I73" s="116"/>
    </row>
    <row r="74" spans="1:9" ht="297.75" customHeight="1" x14ac:dyDescent="0.25">
      <c r="A74" s="112" t="s">
        <v>258</v>
      </c>
      <c r="B74" s="588" t="s">
        <v>751</v>
      </c>
      <c r="C74" s="589"/>
      <c r="D74" s="588" t="s">
        <v>795</v>
      </c>
      <c r="E74" s="589"/>
      <c r="F74" s="588" t="s">
        <v>792</v>
      </c>
      <c r="G74" s="589"/>
      <c r="H74" s="590"/>
      <c r="I74" s="591"/>
    </row>
    <row r="75" spans="1:9" ht="80.25" customHeight="1" x14ac:dyDescent="0.25">
      <c r="A75" s="112" t="s">
        <v>259</v>
      </c>
      <c r="B75" s="584" t="s">
        <v>760</v>
      </c>
      <c r="C75" s="594"/>
      <c r="D75" s="584" t="s">
        <v>761</v>
      </c>
      <c r="E75" s="594"/>
      <c r="F75" s="584" t="s">
        <v>793</v>
      </c>
      <c r="G75" s="594"/>
      <c r="H75" s="586"/>
      <c r="I75" s="587"/>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8.3000000000000004E-2</v>
      </c>
      <c r="C77" s="114">
        <v>8.3000000000000004E-2</v>
      </c>
      <c r="D77" s="114">
        <v>8.3000000000000004E-2</v>
      </c>
      <c r="E77" s="114">
        <v>8.3000000000000004E-2</v>
      </c>
      <c r="F77" s="114">
        <v>0.1</v>
      </c>
      <c r="G77" s="114">
        <v>0.1</v>
      </c>
      <c r="H77" s="114"/>
      <c r="I77" s="116"/>
    </row>
    <row r="78" spans="1:9" ht="291" customHeight="1" x14ac:dyDescent="0.25">
      <c r="A78" s="112" t="s">
        <v>258</v>
      </c>
      <c r="B78" s="676" t="s">
        <v>859</v>
      </c>
      <c r="C78" s="677"/>
      <c r="D78" s="676" t="s">
        <v>857</v>
      </c>
      <c r="E78" s="677"/>
      <c r="F78" s="676" t="s">
        <v>856</v>
      </c>
      <c r="G78" s="677"/>
      <c r="H78" s="586"/>
      <c r="I78" s="587"/>
    </row>
    <row r="79" spans="1:9" ht="101.25" customHeight="1" x14ac:dyDescent="0.25">
      <c r="A79" s="112" t="s">
        <v>259</v>
      </c>
      <c r="B79" s="584" t="s">
        <v>853</v>
      </c>
      <c r="C79" s="680"/>
      <c r="D79" s="584" t="s">
        <v>854</v>
      </c>
      <c r="E79" s="680"/>
      <c r="F79" s="584" t="s">
        <v>855</v>
      </c>
      <c r="G79" s="680"/>
      <c r="H79" s="586"/>
      <c r="I79" s="587"/>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8.3000000000000004E-2</v>
      </c>
      <c r="C81" s="115"/>
      <c r="D81" s="114">
        <v>8.3000000000000004E-2</v>
      </c>
      <c r="E81" s="115"/>
      <c r="F81" s="114">
        <v>0.1</v>
      </c>
      <c r="G81" s="115"/>
      <c r="H81" s="114"/>
      <c r="I81" s="116"/>
    </row>
    <row r="82" spans="1:9" ht="33" x14ac:dyDescent="0.25">
      <c r="A82" s="112" t="s">
        <v>258</v>
      </c>
      <c r="B82" s="597"/>
      <c r="C82" s="598"/>
      <c r="D82" s="597"/>
      <c r="E82" s="598"/>
      <c r="F82" s="597"/>
      <c r="G82" s="598"/>
      <c r="H82" s="586"/>
      <c r="I82" s="587"/>
    </row>
    <row r="83" spans="1:9" ht="16.5" x14ac:dyDescent="0.25">
      <c r="A83" s="112" t="s">
        <v>259</v>
      </c>
      <c r="B83" s="599"/>
      <c r="C83" s="600"/>
      <c r="D83" s="599"/>
      <c r="E83" s="600"/>
      <c r="F83" s="599"/>
      <c r="G83" s="600"/>
      <c r="H83" s="586"/>
      <c r="I83" s="587"/>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8.3000000000000004E-2</v>
      </c>
      <c r="C85" s="115"/>
      <c r="D85" s="114">
        <v>8.3000000000000004E-2</v>
      </c>
      <c r="E85" s="115"/>
      <c r="F85" s="114">
        <v>0.1</v>
      </c>
      <c r="G85" s="115"/>
      <c r="H85" s="114"/>
      <c r="I85" s="116"/>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8.3000000000000004E-2</v>
      </c>
      <c r="C89" s="117"/>
      <c r="D89" s="114">
        <v>8.3000000000000004E-2</v>
      </c>
      <c r="E89" s="117"/>
      <c r="F89" s="114">
        <v>0.1</v>
      </c>
      <c r="G89" s="117"/>
      <c r="H89" s="114"/>
      <c r="I89" s="116"/>
    </row>
    <row r="90" spans="1:9" ht="33" x14ac:dyDescent="0.25">
      <c r="A90" s="112" t="s">
        <v>258</v>
      </c>
      <c r="B90" s="604"/>
      <c r="C90" s="604"/>
      <c r="D90" s="604"/>
      <c r="E90" s="604"/>
      <c r="F90" s="604"/>
      <c r="G90" s="604"/>
      <c r="H90" s="604"/>
      <c r="I90" s="604"/>
    </row>
    <row r="91" spans="1:9" ht="16.5" x14ac:dyDescent="0.25">
      <c r="A91" s="112" t="s">
        <v>259</v>
      </c>
      <c r="B91" s="602"/>
      <c r="C91" s="603"/>
      <c r="D91" s="602"/>
      <c r="E91" s="603"/>
      <c r="F91" s="602"/>
      <c r="G91" s="603"/>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8.3000000000000004E-2</v>
      </c>
      <c r="C93" s="117"/>
      <c r="D93" s="114">
        <v>8.3000000000000004E-2</v>
      </c>
      <c r="E93" s="117"/>
      <c r="F93" s="114">
        <v>0.1</v>
      </c>
      <c r="G93" s="117"/>
      <c r="H93" s="114"/>
      <c r="I93" s="116"/>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8.3000000000000004E-2</v>
      </c>
      <c r="C97" s="117"/>
      <c r="D97" s="114">
        <v>8.3000000000000004E-2</v>
      </c>
      <c r="E97" s="117"/>
      <c r="F97" s="114">
        <v>0.1</v>
      </c>
      <c r="G97" s="117"/>
      <c r="H97" s="114"/>
      <c r="I97" s="116"/>
    </row>
    <row r="98" spans="1:9" ht="33" x14ac:dyDescent="0.25">
      <c r="A98" s="112" t="s">
        <v>258</v>
      </c>
      <c r="B98" s="604"/>
      <c r="C98" s="604"/>
      <c r="D98" s="604"/>
      <c r="E98" s="604"/>
      <c r="F98" s="604"/>
      <c r="G98" s="604"/>
      <c r="H98" s="604"/>
      <c r="I98" s="604"/>
    </row>
    <row r="99" spans="1:9" ht="16.5" x14ac:dyDescent="0.25">
      <c r="A99" s="112" t="s">
        <v>259</v>
      </c>
      <c r="B99" s="602"/>
      <c r="C99" s="603"/>
      <c r="D99" s="602"/>
      <c r="E99" s="603"/>
      <c r="F99" s="602"/>
      <c r="G99" s="603"/>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8.4000000000000005E-2</v>
      </c>
      <c r="C101" s="117"/>
      <c r="D101" s="114">
        <v>8.4000000000000005E-2</v>
      </c>
      <c r="E101" s="117"/>
      <c r="F101" s="114">
        <v>0.1</v>
      </c>
      <c r="G101" s="117"/>
      <c r="H101" s="114"/>
      <c r="I101" s="116"/>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8.4000000000000005E-2</v>
      </c>
      <c r="C105" s="117"/>
      <c r="D105" s="114">
        <v>8.4000000000000005E-2</v>
      </c>
      <c r="E105" s="117"/>
      <c r="F105" s="114">
        <v>0.1</v>
      </c>
      <c r="G105" s="117"/>
      <c r="H105" s="114"/>
      <c r="I105" s="116"/>
    </row>
    <row r="106" spans="1:9" ht="33" x14ac:dyDescent="0.25">
      <c r="A106" s="112" t="s">
        <v>258</v>
      </c>
      <c r="B106" s="604"/>
      <c r="C106" s="604"/>
      <c r="D106" s="604"/>
      <c r="E106" s="604"/>
      <c r="F106" s="604"/>
      <c r="G106" s="604"/>
      <c r="H106" s="604"/>
      <c r="I106" s="604"/>
    </row>
    <row r="107" spans="1:9" ht="16.5" x14ac:dyDescent="0.25">
      <c r="A107" s="112" t="s">
        <v>259</v>
      </c>
      <c r="B107" s="602"/>
      <c r="C107" s="603"/>
      <c r="D107" s="602"/>
      <c r="E107" s="603"/>
      <c r="F107" s="602"/>
      <c r="G107" s="603"/>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8.4000000000000005E-2</v>
      </c>
      <c r="C109" s="117"/>
      <c r="D109" s="114">
        <v>8.4000000000000005E-2</v>
      </c>
      <c r="E109" s="117"/>
      <c r="F109" s="114">
        <v>0.1</v>
      </c>
      <c r="G109" s="117"/>
      <c r="H109" s="114"/>
      <c r="I109" s="116"/>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8.4000000000000005E-2</v>
      </c>
      <c r="C113" s="267"/>
      <c r="D113" s="114">
        <v>8.4000000000000005E-2</v>
      </c>
      <c r="E113" s="267"/>
      <c r="F113" s="114">
        <v>0</v>
      </c>
      <c r="G113" s="267"/>
      <c r="H113" s="114"/>
      <c r="I113" s="268"/>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290">
        <f>(B69+B73+B77+B81+B85+B89+B93+B97+B101+B105+B109+B113)</f>
        <v>0.99999999999999989</v>
      </c>
      <c r="C116" s="118">
        <f t="shared" ref="C116:I116" si="1">(C69+C73+C77+C81+C85+C89+C93+C97+C101+C105+C109+C113)</f>
        <v>0.249</v>
      </c>
      <c r="D116" s="118">
        <f t="shared" si="1"/>
        <v>0.99999999999999989</v>
      </c>
      <c r="E116" s="118">
        <f t="shared" si="1"/>
        <v>0.249</v>
      </c>
      <c r="F116" s="118">
        <f t="shared" si="1"/>
        <v>0.99999999999999989</v>
      </c>
      <c r="G116" s="118">
        <f t="shared" si="1"/>
        <v>0.2</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52" type="noConversion"/>
  <hyperlinks>
    <hyperlink ref="B71" r:id="rId1" xr:uid="{00000000-0004-0000-0300-000000000000}"/>
    <hyperlink ref="D71" r:id="rId2" xr:uid="{00000000-0004-0000-0300-000001000000}"/>
    <hyperlink ref="B75" r:id="rId3" xr:uid="{00000000-0004-0000-0300-000002000000}"/>
    <hyperlink ref="D75" r:id="rId4" xr:uid="{00000000-0004-0000-0300-000003000000}"/>
    <hyperlink ref="F75" r:id="rId5" xr:uid="{00000000-0004-0000-0300-000004000000}"/>
    <hyperlink ref="B79" r:id="rId6" xr:uid="{420F503C-2FD8-4A59-AA42-3CD7B9579776}"/>
    <hyperlink ref="D79" r:id="rId7" xr:uid="{29715F66-720E-4301-8A77-9BEEA0F08DDE}"/>
    <hyperlink ref="F79" r:id="rId8" xr:uid="{511731E2-65D4-4DF1-ACB3-461C7A24231A}"/>
  </hyperlinks>
  <pageMargins left="0.25" right="0.25" top="0.75" bottom="0.75" header="0.3" footer="0.3"/>
  <pageSetup scale="22" fitToHeight="0" orientation="landscape" r:id="rId9"/>
  <rowBreaks count="1" manualBreakCount="1">
    <brk id="62" max="15" man="1"/>
  </rowBreaks>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O125"/>
  <sheetViews>
    <sheetView showGridLines="0" topLeftCell="A74" zoomScale="60" zoomScaleNormal="60" zoomScaleSheetLayoutView="40" workbookViewId="0">
      <selection activeCell="D77" sqref="D77:E77"/>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262</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208</v>
      </c>
      <c r="C15" s="517"/>
      <c r="D15" s="517"/>
      <c r="E15" s="517"/>
      <c r="F15" s="517"/>
      <c r="G15" s="518" t="s">
        <v>209</v>
      </c>
      <c r="H15" s="518"/>
      <c r="I15" s="519" t="s">
        <v>263</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39" t="s">
        <v>211</v>
      </c>
      <c r="B17" s="520" t="s">
        <v>212</v>
      </c>
      <c r="C17" s="521"/>
      <c r="D17" s="521"/>
      <c r="E17" s="522"/>
      <c r="F17" s="340" t="s">
        <v>213</v>
      </c>
      <c r="G17" s="523" t="s">
        <v>214</v>
      </c>
      <c r="H17" s="523"/>
      <c r="I17" s="523"/>
      <c r="J17" s="123" t="s">
        <v>215</v>
      </c>
      <c r="K17" s="517" t="s">
        <v>216</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3"/>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127" t="s">
        <v>219</v>
      </c>
      <c r="O23" s="406" t="s">
        <v>220</v>
      </c>
    </row>
    <row r="24" spans="1:15" ht="32.1" customHeight="1" x14ac:dyDescent="0.25">
      <c r="A24" s="90" t="s">
        <v>221</v>
      </c>
      <c r="B24" s="91">
        <v>949965000</v>
      </c>
      <c r="C24" s="91"/>
      <c r="D24" s="91"/>
      <c r="E24" s="91"/>
      <c r="F24" s="91"/>
      <c r="G24" s="91"/>
      <c r="H24" s="88"/>
      <c r="I24" s="88"/>
      <c r="J24" s="88"/>
      <c r="K24" s="88"/>
      <c r="L24" s="88"/>
      <c r="M24" s="433"/>
      <c r="N24" s="187">
        <f t="shared" ref="N24:N29" si="0">SUM(B24:M24)</f>
        <v>949965000</v>
      </c>
      <c r="O24" s="435"/>
    </row>
    <row r="25" spans="1:15" ht="32.1" customHeight="1" x14ac:dyDescent="0.25">
      <c r="A25" s="90" t="s">
        <v>222</v>
      </c>
      <c r="B25" s="91">
        <v>949245000</v>
      </c>
      <c r="C25" s="91"/>
      <c r="D25" s="91"/>
      <c r="E25" s="91"/>
      <c r="F25" s="91"/>
      <c r="G25" s="91"/>
      <c r="H25" s="91"/>
      <c r="I25" s="91"/>
      <c r="J25" s="91"/>
      <c r="K25" s="91"/>
      <c r="L25" s="91"/>
      <c r="M25" s="342"/>
      <c r="N25" s="91">
        <f t="shared" si="0"/>
        <v>949245000</v>
      </c>
      <c r="O25" s="405">
        <f>+(B25+C25+D25+E25+F25+G25+H25+I25+J25+K25+L25+M25)/N24</f>
        <v>0.9992420773396915</v>
      </c>
    </row>
    <row r="26" spans="1:15" ht="32.1" customHeight="1" x14ac:dyDescent="0.25">
      <c r="A26" s="90" t="s">
        <v>223</v>
      </c>
      <c r="B26" s="91">
        <v>0</v>
      </c>
      <c r="C26" s="91">
        <v>43777201</v>
      </c>
      <c r="D26" s="91">
        <v>100954100</v>
      </c>
      <c r="E26" s="91"/>
      <c r="F26" s="91"/>
      <c r="G26" s="91"/>
      <c r="H26" s="91"/>
      <c r="I26" s="91"/>
      <c r="J26" s="91"/>
      <c r="K26" s="91"/>
      <c r="L26" s="91"/>
      <c r="M26" s="342"/>
      <c r="N26" s="91">
        <f t="shared" si="0"/>
        <v>144731301</v>
      </c>
      <c r="O26" s="405"/>
    </row>
    <row r="27" spans="1:15" ht="32.1" customHeight="1" x14ac:dyDescent="0.25">
      <c r="A27" s="90" t="s">
        <v>224</v>
      </c>
      <c r="B27" s="91">
        <v>8643000</v>
      </c>
      <c r="C27" s="91">
        <v>19838000</v>
      </c>
      <c r="D27" s="91"/>
      <c r="E27" s="91"/>
      <c r="F27" s="91"/>
      <c r="G27" s="91"/>
      <c r="H27" s="91"/>
      <c r="I27" s="91"/>
      <c r="J27" s="91"/>
      <c r="K27" s="91"/>
      <c r="L27" s="91"/>
      <c r="M27" s="342"/>
      <c r="N27" s="91">
        <f t="shared" si="0"/>
        <v>28481000</v>
      </c>
      <c r="O27" s="405"/>
    </row>
    <row r="28" spans="1:15" ht="32.1" customHeight="1" x14ac:dyDescent="0.25">
      <c r="A28" s="90" t="s">
        <v>225</v>
      </c>
      <c r="B28" s="91">
        <v>0</v>
      </c>
      <c r="C28" s="91"/>
      <c r="D28" s="91"/>
      <c r="E28" s="91"/>
      <c r="F28" s="91"/>
      <c r="G28" s="91"/>
      <c r="H28" s="91"/>
      <c r="I28" s="91"/>
      <c r="J28" s="91"/>
      <c r="K28" s="91"/>
      <c r="L28" s="91"/>
      <c r="M28" s="342"/>
      <c r="N28" s="91">
        <f t="shared" si="0"/>
        <v>0</v>
      </c>
      <c r="O28" s="343"/>
    </row>
    <row r="29" spans="1:15" ht="32.1" customHeight="1" thickBot="1" x14ac:dyDescent="0.3">
      <c r="A29" s="93" t="s">
        <v>226</v>
      </c>
      <c r="B29" s="94">
        <v>8643000</v>
      </c>
      <c r="C29" s="94">
        <v>19838000</v>
      </c>
      <c r="D29" s="94">
        <v>0</v>
      </c>
      <c r="E29" s="94"/>
      <c r="F29" s="94"/>
      <c r="G29" s="94"/>
      <c r="H29" s="94"/>
      <c r="I29" s="94"/>
      <c r="J29" s="94"/>
      <c r="K29" s="94"/>
      <c r="L29" s="94"/>
      <c r="M29" s="434"/>
      <c r="N29" s="94">
        <f t="shared" si="0"/>
        <v>28481000</v>
      </c>
      <c r="O29" s="436">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Realizar la atención al 100% de personas (mujeres víctimas de violencias de género y sus personas a cargo) que son acogidas en Casas Refugio.</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23</v>
      </c>
      <c r="I35" s="560"/>
      <c r="J35" s="98"/>
    </row>
    <row r="36" spans="1:10" ht="50.25" customHeight="1" thickBot="1" x14ac:dyDescent="0.3">
      <c r="A36" s="545"/>
      <c r="B36" s="156">
        <v>1</v>
      </c>
      <c r="C36" s="156">
        <v>1</v>
      </c>
      <c r="D36" s="156">
        <v>1</v>
      </c>
      <c r="E36" s="156">
        <v>1</v>
      </c>
      <c r="F36" s="156">
        <v>1</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187.5" customHeight="1" thickBot="1" x14ac:dyDescent="0.3">
      <c r="A39" s="545"/>
      <c r="B39" s="156">
        <v>1</v>
      </c>
      <c r="C39" s="156">
        <v>1</v>
      </c>
      <c r="D39" s="548" t="s">
        <v>713</v>
      </c>
      <c r="E39" s="549"/>
      <c r="F39" s="548" t="s">
        <v>638</v>
      </c>
      <c r="G39" s="549"/>
      <c r="H39" s="408" t="s">
        <v>639</v>
      </c>
      <c r="I39" s="408" t="s">
        <v>640</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180" customHeight="1" thickBot="1" x14ac:dyDescent="0.3">
      <c r="A41" s="545"/>
      <c r="B41" s="156">
        <v>1</v>
      </c>
      <c r="C41" s="156">
        <v>1</v>
      </c>
      <c r="D41" s="548" t="s">
        <v>754</v>
      </c>
      <c r="E41" s="549"/>
      <c r="F41" s="548" t="s">
        <v>755</v>
      </c>
      <c r="G41" s="549"/>
      <c r="H41" s="408" t="s">
        <v>639</v>
      </c>
      <c r="I41" s="408" t="s">
        <v>640</v>
      </c>
    </row>
    <row r="42" spans="1:10" s="99" customFormat="1" ht="35.1" customHeight="1" thickBot="1" x14ac:dyDescent="0.3">
      <c r="A42" s="544" t="s">
        <v>242</v>
      </c>
      <c r="B42" s="110" t="s">
        <v>235</v>
      </c>
      <c r="C42" s="109" t="s">
        <v>236</v>
      </c>
      <c r="D42" s="546" t="s">
        <v>237</v>
      </c>
      <c r="E42" s="547"/>
      <c r="F42" s="546" t="s">
        <v>238</v>
      </c>
      <c r="G42" s="547"/>
      <c r="H42" s="109" t="s">
        <v>239</v>
      </c>
      <c r="I42" s="111" t="s">
        <v>240</v>
      </c>
    </row>
    <row r="43" spans="1:10" ht="195" customHeight="1" thickBot="1" x14ac:dyDescent="0.3">
      <c r="A43" s="545"/>
      <c r="B43" s="156">
        <v>1</v>
      </c>
      <c r="C43" s="482">
        <v>1</v>
      </c>
      <c r="D43" s="561" t="s">
        <v>836</v>
      </c>
      <c r="E43" s="562"/>
      <c r="F43" s="561" t="s">
        <v>860</v>
      </c>
      <c r="G43" s="562"/>
      <c r="H43" s="486" t="s">
        <v>639</v>
      </c>
      <c r="I43" s="486" t="s">
        <v>640</v>
      </c>
    </row>
    <row r="44" spans="1:10" s="99" customFormat="1" ht="35.1" customHeight="1"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56">
        <v>1</v>
      </c>
      <c r="C45" s="104"/>
      <c r="D45" s="563"/>
      <c r="E45" s="564"/>
      <c r="F45" s="563"/>
      <c r="G45" s="564"/>
      <c r="H45" s="119"/>
      <c r="I45" s="120"/>
    </row>
    <row r="46" spans="1:10" s="99" customFormat="1" ht="35.1" customHeight="1"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56">
        <v>1</v>
      </c>
      <c r="C47" s="104"/>
      <c r="D47" s="565"/>
      <c r="E47" s="566"/>
      <c r="F47" s="565"/>
      <c r="G47" s="566"/>
      <c r="H47" s="101"/>
      <c r="I47" s="102"/>
    </row>
    <row r="48" spans="1:10" s="99" customFormat="1" ht="35.1" customHeight="1" thickBot="1" x14ac:dyDescent="0.3">
      <c r="A48" s="544" t="s">
        <v>245</v>
      </c>
      <c r="B48" s="110" t="s">
        <v>235</v>
      </c>
      <c r="C48" s="109" t="s">
        <v>236</v>
      </c>
      <c r="D48" s="546" t="s">
        <v>237</v>
      </c>
      <c r="E48" s="547"/>
      <c r="F48" s="546" t="s">
        <v>238</v>
      </c>
      <c r="G48" s="547"/>
      <c r="H48" s="109" t="s">
        <v>239</v>
      </c>
      <c r="I48" s="111" t="s">
        <v>240</v>
      </c>
    </row>
    <row r="49" spans="1:9" ht="17.25" thickBot="1" x14ac:dyDescent="0.3">
      <c r="A49" s="545"/>
      <c r="B49" s="156">
        <v>1</v>
      </c>
      <c r="C49" s="106"/>
      <c r="D49" s="565"/>
      <c r="E49" s="566"/>
      <c r="F49" s="565"/>
      <c r="G49" s="566"/>
      <c r="H49" s="101"/>
      <c r="I49" s="102"/>
    </row>
    <row r="50" spans="1:9" ht="35.1" customHeight="1"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56">
        <v>1</v>
      </c>
      <c r="C51" s="106"/>
      <c r="D51" s="565"/>
      <c r="E51" s="567"/>
      <c r="F51" s="565"/>
      <c r="G51" s="566"/>
      <c r="H51" s="101"/>
      <c r="I51" s="102"/>
    </row>
    <row r="52" spans="1:9" ht="35.1" customHeight="1"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56">
        <v>1</v>
      </c>
      <c r="C53" s="106"/>
      <c r="D53" s="565"/>
      <c r="E53" s="567"/>
      <c r="F53" s="565"/>
      <c r="G53" s="566"/>
      <c r="H53" s="101"/>
      <c r="I53" s="101"/>
    </row>
    <row r="54" spans="1:9" ht="35.1" customHeight="1"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56">
        <v>1</v>
      </c>
      <c r="C55" s="106"/>
      <c r="D55" s="565"/>
      <c r="E55" s="566"/>
      <c r="F55" s="565"/>
      <c r="G55" s="566"/>
      <c r="H55" s="101"/>
      <c r="I55" s="101"/>
    </row>
    <row r="56" spans="1:9" ht="35.1" customHeight="1"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56">
        <v>1</v>
      </c>
      <c r="C57" s="106"/>
      <c r="D57" s="565"/>
      <c r="E57" s="566"/>
      <c r="F57" s="565"/>
      <c r="G57" s="566"/>
      <c r="H57" s="101"/>
      <c r="I57" s="102"/>
    </row>
    <row r="58" spans="1:9" ht="35.1" customHeight="1"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56">
        <v>1</v>
      </c>
      <c r="C59" s="106"/>
      <c r="D59" s="565"/>
      <c r="E59" s="566"/>
      <c r="F59" s="567"/>
      <c r="G59" s="567"/>
      <c r="H59" s="101"/>
      <c r="I59" s="101"/>
    </row>
    <row r="60" spans="1:9" ht="35.1" customHeight="1"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56">
        <v>1</v>
      </c>
      <c r="C61" s="106"/>
      <c r="D61" s="565"/>
      <c r="E61" s="566"/>
      <c r="F61" s="565"/>
      <c r="G61" s="566"/>
      <c r="H61" s="101"/>
      <c r="I61" s="101"/>
    </row>
    <row r="64" spans="1:9" ht="34.5" customHeight="1" x14ac:dyDescent="0.25">
      <c r="A64" s="576" t="s">
        <v>252</v>
      </c>
      <c r="B64" s="576"/>
      <c r="C64" s="576"/>
      <c r="D64" s="576"/>
      <c r="E64" s="576"/>
      <c r="F64" s="576"/>
      <c r="G64" s="576"/>
      <c r="H64" s="576"/>
      <c r="I64" s="576"/>
    </row>
    <row r="65" spans="1:9" ht="63.75" customHeight="1" x14ac:dyDescent="0.25">
      <c r="A65" s="112" t="s">
        <v>253</v>
      </c>
      <c r="B65" s="568" t="s">
        <v>264</v>
      </c>
      <c r="C65" s="569"/>
      <c r="D65" s="568" t="s">
        <v>265</v>
      </c>
      <c r="E65" s="569"/>
      <c r="F65" s="570"/>
      <c r="G65" s="571"/>
      <c r="H65" s="570"/>
      <c r="I65" s="571"/>
    </row>
    <row r="66" spans="1:9" ht="40.5" customHeight="1" x14ac:dyDescent="0.25">
      <c r="A66" s="112" t="s">
        <v>257</v>
      </c>
      <c r="B66" s="572">
        <v>0.05</v>
      </c>
      <c r="C66" s="573"/>
      <c r="D66" s="572">
        <v>0.05</v>
      </c>
      <c r="E66" s="573"/>
      <c r="F66" s="574"/>
      <c r="G66" s="575"/>
      <c r="H66" s="574"/>
      <c r="I66" s="575"/>
    </row>
    <row r="67" spans="1:9" ht="30" customHeight="1" x14ac:dyDescent="0.25">
      <c r="A67" s="577" t="s">
        <v>188</v>
      </c>
      <c r="B67" s="162" t="s">
        <v>99</v>
      </c>
      <c r="C67" s="162" t="s">
        <v>236</v>
      </c>
      <c r="D67" s="162" t="s">
        <v>99</v>
      </c>
      <c r="E67" s="162" t="s">
        <v>236</v>
      </c>
      <c r="F67" s="162" t="s">
        <v>99</v>
      </c>
      <c r="G67" s="162" t="s">
        <v>236</v>
      </c>
      <c r="H67" s="162" t="s">
        <v>99</v>
      </c>
      <c r="I67" s="162" t="s">
        <v>236</v>
      </c>
    </row>
    <row r="68" spans="1:9" ht="30" customHeight="1" x14ac:dyDescent="0.25">
      <c r="A68" s="578"/>
      <c r="B68" s="114">
        <v>8.3000000000000004E-2</v>
      </c>
      <c r="C68" s="114">
        <v>8.3000000000000004E-2</v>
      </c>
      <c r="D68" s="114">
        <v>8.3000000000000004E-2</v>
      </c>
      <c r="E68" s="114">
        <v>8.3000000000000004E-2</v>
      </c>
      <c r="F68" s="121"/>
      <c r="G68" s="115"/>
      <c r="H68" s="121"/>
      <c r="I68" s="115"/>
    </row>
    <row r="69" spans="1:9" ht="206.25" customHeight="1" x14ac:dyDescent="0.25">
      <c r="A69" s="112" t="s">
        <v>258</v>
      </c>
      <c r="B69" s="579" t="s">
        <v>641</v>
      </c>
      <c r="C69" s="580"/>
      <c r="D69" s="579" t="s">
        <v>642</v>
      </c>
      <c r="E69" s="580"/>
      <c r="F69" s="581"/>
      <c r="G69" s="582"/>
      <c r="H69" s="581"/>
      <c r="I69" s="583"/>
    </row>
    <row r="70" spans="1:9" ht="80.25" customHeight="1" x14ac:dyDescent="0.25">
      <c r="A70" s="112" t="s">
        <v>259</v>
      </c>
      <c r="B70" s="584" t="s">
        <v>643</v>
      </c>
      <c r="C70" s="585"/>
      <c r="D70" s="584" t="s">
        <v>644</v>
      </c>
      <c r="E70" s="585"/>
      <c r="F70" s="586"/>
      <c r="G70" s="587"/>
      <c r="H70" s="586"/>
      <c r="I70" s="587"/>
    </row>
    <row r="71" spans="1:9" ht="30.75" customHeight="1" x14ac:dyDescent="0.25">
      <c r="A71" s="577" t="s">
        <v>189</v>
      </c>
      <c r="B71" s="162" t="s">
        <v>99</v>
      </c>
      <c r="C71" s="162" t="s">
        <v>236</v>
      </c>
      <c r="D71" s="162" t="s">
        <v>99</v>
      </c>
      <c r="E71" s="162" t="s">
        <v>236</v>
      </c>
      <c r="F71" s="162" t="s">
        <v>99</v>
      </c>
      <c r="G71" s="162" t="s">
        <v>236</v>
      </c>
      <c r="H71" s="162" t="s">
        <v>99</v>
      </c>
      <c r="I71" s="162" t="s">
        <v>236</v>
      </c>
    </row>
    <row r="72" spans="1:9" ht="30.75" customHeight="1" x14ac:dyDescent="0.25">
      <c r="A72" s="578"/>
      <c r="B72" s="114">
        <v>8.3000000000000004E-2</v>
      </c>
      <c r="C72" s="114">
        <v>8.3000000000000004E-2</v>
      </c>
      <c r="D72" s="114">
        <v>8.3000000000000004E-2</v>
      </c>
      <c r="E72" s="114">
        <v>8.3000000000000004E-2</v>
      </c>
      <c r="F72" s="121"/>
      <c r="G72" s="116"/>
      <c r="H72" s="121"/>
      <c r="I72" s="116"/>
    </row>
    <row r="73" spans="1:9" ht="300.75" customHeight="1" x14ac:dyDescent="0.25">
      <c r="A73" s="112" t="s">
        <v>258</v>
      </c>
      <c r="B73" s="579" t="s">
        <v>756</v>
      </c>
      <c r="C73" s="580"/>
      <c r="D73" s="579" t="s">
        <v>757</v>
      </c>
      <c r="E73" s="580"/>
      <c r="F73" s="588"/>
      <c r="G73" s="589"/>
      <c r="H73" s="590"/>
      <c r="I73" s="591"/>
    </row>
    <row r="74" spans="1:9" ht="80.25" customHeight="1" x14ac:dyDescent="0.25">
      <c r="A74" s="112" t="s">
        <v>259</v>
      </c>
      <c r="B74" s="584" t="s">
        <v>762</v>
      </c>
      <c r="C74" s="592"/>
      <c r="D74" s="584" t="s">
        <v>763</v>
      </c>
      <c r="E74" s="592"/>
      <c r="F74" s="593"/>
      <c r="G74" s="594"/>
      <c r="H74" s="586"/>
      <c r="I74" s="587"/>
    </row>
    <row r="75" spans="1:9" ht="16.5" x14ac:dyDescent="0.25">
      <c r="A75" s="577" t="s">
        <v>190</v>
      </c>
      <c r="B75" s="162" t="s">
        <v>99</v>
      </c>
      <c r="C75" s="162" t="s">
        <v>236</v>
      </c>
      <c r="D75" s="162" t="s">
        <v>99</v>
      </c>
      <c r="E75" s="162" t="s">
        <v>236</v>
      </c>
      <c r="F75" s="162" t="s">
        <v>99</v>
      </c>
      <c r="G75" s="162" t="s">
        <v>236</v>
      </c>
      <c r="H75" s="162" t="s">
        <v>99</v>
      </c>
      <c r="I75" s="162" t="s">
        <v>236</v>
      </c>
    </row>
    <row r="76" spans="1:9" ht="16.5" x14ac:dyDescent="0.25">
      <c r="A76" s="578"/>
      <c r="B76" s="114">
        <v>8.3000000000000004E-2</v>
      </c>
      <c r="C76" s="114">
        <v>8.3000000000000004E-2</v>
      </c>
      <c r="D76" s="114">
        <v>8.3000000000000004E-2</v>
      </c>
      <c r="E76" s="114">
        <v>8.3000000000000004E-2</v>
      </c>
      <c r="F76" s="121"/>
      <c r="G76" s="116"/>
      <c r="H76" s="121"/>
      <c r="I76" s="116"/>
    </row>
    <row r="77" spans="1:9" ht="362.25" customHeight="1" x14ac:dyDescent="0.25">
      <c r="A77" s="112" t="s">
        <v>258</v>
      </c>
      <c r="B77" s="595" t="s">
        <v>837</v>
      </c>
      <c r="C77" s="596"/>
      <c r="D77" s="595" t="s">
        <v>878</v>
      </c>
      <c r="E77" s="596"/>
      <c r="F77" s="581"/>
      <c r="G77" s="582"/>
      <c r="H77" s="586"/>
      <c r="I77" s="587"/>
    </row>
    <row r="78" spans="1:9" ht="93.75" customHeight="1" x14ac:dyDescent="0.25">
      <c r="A78" s="112" t="s">
        <v>259</v>
      </c>
      <c r="B78" s="584" t="s">
        <v>861</v>
      </c>
      <c r="C78" s="592"/>
      <c r="D78" s="584" t="s">
        <v>862</v>
      </c>
      <c r="E78" s="592"/>
      <c r="F78" s="586"/>
      <c r="G78" s="587"/>
      <c r="H78" s="586"/>
      <c r="I78" s="587"/>
    </row>
    <row r="79" spans="1:9" ht="16.5" x14ac:dyDescent="0.25">
      <c r="A79" s="577" t="s">
        <v>191</v>
      </c>
      <c r="B79" s="162" t="s">
        <v>99</v>
      </c>
      <c r="C79" s="162" t="s">
        <v>236</v>
      </c>
      <c r="D79" s="162" t="s">
        <v>99</v>
      </c>
      <c r="E79" s="162" t="s">
        <v>236</v>
      </c>
      <c r="F79" s="162" t="s">
        <v>99</v>
      </c>
      <c r="G79" s="162" t="s">
        <v>236</v>
      </c>
      <c r="H79" s="162" t="s">
        <v>99</v>
      </c>
      <c r="I79" s="162" t="s">
        <v>236</v>
      </c>
    </row>
    <row r="80" spans="1:9" ht="16.5" x14ac:dyDescent="0.25">
      <c r="A80" s="578"/>
      <c r="B80" s="114">
        <v>8.3000000000000004E-2</v>
      </c>
      <c r="C80" s="115"/>
      <c r="D80" s="114">
        <v>8.3000000000000004E-2</v>
      </c>
      <c r="E80" s="115"/>
      <c r="F80" s="121"/>
      <c r="G80" s="116"/>
      <c r="H80" s="121"/>
      <c r="I80" s="116"/>
    </row>
    <row r="81" spans="1:9" ht="33" x14ac:dyDescent="0.25">
      <c r="A81" s="112" t="s">
        <v>258</v>
      </c>
      <c r="B81" s="597"/>
      <c r="C81" s="598"/>
      <c r="D81" s="597"/>
      <c r="E81" s="598"/>
      <c r="F81" s="581"/>
      <c r="G81" s="582"/>
      <c r="H81" s="586"/>
      <c r="I81" s="587"/>
    </row>
    <row r="82" spans="1:9" ht="16.5" x14ac:dyDescent="0.25">
      <c r="A82" s="112" t="s">
        <v>259</v>
      </c>
      <c r="B82" s="599"/>
      <c r="C82" s="600"/>
      <c r="D82" s="599"/>
      <c r="E82" s="600"/>
      <c r="F82" s="586"/>
      <c r="G82" s="587"/>
      <c r="H82" s="586"/>
      <c r="I82" s="587"/>
    </row>
    <row r="83" spans="1:9" ht="16.5" x14ac:dyDescent="0.25">
      <c r="A83" s="577" t="s">
        <v>195</v>
      </c>
      <c r="B83" s="162" t="s">
        <v>99</v>
      </c>
      <c r="C83" s="162" t="s">
        <v>236</v>
      </c>
      <c r="D83" s="162" t="s">
        <v>99</v>
      </c>
      <c r="E83" s="162" t="s">
        <v>236</v>
      </c>
      <c r="F83" s="162" t="s">
        <v>99</v>
      </c>
      <c r="G83" s="162" t="s">
        <v>236</v>
      </c>
      <c r="H83" s="162" t="s">
        <v>99</v>
      </c>
      <c r="I83" s="162" t="s">
        <v>236</v>
      </c>
    </row>
    <row r="84" spans="1:9" ht="16.5" x14ac:dyDescent="0.25">
      <c r="A84" s="578"/>
      <c r="B84" s="114">
        <v>8.3000000000000004E-2</v>
      </c>
      <c r="C84" s="115"/>
      <c r="D84" s="114">
        <v>8.3000000000000004E-2</v>
      </c>
      <c r="E84" s="115"/>
      <c r="F84" s="121"/>
      <c r="G84" s="116"/>
      <c r="H84" s="121"/>
      <c r="I84" s="116"/>
    </row>
    <row r="85" spans="1:9" ht="33" x14ac:dyDescent="0.25">
      <c r="A85" s="112" t="s">
        <v>258</v>
      </c>
      <c r="B85" s="601"/>
      <c r="C85" s="601"/>
      <c r="D85" s="601"/>
      <c r="E85" s="601"/>
      <c r="F85" s="601"/>
      <c r="G85" s="601"/>
      <c r="H85" s="601"/>
      <c r="I85" s="601"/>
    </row>
    <row r="86" spans="1:9" ht="16.5" x14ac:dyDescent="0.25">
      <c r="A86" s="112" t="s">
        <v>259</v>
      </c>
      <c r="B86" s="602"/>
      <c r="C86" s="603"/>
      <c r="D86" s="602"/>
      <c r="E86" s="603"/>
      <c r="F86" s="602"/>
      <c r="G86" s="603"/>
      <c r="H86" s="602"/>
      <c r="I86" s="603"/>
    </row>
    <row r="87" spans="1:9" ht="16.5" x14ac:dyDescent="0.25">
      <c r="A87" s="577" t="s">
        <v>196</v>
      </c>
      <c r="B87" s="162" t="s">
        <v>99</v>
      </c>
      <c r="C87" s="162" t="s">
        <v>236</v>
      </c>
      <c r="D87" s="162" t="s">
        <v>99</v>
      </c>
      <c r="E87" s="162" t="s">
        <v>236</v>
      </c>
      <c r="F87" s="162" t="s">
        <v>99</v>
      </c>
      <c r="G87" s="162" t="s">
        <v>236</v>
      </c>
      <c r="H87" s="162" t="s">
        <v>99</v>
      </c>
      <c r="I87" s="162" t="s">
        <v>236</v>
      </c>
    </row>
    <row r="88" spans="1:9" ht="16.5" x14ac:dyDescent="0.25">
      <c r="A88" s="578"/>
      <c r="B88" s="114">
        <v>8.3000000000000004E-2</v>
      </c>
      <c r="C88" s="117"/>
      <c r="D88" s="114">
        <v>8.3000000000000004E-2</v>
      </c>
      <c r="E88" s="117"/>
      <c r="F88" s="121"/>
      <c r="G88" s="116"/>
      <c r="H88" s="121"/>
      <c r="I88" s="116"/>
    </row>
    <row r="89" spans="1:9" ht="33" x14ac:dyDescent="0.25">
      <c r="A89" s="112" t="s">
        <v>258</v>
      </c>
      <c r="B89" s="604"/>
      <c r="C89" s="604"/>
      <c r="D89" s="604"/>
      <c r="E89" s="604"/>
      <c r="F89" s="604"/>
      <c r="G89" s="604"/>
      <c r="H89" s="604"/>
      <c r="I89" s="604"/>
    </row>
    <row r="90" spans="1:9" ht="16.5" x14ac:dyDescent="0.25">
      <c r="A90" s="112" t="s">
        <v>259</v>
      </c>
      <c r="B90" s="602"/>
      <c r="C90" s="603"/>
      <c r="D90" s="602"/>
      <c r="E90" s="603"/>
      <c r="F90" s="602"/>
      <c r="G90" s="603"/>
      <c r="H90" s="602"/>
      <c r="I90" s="603"/>
    </row>
    <row r="91" spans="1:9" ht="16.5" x14ac:dyDescent="0.25">
      <c r="A91" s="577" t="s">
        <v>197</v>
      </c>
      <c r="B91" s="162" t="s">
        <v>99</v>
      </c>
      <c r="C91" s="162" t="s">
        <v>236</v>
      </c>
      <c r="D91" s="162" t="s">
        <v>99</v>
      </c>
      <c r="E91" s="162" t="s">
        <v>236</v>
      </c>
      <c r="F91" s="162" t="s">
        <v>99</v>
      </c>
      <c r="G91" s="162" t="s">
        <v>236</v>
      </c>
      <c r="H91" s="162" t="s">
        <v>99</v>
      </c>
      <c r="I91" s="162" t="s">
        <v>236</v>
      </c>
    </row>
    <row r="92" spans="1:9" ht="16.5" x14ac:dyDescent="0.25">
      <c r="A92" s="578"/>
      <c r="B92" s="114">
        <v>8.3000000000000004E-2</v>
      </c>
      <c r="C92" s="117"/>
      <c r="D92" s="114">
        <v>8.3000000000000004E-2</v>
      </c>
      <c r="E92" s="117"/>
      <c r="F92" s="121"/>
      <c r="G92" s="116"/>
      <c r="H92" s="121"/>
      <c r="I92" s="116"/>
    </row>
    <row r="93" spans="1:9" ht="33" x14ac:dyDescent="0.25">
      <c r="A93" s="112" t="s">
        <v>258</v>
      </c>
      <c r="B93" s="604"/>
      <c r="C93" s="604"/>
      <c r="D93" s="604"/>
      <c r="E93" s="604"/>
      <c r="F93" s="604"/>
      <c r="G93" s="604"/>
      <c r="H93" s="604"/>
      <c r="I93" s="604"/>
    </row>
    <row r="94" spans="1:9" ht="16.5" x14ac:dyDescent="0.25">
      <c r="A94" s="112" t="s">
        <v>259</v>
      </c>
      <c r="B94" s="602"/>
      <c r="C94" s="603"/>
      <c r="D94" s="602"/>
      <c r="E94" s="603"/>
      <c r="F94" s="602"/>
      <c r="G94" s="603"/>
      <c r="H94" s="602"/>
      <c r="I94" s="603"/>
    </row>
    <row r="95" spans="1:9" ht="16.5" x14ac:dyDescent="0.25">
      <c r="A95" s="577" t="s">
        <v>198</v>
      </c>
      <c r="B95" s="162" t="s">
        <v>99</v>
      </c>
      <c r="C95" s="162" t="s">
        <v>236</v>
      </c>
      <c r="D95" s="162" t="s">
        <v>99</v>
      </c>
      <c r="E95" s="162" t="s">
        <v>236</v>
      </c>
      <c r="F95" s="162" t="s">
        <v>99</v>
      </c>
      <c r="G95" s="162" t="s">
        <v>236</v>
      </c>
      <c r="H95" s="162" t="s">
        <v>99</v>
      </c>
      <c r="I95" s="162" t="s">
        <v>236</v>
      </c>
    </row>
    <row r="96" spans="1:9" ht="16.5" x14ac:dyDescent="0.25">
      <c r="A96" s="578"/>
      <c r="B96" s="114">
        <v>8.3000000000000004E-2</v>
      </c>
      <c r="C96" s="117"/>
      <c r="D96" s="114">
        <v>8.3000000000000004E-2</v>
      </c>
      <c r="E96" s="117"/>
      <c r="F96" s="121"/>
      <c r="G96" s="116"/>
      <c r="H96" s="121"/>
      <c r="I96" s="116"/>
    </row>
    <row r="97" spans="1:9" ht="33" x14ac:dyDescent="0.25">
      <c r="A97" s="112" t="s">
        <v>258</v>
      </c>
      <c r="B97" s="604"/>
      <c r="C97" s="604"/>
      <c r="D97" s="604"/>
      <c r="E97" s="604"/>
      <c r="F97" s="604"/>
      <c r="G97" s="604"/>
      <c r="H97" s="604"/>
      <c r="I97" s="604"/>
    </row>
    <row r="98" spans="1:9" ht="16.5" x14ac:dyDescent="0.25">
      <c r="A98" s="112" t="s">
        <v>259</v>
      </c>
      <c r="B98" s="602"/>
      <c r="C98" s="603"/>
      <c r="D98" s="602"/>
      <c r="E98" s="603"/>
      <c r="F98" s="602"/>
      <c r="G98" s="603"/>
      <c r="H98" s="602"/>
      <c r="I98" s="603"/>
    </row>
    <row r="99" spans="1:9" ht="16.5" x14ac:dyDescent="0.25">
      <c r="A99" s="577" t="s">
        <v>200</v>
      </c>
      <c r="B99" s="162" t="s">
        <v>99</v>
      </c>
      <c r="C99" s="162" t="s">
        <v>236</v>
      </c>
      <c r="D99" s="162" t="s">
        <v>99</v>
      </c>
      <c r="E99" s="162" t="s">
        <v>236</v>
      </c>
      <c r="F99" s="162" t="s">
        <v>99</v>
      </c>
      <c r="G99" s="162" t="s">
        <v>236</v>
      </c>
      <c r="H99" s="162" t="s">
        <v>99</v>
      </c>
      <c r="I99" s="162" t="s">
        <v>236</v>
      </c>
    </row>
    <row r="100" spans="1:9" ht="16.5" x14ac:dyDescent="0.25">
      <c r="A100" s="578"/>
      <c r="B100" s="114">
        <v>8.4000000000000005E-2</v>
      </c>
      <c r="C100" s="117"/>
      <c r="D100" s="114">
        <v>8.4000000000000005E-2</v>
      </c>
      <c r="E100" s="117"/>
      <c r="F100" s="121"/>
      <c r="G100" s="116"/>
      <c r="H100" s="121"/>
      <c r="I100" s="116"/>
    </row>
    <row r="101" spans="1:9" ht="33" x14ac:dyDescent="0.25">
      <c r="A101" s="112" t="s">
        <v>258</v>
      </c>
      <c r="B101" s="604"/>
      <c r="C101" s="604"/>
      <c r="D101" s="604"/>
      <c r="E101" s="604"/>
      <c r="F101" s="604"/>
      <c r="G101" s="604"/>
      <c r="H101" s="604"/>
      <c r="I101" s="604"/>
    </row>
    <row r="102" spans="1:9" ht="16.5" x14ac:dyDescent="0.25">
      <c r="A102" s="112" t="s">
        <v>259</v>
      </c>
      <c r="B102" s="602"/>
      <c r="C102" s="603"/>
      <c r="D102" s="602"/>
      <c r="E102" s="603"/>
      <c r="F102" s="602"/>
      <c r="G102" s="603"/>
      <c r="H102" s="602"/>
      <c r="I102" s="603"/>
    </row>
    <row r="103" spans="1:9" ht="16.5" x14ac:dyDescent="0.25">
      <c r="A103" s="577" t="s">
        <v>201</v>
      </c>
      <c r="B103" s="162" t="s">
        <v>99</v>
      </c>
      <c r="C103" s="162" t="s">
        <v>236</v>
      </c>
      <c r="D103" s="162" t="s">
        <v>99</v>
      </c>
      <c r="E103" s="162" t="s">
        <v>236</v>
      </c>
      <c r="F103" s="162" t="s">
        <v>99</v>
      </c>
      <c r="G103" s="162" t="s">
        <v>236</v>
      </c>
      <c r="H103" s="162" t="s">
        <v>99</v>
      </c>
      <c r="I103" s="162" t="s">
        <v>236</v>
      </c>
    </row>
    <row r="104" spans="1:9" ht="16.5" x14ac:dyDescent="0.25">
      <c r="A104" s="578"/>
      <c r="B104" s="114">
        <v>8.4000000000000005E-2</v>
      </c>
      <c r="C104" s="117"/>
      <c r="D104" s="114">
        <v>8.4000000000000005E-2</v>
      </c>
      <c r="E104" s="117"/>
      <c r="F104" s="121"/>
      <c r="G104" s="116"/>
      <c r="H104" s="121"/>
      <c r="I104" s="116"/>
    </row>
    <row r="105" spans="1:9" ht="33" x14ac:dyDescent="0.25">
      <c r="A105" s="112" t="s">
        <v>258</v>
      </c>
      <c r="B105" s="604"/>
      <c r="C105" s="604"/>
      <c r="D105" s="604"/>
      <c r="E105" s="604"/>
      <c r="F105" s="604"/>
      <c r="G105" s="604"/>
      <c r="H105" s="604"/>
      <c r="I105" s="604"/>
    </row>
    <row r="106" spans="1:9" ht="16.5" x14ac:dyDescent="0.25">
      <c r="A106" s="112" t="s">
        <v>259</v>
      </c>
      <c r="B106" s="602"/>
      <c r="C106" s="603"/>
      <c r="D106" s="602"/>
      <c r="E106" s="603"/>
      <c r="F106" s="602"/>
      <c r="G106" s="603"/>
      <c r="H106" s="602"/>
      <c r="I106" s="603"/>
    </row>
    <row r="107" spans="1:9" ht="16.5" x14ac:dyDescent="0.25">
      <c r="A107" s="577" t="s">
        <v>202</v>
      </c>
      <c r="B107" s="162" t="s">
        <v>99</v>
      </c>
      <c r="C107" s="162" t="s">
        <v>236</v>
      </c>
      <c r="D107" s="162" t="s">
        <v>99</v>
      </c>
      <c r="E107" s="162" t="s">
        <v>236</v>
      </c>
      <c r="F107" s="162" t="s">
        <v>99</v>
      </c>
      <c r="G107" s="162" t="s">
        <v>236</v>
      </c>
      <c r="H107" s="162" t="s">
        <v>99</v>
      </c>
      <c r="I107" s="162" t="s">
        <v>236</v>
      </c>
    </row>
    <row r="108" spans="1:9" ht="16.5" x14ac:dyDescent="0.25">
      <c r="A108" s="578"/>
      <c r="B108" s="114">
        <v>8.4000000000000005E-2</v>
      </c>
      <c r="C108" s="117"/>
      <c r="D108" s="114">
        <v>8.4000000000000005E-2</v>
      </c>
      <c r="E108" s="117"/>
      <c r="F108" s="121"/>
      <c r="G108" s="116"/>
      <c r="H108" s="121"/>
      <c r="I108" s="116"/>
    </row>
    <row r="109" spans="1:9" ht="33" x14ac:dyDescent="0.25">
      <c r="A109" s="112" t="s">
        <v>258</v>
      </c>
      <c r="B109" s="604"/>
      <c r="C109" s="604"/>
      <c r="D109" s="604"/>
      <c r="E109" s="604"/>
      <c r="F109" s="604"/>
      <c r="G109" s="604"/>
      <c r="H109" s="604"/>
      <c r="I109" s="604"/>
    </row>
    <row r="110" spans="1:9" ht="16.5" x14ac:dyDescent="0.25">
      <c r="A110" s="112" t="s">
        <v>259</v>
      </c>
      <c r="B110" s="602"/>
      <c r="C110" s="603"/>
      <c r="D110" s="602"/>
      <c r="E110" s="603"/>
      <c r="F110" s="602"/>
      <c r="G110" s="603"/>
      <c r="H110" s="602"/>
      <c r="I110" s="603"/>
    </row>
    <row r="111" spans="1:9" ht="16.5" x14ac:dyDescent="0.25">
      <c r="A111" s="577" t="s">
        <v>203</v>
      </c>
      <c r="B111" s="162" t="s">
        <v>99</v>
      </c>
      <c r="C111" s="162" t="s">
        <v>236</v>
      </c>
      <c r="D111" s="162" t="s">
        <v>99</v>
      </c>
      <c r="E111" s="162" t="s">
        <v>236</v>
      </c>
      <c r="F111" s="162" t="s">
        <v>99</v>
      </c>
      <c r="G111" s="162" t="s">
        <v>236</v>
      </c>
      <c r="H111" s="162" t="s">
        <v>99</v>
      </c>
      <c r="I111" s="162" t="s">
        <v>236</v>
      </c>
    </row>
    <row r="112" spans="1:9" ht="16.5" x14ac:dyDescent="0.25">
      <c r="A112" s="578"/>
      <c r="B112" s="114">
        <v>8.4000000000000005E-2</v>
      </c>
      <c r="C112" s="267"/>
      <c r="D112" s="114">
        <v>8.4000000000000005E-2</v>
      </c>
      <c r="E112" s="267"/>
      <c r="F112" s="267"/>
      <c r="G112" s="268"/>
      <c r="H112" s="267"/>
      <c r="I112" s="268"/>
    </row>
    <row r="113" spans="1:9" ht="33" x14ac:dyDescent="0.25">
      <c r="A113" s="112" t="s">
        <v>258</v>
      </c>
      <c r="B113" s="605"/>
      <c r="C113" s="605"/>
      <c r="D113" s="605"/>
      <c r="E113" s="605"/>
      <c r="F113" s="605"/>
      <c r="G113" s="605"/>
      <c r="H113" s="605"/>
      <c r="I113" s="605"/>
    </row>
    <row r="114" spans="1:9" ht="16.5" x14ac:dyDescent="0.25">
      <c r="A114" s="112" t="s">
        <v>259</v>
      </c>
      <c r="B114" s="602"/>
      <c r="C114" s="603"/>
      <c r="D114" s="602"/>
      <c r="E114" s="603"/>
      <c r="F114" s="602"/>
      <c r="G114" s="603"/>
      <c r="H114" s="602"/>
      <c r="I114" s="603"/>
    </row>
    <row r="115" spans="1:9" ht="16.5" x14ac:dyDescent="0.25">
      <c r="A115" s="113" t="s">
        <v>260</v>
      </c>
      <c r="B115" s="118">
        <f t="shared" ref="B115:I115" si="1">(B68+B72+B76+B80+B84+B88+B92+B96+B100+B104+B108+B112)</f>
        <v>0.99999999999999989</v>
      </c>
      <c r="C115" s="118">
        <f t="shared" si="1"/>
        <v>0.249</v>
      </c>
      <c r="D115" s="118">
        <f t="shared" si="1"/>
        <v>0.99999999999999989</v>
      </c>
      <c r="E115" s="118">
        <f t="shared" si="1"/>
        <v>0.249</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400-000000000000}"/>
    <hyperlink ref="D70" r:id="rId2" xr:uid="{00000000-0004-0000-0400-000001000000}"/>
    <hyperlink ref="B74" r:id="rId3" xr:uid="{00000000-0004-0000-0400-000002000000}"/>
    <hyperlink ref="D74" r:id="rId4" xr:uid="{00000000-0004-0000-0400-000003000000}"/>
    <hyperlink ref="B78" r:id="rId5" xr:uid="{4A03061E-F10D-48CA-817F-D01EE22E59E6}"/>
    <hyperlink ref="D78" r:id="rId6" xr:uid="{7AE6A9ED-6E17-4FA2-B7F7-250FD7DEB14F}"/>
  </hyperlinks>
  <pageMargins left="0.25" right="0.25" top="0.75" bottom="0.75" header="0.3" footer="0.3"/>
  <pageSetup scale="25" fitToHeight="0" orientation="landscape" r:id="rId7"/>
  <rowBreaks count="1" manualBreakCount="1">
    <brk id="62" max="15" man="1"/>
  </rowBreaks>
  <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A1:O126"/>
  <sheetViews>
    <sheetView showGridLines="0" topLeftCell="A9" zoomScale="60" zoomScaleNormal="60" zoomScaleSheetLayoutView="30" workbookViewId="0">
      <selection activeCell="D78" sqref="D78:E78"/>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681" t="s">
        <v>612</v>
      </c>
      <c r="C11" s="682"/>
      <c r="D11" s="682"/>
      <c r="E11" s="682"/>
      <c r="F11" s="682"/>
      <c r="G11" s="682"/>
      <c r="H11" s="682"/>
      <c r="I11" s="682"/>
      <c r="J11" s="682"/>
      <c r="K11" s="682"/>
      <c r="L11" s="682"/>
      <c r="M11" s="682"/>
      <c r="N11" s="682"/>
      <c r="O11" s="683"/>
    </row>
    <row r="12" spans="1:15" ht="15" customHeight="1" x14ac:dyDescent="0.25">
      <c r="A12" s="528"/>
      <c r="B12" s="684"/>
      <c r="C12" s="685"/>
      <c r="D12" s="685"/>
      <c r="E12" s="685"/>
      <c r="F12" s="685"/>
      <c r="G12" s="685"/>
      <c r="H12" s="685"/>
      <c r="I12" s="685"/>
      <c r="J12" s="685"/>
      <c r="K12" s="685"/>
      <c r="L12" s="685"/>
      <c r="M12" s="685"/>
      <c r="N12" s="685"/>
      <c r="O12" s="686"/>
    </row>
    <row r="13" spans="1:15" ht="15" customHeight="1" thickBot="1" x14ac:dyDescent="0.3">
      <c r="A13" s="529"/>
      <c r="B13" s="687"/>
      <c r="C13" s="688"/>
      <c r="D13" s="688"/>
      <c r="E13" s="688"/>
      <c r="F13" s="688"/>
      <c r="G13" s="688"/>
      <c r="H13" s="688"/>
      <c r="I13" s="688"/>
      <c r="J13" s="688"/>
      <c r="K13" s="688"/>
      <c r="L13" s="688"/>
      <c r="M13" s="688"/>
      <c r="N13" s="688"/>
      <c r="O13" s="689"/>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268</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16326885000</v>
      </c>
      <c r="C24" s="91"/>
      <c r="D24" s="91"/>
      <c r="E24" s="91"/>
      <c r="F24" s="91"/>
      <c r="G24" s="91"/>
      <c r="H24" s="88"/>
      <c r="I24" s="88"/>
      <c r="J24" s="88"/>
      <c r="K24" s="88"/>
      <c r="L24" s="88"/>
      <c r="M24" s="433"/>
      <c r="N24" s="91">
        <f t="shared" ref="N24:N29" si="0">SUM(B24:M24)</f>
        <v>16326885000</v>
      </c>
      <c r="O24" s="435"/>
    </row>
    <row r="25" spans="1:15" ht="32.1" customHeight="1" x14ac:dyDescent="0.25">
      <c r="A25" s="90" t="s">
        <v>222</v>
      </c>
      <c r="B25" s="91">
        <v>16326884449</v>
      </c>
      <c r="C25" s="91"/>
      <c r="D25" s="91"/>
      <c r="E25" s="91"/>
      <c r="F25" s="91"/>
      <c r="G25" s="91"/>
      <c r="H25" s="91"/>
      <c r="I25" s="91"/>
      <c r="J25" s="91"/>
      <c r="K25" s="91"/>
      <c r="L25" s="91"/>
      <c r="M25" s="342"/>
      <c r="N25" s="91">
        <f t="shared" si="0"/>
        <v>16326884449</v>
      </c>
      <c r="O25" s="405">
        <f>+(B25+C25+D25+E25+F25+G25+H25+I25+J25+K25+L25+M25)/N24</f>
        <v>0.99999996625198251</v>
      </c>
    </row>
    <row r="26" spans="1:15" ht="32.1" customHeight="1" x14ac:dyDescent="0.25">
      <c r="A26" s="90" t="s">
        <v>223</v>
      </c>
      <c r="B26" s="91">
        <v>0</v>
      </c>
      <c r="C26" s="91">
        <v>1247441685</v>
      </c>
      <c r="D26" s="91">
        <v>1332068843</v>
      </c>
      <c r="E26" s="91"/>
      <c r="F26" s="91"/>
      <c r="G26" s="91"/>
      <c r="H26" s="91"/>
      <c r="I26" s="91"/>
      <c r="J26" s="91"/>
      <c r="K26" s="91"/>
      <c r="L26" s="91"/>
      <c r="M26" s="342"/>
      <c r="N26" s="91">
        <f t="shared" si="0"/>
        <v>2579510528</v>
      </c>
      <c r="O26" s="405"/>
    </row>
    <row r="27" spans="1:15" ht="32.1" customHeight="1" x14ac:dyDescent="0.25">
      <c r="A27" s="90" t="s">
        <v>224</v>
      </c>
      <c r="B27" s="91">
        <v>1231063255</v>
      </c>
      <c r="C27" s="91">
        <v>36271486</v>
      </c>
      <c r="D27" s="91"/>
      <c r="E27" s="91"/>
      <c r="F27" s="91"/>
      <c r="G27" s="91"/>
      <c r="H27" s="91"/>
      <c r="I27" s="91"/>
      <c r="J27" s="91"/>
      <c r="K27" s="91"/>
      <c r="L27" s="91"/>
      <c r="M27" s="342">
        <v>41589938</v>
      </c>
      <c r="N27" s="91">
        <f t="shared" si="0"/>
        <v>1308924679</v>
      </c>
      <c r="O27" s="405"/>
    </row>
    <row r="28" spans="1:15" ht="32.1" customHeight="1" x14ac:dyDescent="0.25">
      <c r="A28" s="90" t="s">
        <v>225</v>
      </c>
      <c r="B28" s="91">
        <v>0</v>
      </c>
      <c r="C28" s="91"/>
      <c r="D28" s="91"/>
      <c r="E28" s="91"/>
      <c r="F28" s="91"/>
      <c r="G28" s="91"/>
      <c r="H28" s="91"/>
      <c r="I28" s="91"/>
      <c r="J28" s="91"/>
      <c r="K28" s="91"/>
      <c r="L28" s="91"/>
      <c r="M28" s="342"/>
      <c r="N28" s="91">
        <f t="shared" si="0"/>
        <v>0</v>
      </c>
      <c r="O28" s="343"/>
    </row>
    <row r="29" spans="1:15" ht="32.1" customHeight="1" thickBot="1" x14ac:dyDescent="0.3">
      <c r="A29" s="93" t="s">
        <v>226</v>
      </c>
      <c r="B29" s="94">
        <v>1209252707</v>
      </c>
      <c r="C29" s="94">
        <v>58082034</v>
      </c>
      <c r="D29" s="94">
        <v>0</v>
      </c>
      <c r="E29" s="94"/>
      <c r="F29" s="94"/>
      <c r="G29" s="94"/>
      <c r="H29" s="94"/>
      <c r="I29" s="94"/>
      <c r="J29" s="94"/>
      <c r="K29" s="94"/>
      <c r="L29" s="94"/>
      <c r="M29" s="434"/>
      <c r="N29" s="94">
        <f t="shared" si="0"/>
        <v>1267334741</v>
      </c>
      <c r="O29" s="436">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Realizar 142.183 atenciones efectivas a través de los diferentes canales de atención de la Línea Púrpura Distrital y los casos gestionados y analizados en el marco de la integración con el NUSE 123</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21</v>
      </c>
      <c r="I35" s="560"/>
      <c r="J35" s="98"/>
    </row>
    <row r="36" spans="1:10" ht="50.25" customHeight="1" thickBot="1" x14ac:dyDescent="0.3">
      <c r="A36" s="545"/>
      <c r="B36" s="291">
        <v>21285</v>
      </c>
      <c r="C36" s="291">
        <v>40898</v>
      </c>
      <c r="D36" s="291">
        <v>40000</v>
      </c>
      <c r="E36" s="291">
        <v>40000</v>
      </c>
      <c r="F36" s="292">
        <f>SUM(B36:E36)</f>
        <v>142183</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235.5" customHeight="1" thickBot="1" x14ac:dyDescent="0.3">
      <c r="A39" s="545"/>
      <c r="B39" s="101">
        <v>3333</v>
      </c>
      <c r="C39" s="104">
        <v>2968</v>
      </c>
      <c r="D39" s="690" t="s">
        <v>620</v>
      </c>
      <c r="E39" s="691"/>
      <c r="F39" s="692" t="s">
        <v>621</v>
      </c>
      <c r="G39" s="693"/>
      <c r="H39" s="402" t="s">
        <v>622</v>
      </c>
      <c r="I39" s="402" t="s">
        <v>623</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216.75" customHeight="1" thickBot="1" x14ac:dyDescent="0.3">
      <c r="A41" s="545"/>
      <c r="B41" s="101">
        <v>3333</v>
      </c>
      <c r="C41" s="104">
        <v>3207</v>
      </c>
      <c r="D41" s="690" t="s">
        <v>804</v>
      </c>
      <c r="E41" s="691"/>
      <c r="F41" s="692" t="s">
        <v>742</v>
      </c>
      <c r="G41" s="693"/>
      <c r="H41" s="402" t="s">
        <v>622</v>
      </c>
      <c r="I41" s="402" t="s">
        <v>623</v>
      </c>
    </row>
    <row r="42" spans="1:10" s="99" customFormat="1" ht="33.75" thickBot="1" x14ac:dyDescent="0.3">
      <c r="A42" s="544" t="s">
        <v>242</v>
      </c>
      <c r="B42" s="110" t="s">
        <v>235</v>
      </c>
      <c r="C42" s="109" t="s">
        <v>236</v>
      </c>
      <c r="D42" s="546" t="s">
        <v>237</v>
      </c>
      <c r="E42" s="547"/>
      <c r="F42" s="546" t="s">
        <v>238</v>
      </c>
      <c r="G42" s="547"/>
      <c r="H42" s="109" t="s">
        <v>239</v>
      </c>
      <c r="I42" s="111" t="s">
        <v>240</v>
      </c>
    </row>
    <row r="43" spans="1:10" ht="214.5" thickBot="1" x14ac:dyDescent="0.3">
      <c r="A43" s="545"/>
      <c r="B43" s="101">
        <v>3333</v>
      </c>
      <c r="C43" s="480">
        <v>3311</v>
      </c>
      <c r="D43" s="694" t="s">
        <v>818</v>
      </c>
      <c r="E43" s="695"/>
      <c r="F43" s="696" t="s">
        <v>819</v>
      </c>
      <c r="G43" s="697"/>
      <c r="H43" s="481" t="s">
        <v>863</v>
      </c>
      <c r="I43" s="481" t="s">
        <v>864</v>
      </c>
    </row>
    <row r="44" spans="1:10" s="99" customFormat="1" ht="33.75" thickBot="1" x14ac:dyDescent="0.3">
      <c r="A44" s="544" t="s">
        <v>243</v>
      </c>
      <c r="B44" s="109" t="s">
        <v>235</v>
      </c>
      <c r="C44" s="110" t="s">
        <v>236</v>
      </c>
      <c r="D44" s="546" t="s">
        <v>237</v>
      </c>
      <c r="E44" s="547"/>
      <c r="F44" s="546" t="s">
        <v>238</v>
      </c>
      <c r="G44" s="547"/>
      <c r="H44" s="109" t="s">
        <v>239</v>
      </c>
      <c r="I44" s="109" t="s">
        <v>240</v>
      </c>
    </row>
    <row r="45" spans="1:10" ht="17.25" thickBot="1" x14ac:dyDescent="0.3">
      <c r="A45" s="545"/>
      <c r="B45" s="101">
        <v>3333</v>
      </c>
      <c r="C45" s="104"/>
      <c r="D45" s="563"/>
      <c r="E45" s="564"/>
      <c r="F45" s="563"/>
      <c r="G45" s="564"/>
      <c r="H45" s="119"/>
      <c r="I45" s="120"/>
    </row>
    <row r="46" spans="1:10" s="99" customFormat="1" ht="33.75"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1">
        <v>3333</v>
      </c>
      <c r="C47" s="104"/>
      <c r="D47" s="565"/>
      <c r="E47" s="566"/>
      <c r="F47" s="565"/>
      <c r="G47" s="566"/>
      <c r="H47" s="101"/>
      <c r="I47" s="102"/>
    </row>
    <row r="48" spans="1:10" s="99" customFormat="1" ht="33.75" thickBot="1" x14ac:dyDescent="0.3">
      <c r="A48" s="544" t="s">
        <v>245</v>
      </c>
      <c r="B48" s="109" t="s">
        <v>235</v>
      </c>
      <c r="C48" s="109" t="s">
        <v>236</v>
      </c>
      <c r="D48" s="546" t="s">
        <v>237</v>
      </c>
      <c r="E48" s="547"/>
      <c r="F48" s="546" t="s">
        <v>238</v>
      </c>
      <c r="G48" s="547"/>
      <c r="H48" s="109" t="s">
        <v>239</v>
      </c>
      <c r="I48" s="111" t="s">
        <v>240</v>
      </c>
    </row>
    <row r="49" spans="1:9" ht="17.25" thickBot="1" x14ac:dyDescent="0.3">
      <c r="A49" s="545"/>
      <c r="B49" s="101">
        <v>3333</v>
      </c>
      <c r="C49" s="106"/>
      <c r="D49" s="565"/>
      <c r="E49" s="566"/>
      <c r="F49" s="565"/>
      <c r="G49" s="566"/>
      <c r="H49" s="101"/>
      <c r="I49" s="102"/>
    </row>
    <row r="50" spans="1:9" ht="33.75"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01">
        <v>3333</v>
      </c>
      <c r="C51" s="106"/>
      <c r="D51" s="565"/>
      <c r="E51" s="567"/>
      <c r="F51" s="565"/>
      <c r="G51" s="566"/>
      <c r="H51" s="101"/>
      <c r="I51" s="102"/>
    </row>
    <row r="52" spans="1:9" ht="33.75"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1">
        <v>3333</v>
      </c>
      <c r="C53" s="106"/>
      <c r="D53" s="565"/>
      <c r="E53" s="567"/>
      <c r="F53" s="565"/>
      <c r="G53" s="566"/>
      <c r="H53" s="101"/>
      <c r="I53" s="101"/>
    </row>
    <row r="54" spans="1:9" ht="33.75" thickBot="1" x14ac:dyDescent="0.3">
      <c r="A54" s="544" t="s">
        <v>248</v>
      </c>
      <c r="B54" s="109" t="s">
        <v>235</v>
      </c>
      <c r="C54" s="107" t="s">
        <v>236</v>
      </c>
      <c r="D54" s="546" t="s">
        <v>237</v>
      </c>
      <c r="E54" s="547"/>
      <c r="F54" s="546" t="s">
        <v>238</v>
      </c>
      <c r="G54" s="547"/>
      <c r="H54" s="109" t="s">
        <v>239</v>
      </c>
      <c r="I54" s="111" t="s">
        <v>240</v>
      </c>
    </row>
    <row r="55" spans="1:9" ht="17.25" thickBot="1" x14ac:dyDescent="0.3">
      <c r="A55" s="545"/>
      <c r="B55" s="101">
        <v>3334</v>
      </c>
      <c r="C55" s="106"/>
      <c r="D55" s="565"/>
      <c r="E55" s="566"/>
      <c r="F55" s="565"/>
      <c r="G55" s="566"/>
      <c r="H55" s="101"/>
      <c r="I55" s="101"/>
    </row>
    <row r="56" spans="1:9" ht="33.75" thickBot="1" x14ac:dyDescent="0.3">
      <c r="A56" s="544" t="s">
        <v>249</v>
      </c>
      <c r="B56" s="109" t="s">
        <v>235</v>
      </c>
      <c r="C56" s="107" t="s">
        <v>236</v>
      </c>
      <c r="D56" s="546" t="s">
        <v>237</v>
      </c>
      <c r="E56" s="547"/>
      <c r="F56" s="546" t="s">
        <v>238</v>
      </c>
      <c r="G56" s="547"/>
      <c r="H56" s="109" t="s">
        <v>239</v>
      </c>
      <c r="I56" s="111" t="s">
        <v>240</v>
      </c>
    </row>
    <row r="57" spans="1:9" ht="17.25" thickBot="1" x14ac:dyDescent="0.3">
      <c r="A57" s="545"/>
      <c r="B57" s="101">
        <v>3334</v>
      </c>
      <c r="C57" s="106"/>
      <c r="D57" s="565"/>
      <c r="E57" s="566"/>
      <c r="F57" s="565"/>
      <c r="G57" s="566"/>
      <c r="H57" s="101"/>
      <c r="I57" s="102"/>
    </row>
    <row r="58" spans="1:9" ht="33.75" thickBot="1" x14ac:dyDescent="0.3">
      <c r="A58" s="544" t="s">
        <v>250</v>
      </c>
      <c r="B58" s="109" t="s">
        <v>235</v>
      </c>
      <c r="C58" s="107" t="s">
        <v>236</v>
      </c>
      <c r="D58" s="546" t="s">
        <v>237</v>
      </c>
      <c r="E58" s="547"/>
      <c r="F58" s="546" t="s">
        <v>238</v>
      </c>
      <c r="G58" s="547"/>
      <c r="H58" s="109" t="s">
        <v>239</v>
      </c>
      <c r="I58" s="111" t="s">
        <v>240</v>
      </c>
    </row>
    <row r="59" spans="1:9" ht="17.25" thickBot="1" x14ac:dyDescent="0.3">
      <c r="A59" s="545"/>
      <c r="B59" s="101">
        <v>3334</v>
      </c>
      <c r="C59" s="106"/>
      <c r="D59" s="565"/>
      <c r="E59" s="566"/>
      <c r="F59" s="567"/>
      <c r="G59" s="567"/>
      <c r="H59" s="101"/>
      <c r="I59" s="101"/>
    </row>
    <row r="60" spans="1:9" ht="33.75" thickBot="1" x14ac:dyDescent="0.3">
      <c r="A60" s="544" t="s">
        <v>251</v>
      </c>
      <c r="B60" s="109" t="s">
        <v>235</v>
      </c>
      <c r="C60" s="107" t="s">
        <v>236</v>
      </c>
      <c r="D60" s="546" t="s">
        <v>237</v>
      </c>
      <c r="E60" s="547"/>
      <c r="F60" s="546" t="s">
        <v>238</v>
      </c>
      <c r="G60" s="547"/>
      <c r="H60" s="109" t="s">
        <v>239</v>
      </c>
      <c r="I60" s="111" t="s">
        <v>240</v>
      </c>
    </row>
    <row r="61" spans="1:9" ht="17.25" thickBot="1" x14ac:dyDescent="0.3">
      <c r="A61" s="545"/>
      <c r="B61" s="101">
        <v>3334</v>
      </c>
      <c r="C61" s="106"/>
      <c r="D61" s="565"/>
      <c r="E61" s="566"/>
      <c r="F61" s="565"/>
      <c r="G61" s="566"/>
      <c r="H61" s="101"/>
      <c r="I61" s="101"/>
    </row>
    <row r="64" spans="1:9" s="98" customFormat="1" ht="30" customHeight="1" x14ac:dyDescent="0.25">
      <c r="A64" s="68"/>
      <c r="B64" s="68"/>
      <c r="C64" s="68"/>
      <c r="D64" s="68"/>
      <c r="E64" s="68"/>
      <c r="F64" s="68"/>
      <c r="G64" s="68"/>
      <c r="H64" s="68"/>
      <c r="I64" s="68"/>
    </row>
    <row r="65" spans="1:9" ht="34.5" customHeight="1" x14ac:dyDescent="0.25">
      <c r="A65" s="576" t="s">
        <v>252</v>
      </c>
      <c r="B65" s="576"/>
      <c r="C65" s="576"/>
      <c r="D65" s="576"/>
      <c r="E65" s="576"/>
      <c r="F65" s="576"/>
      <c r="G65" s="576"/>
      <c r="H65" s="576"/>
      <c r="I65" s="576"/>
    </row>
    <row r="66" spans="1:9" ht="85.5" customHeight="1" x14ac:dyDescent="0.25">
      <c r="A66" s="112" t="s">
        <v>253</v>
      </c>
      <c r="B66" s="568" t="s">
        <v>270</v>
      </c>
      <c r="C66" s="569"/>
      <c r="D66" s="568" t="s">
        <v>271</v>
      </c>
      <c r="E66" s="569"/>
      <c r="F66" s="568" t="s">
        <v>272</v>
      </c>
      <c r="G66" s="569"/>
      <c r="H66" s="568" t="s">
        <v>273</v>
      </c>
      <c r="I66" s="569"/>
    </row>
    <row r="67" spans="1:9" ht="78" customHeight="1" x14ac:dyDescent="0.25">
      <c r="A67" s="112" t="s">
        <v>257</v>
      </c>
      <c r="B67" s="698">
        <v>0.05</v>
      </c>
      <c r="C67" s="699"/>
      <c r="D67" s="698">
        <v>0.05</v>
      </c>
      <c r="E67" s="699"/>
      <c r="F67" s="574"/>
      <c r="G67" s="575"/>
      <c r="H67" s="574"/>
      <c r="I67" s="575"/>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114">
        <v>8.3000000000000004E-2</v>
      </c>
      <c r="C69" s="114">
        <v>8.3000000000000004E-2</v>
      </c>
      <c r="D69" s="114">
        <v>8.3000000000000004E-2</v>
      </c>
      <c r="E69" s="114">
        <v>8.3000000000000004E-2</v>
      </c>
      <c r="F69" s="121"/>
      <c r="G69" s="115"/>
      <c r="H69" s="121"/>
      <c r="I69" s="115"/>
    </row>
    <row r="70" spans="1:9" ht="322.5" customHeight="1" x14ac:dyDescent="0.2">
      <c r="A70" s="112" t="s">
        <v>258</v>
      </c>
      <c r="B70" s="700" t="s">
        <v>624</v>
      </c>
      <c r="C70" s="701"/>
      <c r="D70" s="702" t="s">
        <v>625</v>
      </c>
      <c r="E70" s="703"/>
      <c r="F70" s="581"/>
      <c r="G70" s="582"/>
      <c r="H70" s="581"/>
      <c r="I70" s="583"/>
    </row>
    <row r="71" spans="1:9" ht="80.25" customHeight="1" x14ac:dyDescent="0.25">
      <c r="A71" s="112" t="s">
        <v>259</v>
      </c>
      <c r="B71" s="704" t="s">
        <v>626</v>
      </c>
      <c r="C71" s="705"/>
      <c r="D71" s="704" t="s">
        <v>627</v>
      </c>
      <c r="E71" s="705"/>
      <c r="F71" s="586"/>
      <c r="G71" s="587"/>
      <c r="H71" s="586"/>
      <c r="I71" s="587"/>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8.3000000000000004E-2</v>
      </c>
      <c r="C73" s="114">
        <v>8.3000000000000004E-2</v>
      </c>
      <c r="D73" s="114">
        <v>8.3000000000000004E-2</v>
      </c>
      <c r="E73" s="114">
        <v>8.3000000000000004E-2</v>
      </c>
      <c r="F73" s="121"/>
      <c r="G73" s="116"/>
      <c r="H73" s="121"/>
      <c r="I73" s="116"/>
    </row>
    <row r="74" spans="1:9" ht="408.75" customHeight="1" x14ac:dyDescent="0.2">
      <c r="A74" s="112" t="s">
        <v>258</v>
      </c>
      <c r="B74" s="706" t="s">
        <v>805</v>
      </c>
      <c r="C74" s="707"/>
      <c r="D74" s="702" t="s">
        <v>743</v>
      </c>
      <c r="E74" s="703"/>
      <c r="F74" s="581"/>
      <c r="G74" s="582"/>
      <c r="H74" s="590"/>
      <c r="I74" s="591"/>
    </row>
    <row r="75" spans="1:9" ht="80.25" customHeight="1" x14ac:dyDescent="0.25">
      <c r="A75" s="112" t="s">
        <v>259</v>
      </c>
      <c r="B75" s="708" t="s">
        <v>744</v>
      </c>
      <c r="C75" s="705"/>
      <c r="D75" s="708" t="s">
        <v>745</v>
      </c>
      <c r="E75" s="705"/>
      <c r="F75" s="586"/>
      <c r="G75" s="587"/>
      <c r="H75" s="586"/>
      <c r="I75" s="587"/>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8.3000000000000004E-2</v>
      </c>
      <c r="C77" s="114">
        <v>8.3000000000000004E-2</v>
      </c>
      <c r="D77" s="114">
        <v>8.3000000000000004E-2</v>
      </c>
      <c r="E77" s="114">
        <v>8.3000000000000004E-2</v>
      </c>
      <c r="F77" s="121"/>
      <c r="G77" s="116"/>
      <c r="H77" s="121"/>
      <c r="I77" s="116"/>
    </row>
    <row r="78" spans="1:9" ht="351.75" customHeight="1" x14ac:dyDescent="0.25">
      <c r="A78" s="112" t="s">
        <v>258</v>
      </c>
      <c r="B78" s="709" t="s">
        <v>897</v>
      </c>
      <c r="C78" s="710"/>
      <c r="D78" s="709" t="s">
        <v>865</v>
      </c>
      <c r="E78" s="710"/>
      <c r="F78" s="581"/>
      <c r="G78" s="582"/>
      <c r="H78" s="586"/>
      <c r="I78" s="587"/>
    </row>
    <row r="79" spans="1:9" ht="61.5" customHeight="1" x14ac:dyDescent="0.25">
      <c r="A79" s="112" t="s">
        <v>259</v>
      </c>
      <c r="B79" s="704" t="s">
        <v>866</v>
      </c>
      <c r="C79" s="705"/>
      <c r="D79" s="704" t="s">
        <v>867</v>
      </c>
      <c r="E79" s="705"/>
      <c r="F79" s="586"/>
      <c r="G79" s="587"/>
      <c r="H79" s="586"/>
      <c r="I79" s="587"/>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8.3000000000000004E-2</v>
      </c>
      <c r="C81" s="115"/>
      <c r="D81" s="114">
        <v>8.3000000000000004E-2</v>
      </c>
      <c r="E81" s="115"/>
      <c r="F81" s="121"/>
      <c r="G81" s="116"/>
      <c r="H81" s="121"/>
      <c r="I81" s="116"/>
    </row>
    <row r="82" spans="1:9" ht="33" x14ac:dyDescent="0.25">
      <c r="A82" s="112" t="s">
        <v>258</v>
      </c>
      <c r="B82" s="597"/>
      <c r="C82" s="598"/>
      <c r="D82" s="597"/>
      <c r="E82" s="598"/>
      <c r="F82" s="581"/>
      <c r="G82" s="582"/>
      <c r="H82" s="586"/>
      <c r="I82" s="587"/>
    </row>
    <row r="83" spans="1:9" ht="16.5" x14ac:dyDescent="0.25">
      <c r="A83" s="112" t="s">
        <v>259</v>
      </c>
      <c r="B83" s="599"/>
      <c r="C83" s="600"/>
      <c r="D83" s="599"/>
      <c r="E83" s="600"/>
      <c r="F83" s="586"/>
      <c r="G83" s="587"/>
      <c r="H83" s="586"/>
      <c r="I83" s="587"/>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8.3000000000000004E-2</v>
      </c>
      <c r="C85" s="115"/>
      <c r="D85" s="114">
        <v>8.3000000000000004E-2</v>
      </c>
      <c r="E85" s="115"/>
      <c r="F85" s="121"/>
      <c r="G85" s="116"/>
      <c r="H85" s="121"/>
      <c r="I85" s="116"/>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8.3000000000000004E-2</v>
      </c>
      <c r="C89" s="117"/>
      <c r="D89" s="114">
        <v>8.3000000000000004E-2</v>
      </c>
      <c r="E89" s="117"/>
      <c r="F89" s="121"/>
      <c r="G89" s="116"/>
      <c r="H89" s="121"/>
      <c r="I89" s="116"/>
    </row>
    <row r="90" spans="1:9" ht="33" x14ac:dyDescent="0.25">
      <c r="A90" s="112" t="s">
        <v>258</v>
      </c>
      <c r="B90" s="604"/>
      <c r="C90" s="604"/>
      <c r="D90" s="604"/>
      <c r="E90" s="604"/>
      <c r="F90" s="604"/>
      <c r="G90" s="604"/>
      <c r="H90" s="604"/>
      <c r="I90" s="604"/>
    </row>
    <row r="91" spans="1:9" ht="16.5" x14ac:dyDescent="0.25">
      <c r="A91" s="112" t="s">
        <v>259</v>
      </c>
      <c r="B91" s="602"/>
      <c r="C91" s="603"/>
      <c r="D91" s="602"/>
      <c r="E91" s="603"/>
      <c r="F91" s="602"/>
      <c r="G91" s="603"/>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8.3000000000000004E-2</v>
      </c>
      <c r="C93" s="117"/>
      <c r="D93" s="114">
        <v>8.3000000000000004E-2</v>
      </c>
      <c r="E93" s="117"/>
      <c r="F93" s="121"/>
      <c r="G93" s="116"/>
      <c r="H93" s="121"/>
      <c r="I93" s="116"/>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8.3000000000000004E-2</v>
      </c>
      <c r="C97" s="117"/>
      <c r="D97" s="114">
        <v>8.3000000000000004E-2</v>
      </c>
      <c r="E97" s="117"/>
      <c r="F97" s="121"/>
      <c r="G97" s="116"/>
      <c r="H97" s="121"/>
      <c r="I97" s="116"/>
    </row>
    <row r="98" spans="1:9" ht="33" x14ac:dyDescent="0.25">
      <c r="A98" s="112" t="s">
        <v>258</v>
      </c>
      <c r="B98" s="604"/>
      <c r="C98" s="604"/>
      <c r="D98" s="604"/>
      <c r="E98" s="604"/>
      <c r="F98" s="604"/>
      <c r="G98" s="604"/>
      <c r="H98" s="604"/>
      <c r="I98" s="604"/>
    </row>
    <row r="99" spans="1:9" ht="16.5" x14ac:dyDescent="0.25">
      <c r="A99" s="112" t="s">
        <v>259</v>
      </c>
      <c r="B99" s="602"/>
      <c r="C99" s="603"/>
      <c r="D99" s="602"/>
      <c r="E99" s="603"/>
      <c r="F99" s="602"/>
      <c r="G99" s="603"/>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8.4000000000000005E-2</v>
      </c>
      <c r="C101" s="117"/>
      <c r="D101" s="114">
        <v>8.4000000000000005E-2</v>
      </c>
      <c r="E101" s="117"/>
      <c r="F101" s="121"/>
      <c r="G101" s="116"/>
      <c r="H101" s="121"/>
      <c r="I101" s="116"/>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8.4000000000000005E-2</v>
      </c>
      <c r="C105" s="117"/>
      <c r="D105" s="114">
        <v>8.4000000000000005E-2</v>
      </c>
      <c r="E105" s="117"/>
      <c r="F105" s="121"/>
      <c r="G105" s="116"/>
      <c r="H105" s="121"/>
      <c r="I105" s="116"/>
    </row>
    <row r="106" spans="1:9" ht="33" x14ac:dyDescent="0.25">
      <c r="A106" s="112" t="s">
        <v>258</v>
      </c>
      <c r="B106" s="604"/>
      <c r="C106" s="604"/>
      <c r="D106" s="604"/>
      <c r="E106" s="604"/>
      <c r="F106" s="604"/>
      <c r="G106" s="604"/>
      <c r="H106" s="604"/>
      <c r="I106" s="604"/>
    </row>
    <row r="107" spans="1:9" ht="16.5" x14ac:dyDescent="0.25">
      <c r="A107" s="112" t="s">
        <v>259</v>
      </c>
      <c r="B107" s="602"/>
      <c r="C107" s="603"/>
      <c r="D107" s="602"/>
      <c r="E107" s="603"/>
      <c r="F107" s="602"/>
      <c r="G107" s="603"/>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8.4000000000000005E-2</v>
      </c>
      <c r="C109" s="117"/>
      <c r="D109" s="114">
        <v>8.4000000000000005E-2</v>
      </c>
      <c r="E109" s="117"/>
      <c r="F109" s="121"/>
      <c r="G109" s="116"/>
      <c r="H109" s="121"/>
      <c r="I109" s="116"/>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8.4000000000000005E-2</v>
      </c>
      <c r="C113" s="267"/>
      <c r="D113" s="114">
        <v>8.4000000000000005E-2</v>
      </c>
      <c r="E113" s="267"/>
      <c r="F113" s="267"/>
      <c r="G113" s="268"/>
      <c r="H113" s="267"/>
      <c r="I113" s="268"/>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118">
        <f t="shared" ref="B116:I116" si="1">(B69+B73+B77+B81+B85+B89+B93+B97+B101+B105+B109+B113)</f>
        <v>0.99999999999999989</v>
      </c>
      <c r="C116" s="118">
        <f t="shared" si="1"/>
        <v>0.249</v>
      </c>
      <c r="D116" s="118">
        <f t="shared" si="1"/>
        <v>0.99999999999999989</v>
      </c>
      <c r="E116" s="118">
        <f t="shared" si="1"/>
        <v>0.249</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F78:G78"/>
    <mergeCell ref="H78:I78"/>
    <mergeCell ref="B79:C79"/>
    <mergeCell ref="D79:E79"/>
    <mergeCell ref="F79:G79"/>
    <mergeCell ref="H79:I79"/>
    <mergeCell ref="D78:E78"/>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500-000000000000}"/>
    <hyperlink ref="D71" r:id="rId2" xr:uid="{00000000-0004-0000-0500-000001000000}"/>
    <hyperlink ref="B75" r:id="rId3" xr:uid="{00000000-0004-0000-0500-000002000000}"/>
    <hyperlink ref="D75" r:id="rId4" xr:uid="{00000000-0004-0000-0500-000003000000}"/>
    <hyperlink ref="B79" r:id="rId5" xr:uid="{BB871917-A709-43E7-9EDD-2154780268CD}"/>
    <hyperlink ref="D79" r:id="rId6" xr:uid="{E5F28DDA-E654-44C5-BC9B-C49993E89D31}"/>
  </hyperlinks>
  <pageMargins left="0.25" right="0.25" top="0.75" bottom="0.75" header="0.3" footer="0.3"/>
  <pageSetup scale="23" fitToHeight="0" orientation="landscape" r:id="rId7"/>
  <rowBreaks count="1" manualBreakCount="1">
    <brk id="63" max="15" man="1"/>
  </rowBreaks>
  <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O126"/>
  <sheetViews>
    <sheetView showGridLines="0" topLeftCell="A99" zoomScale="70" zoomScaleNormal="70" zoomScaleSheetLayoutView="30" workbookViewId="0">
      <selection activeCell="D78" sqref="D78:E78"/>
    </sheetView>
  </sheetViews>
  <sheetFormatPr baseColWidth="10" defaultColWidth="10.85546875" defaultRowHeight="14.25" x14ac:dyDescent="0.25"/>
  <cols>
    <col min="1" max="1" width="49.85546875" style="68" customWidth="1"/>
    <col min="2" max="7" width="35.85546875" style="68" customWidth="1"/>
    <col min="8" max="8" width="61"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613</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275</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1617117667</v>
      </c>
      <c r="C24" s="91"/>
      <c r="D24" s="91"/>
      <c r="E24" s="91"/>
      <c r="F24" s="91"/>
      <c r="G24" s="91"/>
      <c r="H24" s="88"/>
      <c r="I24" s="88"/>
      <c r="J24" s="88"/>
      <c r="K24" s="88"/>
      <c r="L24" s="88"/>
      <c r="M24" s="433"/>
      <c r="N24" s="91">
        <f>SUM(B24:M24)</f>
        <v>1617117667</v>
      </c>
      <c r="O24" s="435"/>
    </row>
    <row r="25" spans="1:15" ht="32.1" customHeight="1" x14ac:dyDescent="0.25">
      <c r="A25" s="90" t="s">
        <v>222</v>
      </c>
      <c r="B25" s="91">
        <v>1617117667</v>
      </c>
      <c r="C25" s="91"/>
      <c r="D25" s="91"/>
      <c r="E25" s="91"/>
      <c r="F25" s="91"/>
      <c r="G25" s="91"/>
      <c r="H25" s="91"/>
      <c r="I25" s="91"/>
      <c r="J25" s="91"/>
      <c r="K25" s="91"/>
      <c r="L25" s="91"/>
      <c r="M25" s="342"/>
      <c r="N25" s="91">
        <f>SUM(B25:M25)</f>
        <v>1617117667</v>
      </c>
      <c r="O25" s="405">
        <f>+(B25+C25+D25+E25+F25+G25+H25+I25+J25+K25+L25+M25)/N24</f>
        <v>1</v>
      </c>
    </row>
    <row r="26" spans="1:15" ht="32.1" customHeight="1" x14ac:dyDescent="0.25">
      <c r="A26" s="90" t="s">
        <v>223</v>
      </c>
      <c r="B26" s="91">
        <v>0</v>
      </c>
      <c r="C26" s="91">
        <v>87200297</v>
      </c>
      <c r="D26" s="91">
        <v>173357666</v>
      </c>
      <c r="E26" s="91"/>
      <c r="F26" s="91"/>
      <c r="G26" s="91"/>
      <c r="H26" s="91"/>
      <c r="I26" s="91"/>
      <c r="J26" s="91"/>
      <c r="K26" s="91"/>
      <c r="L26" s="91"/>
      <c r="M26" s="342"/>
      <c r="N26" s="91">
        <f>SUM(B26:M26)</f>
        <v>260557963</v>
      </c>
      <c r="O26" s="405"/>
    </row>
    <row r="27" spans="1:15" ht="32.1" customHeight="1" x14ac:dyDescent="0.25">
      <c r="A27" s="90" t="s">
        <v>224</v>
      </c>
      <c r="B27" s="91">
        <v>6806767</v>
      </c>
      <c r="C27" s="91">
        <v>87681000</v>
      </c>
      <c r="D27" s="91"/>
      <c r="E27" s="91"/>
      <c r="F27" s="91"/>
      <c r="G27" s="91"/>
      <c r="H27" s="91"/>
      <c r="I27" s="91"/>
      <c r="J27" s="91"/>
      <c r="K27" s="91"/>
      <c r="L27" s="91"/>
      <c r="M27" s="342"/>
      <c r="N27" s="91">
        <f>SUM(B27:M27)</f>
        <v>94487767</v>
      </c>
      <c r="O27" s="343"/>
    </row>
    <row r="28" spans="1:15" ht="32.1" customHeight="1" x14ac:dyDescent="0.25">
      <c r="A28" s="90" t="s">
        <v>225</v>
      </c>
      <c r="B28" s="91">
        <v>0</v>
      </c>
      <c r="C28" s="91"/>
      <c r="D28" s="91"/>
      <c r="E28" s="91"/>
      <c r="F28" s="91"/>
      <c r="G28" s="91"/>
      <c r="H28" s="91"/>
      <c r="I28" s="91"/>
      <c r="J28" s="91"/>
      <c r="K28" s="91"/>
      <c r="L28" s="91"/>
      <c r="M28" s="342"/>
      <c r="N28" s="91">
        <f>SUM(B28:M28)</f>
        <v>0</v>
      </c>
      <c r="O28" s="343"/>
    </row>
    <row r="29" spans="1:15" ht="32.1" customHeight="1" thickBot="1" x14ac:dyDescent="0.3">
      <c r="A29" s="93" t="s">
        <v>226</v>
      </c>
      <c r="B29" s="94">
        <v>0</v>
      </c>
      <c r="C29" s="94">
        <v>90850767</v>
      </c>
      <c r="D29" s="94">
        <v>3637000</v>
      </c>
      <c r="E29" s="94"/>
      <c r="F29" s="94"/>
      <c r="G29" s="94"/>
      <c r="H29" s="94"/>
      <c r="I29" s="94"/>
      <c r="J29" s="94"/>
      <c r="K29" s="94"/>
      <c r="L29" s="94"/>
      <c r="M29" s="434"/>
      <c r="N29" s="94">
        <f t="shared" ref="N29" si="0">SUM(B29:M29)</f>
        <v>94487767</v>
      </c>
      <c r="O29" s="436">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Brindar 4.063 atenciones psico-jurídicas efectivas en emergencia a través de la MóvilMujer, fortaleciendo la respuesta de gestión, atención y transferencia de voz en urgencia- emergencia de los incidentes asociados a la Agencia Muj</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21</v>
      </c>
      <c r="I35" s="560"/>
      <c r="J35" s="98"/>
    </row>
    <row r="36" spans="1:10" ht="50.25" customHeight="1" thickBot="1" x14ac:dyDescent="0.3">
      <c r="A36" s="545"/>
      <c r="B36" s="277">
        <v>463</v>
      </c>
      <c r="C36" s="277">
        <v>1151</v>
      </c>
      <c r="D36" s="277">
        <v>1224</v>
      </c>
      <c r="E36" s="277">
        <v>1225</v>
      </c>
      <c r="F36" s="277">
        <f>SUM(B36:E36)</f>
        <v>4063</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201.95" customHeight="1" thickBot="1" x14ac:dyDescent="0.3">
      <c r="A39" s="545"/>
      <c r="B39" s="103">
        <v>102</v>
      </c>
      <c r="C39" s="104">
        <v>123</v>
      </c>
      <c r="D39" s="678" t="s">
        <v>647</v>
      </c>
      <c r="E39" s="679"/>
      <c r="F39" s="678" t="s">
        <v>648</v>
      </c>
      <c r="G39" s="679"/>
      <c r="H39" s="411" t="s">
        <v>649</v>
      </c>
      <c r="I39" s="403" t="s">
        <v>650</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314.25" customHeight="1" thickBot="1" x14ac:dyDescent="0.3">
      <c r="A41" s="545"/>
      <c r="B41" s="103">
        <v>102</v>
      </c>
      <c r="C41" s="104">
        <v>75</v>
      </c>
      <c r="D41" s="678" t="s">
        <v>764</v>
      </c>
      <c r="E41" s="679"/>
      <c r="F41" s="678" t="s">
        <v>750</v>
      </c>
      <c r="G41" s="679"/>
      <c r="H41" s="474" t="s">
        <v>796</v>
      </c>
      <c r="I41" s="403" t="s">
        <v>650</v>
      </c>
    </row>
    <row r="42" spans="1:10" s="99" customFormat="1" ht="33.75" thickBot="1" x14ac:dyDescent="0.3">
      <c r="A42" s="544" t="s">
        <v>242</v>
      </c>
      <c r="B42" s="110" t="s">
        <v>235</v>
      </c>
      <c r="C42" s="109" t="s">
        <v>236</v>
      </c>
      <c r="D42" s="546" t="s">
        <v>237</v>
      </c>
      <c r="E42" s="547"/>
      <c r="F42" s="546" t="s">
        <v>238</v>
      </c>
      <c r="G42" s="547"/>
      <c r="H42" s="109" t="s">
        <v>239</v>
      </c>
      <c r="I42" s="111" t="s">
        <v>240</v>
      </c>
    </row>
    <row r="43" spans="1:10" ht="271.5" thickBot="1" x14ac:dyDescent="0.3">
      <c r="A43" s="545"/>
      <c r="B43" s="103">
        <v>102</v>
      </c>
      <c r="C43" s="476">
        <v>85</v>
      </c>
      <c r="D43" s="711" t="s">
        <v>868</v>
      </c>
      <c r="E43" s="712"/>
      <c r="F43" s="711" t="s">
        <v>815</v>
      </c>
      <c r="G43" s="712"/>
      <c r="H43" s="478" t="s">
        <v>796</v>
      </c>
      <c r="I43" s="477" t="s">
        <v>650</v>
      </c>
    </row>
    <row r="44" spans="1:10" s="99" customFormat="1" ht="33.75"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03">
        <v>102</v>
      </c>
      <c r="C45" s="104"/>
      <c r="D45" s="563"/>
      <c r="E45" s="564"/>
      <c r="F45" s="563"/>
      <c r="G45" s="564"/>
      <c r="H45" s="119"/>
      <c r="I45" s="120"/>
    </row>
    <row r="46" spans="1:10" s="99" customFormat="1" ht="33.75"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3">
        <v>102</v>
      </c>
      <c r="C47" s="104"/>
      <c r="D47" s="565"/>
      <c r="E47" s="566"/>
      <c r="F47" s="565"/>
      <c r="G47" s="566"/>
      <c r="H47" s="101"/>
      <c r="I47" s="102"/>
    </row>
    <row r="48" spans="1:10" s="99" customFormat="1" ht="33.75" thickBot="1" x14ac:dyDescent="0.3">
      <c r="A48" s="544" t="s">
        <v>245</v>
      </c>
      <c r="B48" s="110" t="s">
        <v>235</v>
      </c>
      <c r="C48" s="109" t="s">
        <v>236</v>
      </c>
      <c r="D48" s="546" t="s">
        <v>237</v>
      </c>
      <c r="E48" s="547"/>
      <c r="F48" s="546" t="s">
        <v>238</v>
      </c>
      <c r="G48" s="547"/>
      <c r="H48" s="109" t="s">
        <v>239</v>
      </c>
      <c r="I48" s="111" t="s">
        <v>240</v>
      </c>
    </row>
    <row r="49" spans="1:9" ht="17.25" thickBot="1" x14ac:dyDescent="0.3">
      <c r="A49" s="545"/>
      <c r="B49" s="101">
        <v>102</v>
      </c>
      <c r="C49" s="106"/>
      <c r="D49" s="565"/>
      <c r="E49" s="566"/>
      <c r="F49" s="565"/>
      <c r="G49" s="566"/>
      <c r="H49" s="101"/>
      <c r="I49" s="102"/>
    </row>
    <row r="50" spans="1:9" ht="33.75"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01">
        <v>102</v>
      </c>
      <c r="C51" s="106"/>
      <c r="D51" s="565"/>
      <c r="E51" s="567"/>
      <c r="F51" s="565"/>
      <c r="G51" s="566"/>
      <c r="H51" s="101"/>
      <c r="I51" s="102"/>
    </row>
    <row r="52" spans="1:9" ht="33.75"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1">
        <v>102</v>
      </c>
      <c r="C53" s="106"/>
      <c r="D53" s="565"/>
      <c r="E53" s="567"/>
      <c r="F53" s="565"/>
      <c r="G53" s="566"/>
      <c r="H53" s="101"/>
      <c r="I53" s="101"/>
    </row>
    <row r="54" spans="1:9" ht="33.75"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01">
        <v>102</v>
      </c>
      <c r="C55" s="106"/>
      <c r="D55" s="565"/>
      <c r="E55" s="566"/>
      <c r="F55" s="565"/>
      <c r="G55" s="566"/>
      <c r="H55" s="101"/>
      <c r="I55" s="101"/>
    </row>
    <row r="56" spans="1:9" ht="33.75"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01">
        <v>102</v>
      </c>
      <c r="C57" s="106"/>
      <c r="D57" s="565"/>
      <c r="E57" s="566"/>
      <c r="F57" s="565"/>
      <c r="G57" s="566"/>
      <c r="H57" s="101"/>
      <c r="I57" s="102"/>
    </row>
    <row r="58" spans="1:9" ht="33.75"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01">
        <v>102</v>
      </c>
      <c r="C59" s="106"/>
      <c r="D59" s="565"/>
      <c r="E59" s="566"/>
      <c r="F59" s="567"/>
      <c r="G59" s="567"/>
      <c r="H59" s="101"/>
      <c r="I59" s="101"/>
    </row>
    <row r="60" spans="1:9" ht="33.75"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01">
        <v>102</v>
      </c>
      <c r="C61" s="106"/>
      <c r="D61" s="565"/>
      <c r="E61" s="566"/>
      <c r="F61" s="565"/>
      <c r="G61" s="566"/>
      <c r="H61" s="101"/>
      <c r="I61" s="101"/>
    </row>
    <row r="64" spans="1:9" s="98" customFormat="1" ht="30" customHeight="1" x14ac:dyDescent="0.25">
      <c r="A64" s="68"/>
      <c r="B64" s="68"/>
      <c r="C64" s="68"/>
      <c r="D64" s="68"/>
      <c r="E64" s="68"/>
      <c r="F64" s="68"/>
      <c r="G64" s="68"/>
      <c r="H64" s="68"/>
      <c r="I64" s="68"/>
    </row>
    <row r="65" spans="1:9" ht="34.5" customHeight="1" x14ac:dyDescent="0.25">
      <c r="A65" s="576" t="s">
        <v>252</v>
      </c>
      <c r="B65" s="576"/>
      <c r="C65" s="576"/>
      <c r="D65" s="576"/>
      <c r="E65" s="576"/>
      <c r="F65" s="576"/>
      <c r="G65" s="576"/>
      <c r="H65" s="576"/>
      <c r="I65" s="576"/>
    </row>
    <row r="66" spans="1:9" ht="125.25" customHeight="1" x14ac:dyDescent="0.25">
      <c r="A66" s="112" t="s">
        <v>253</v>
      </c>
      <c r="B66" s="568" t="s">
        <v>276</v>
      </c>
      <c r="C66" s="569"/>
      <c r="D66" s="568" t="s">
        <v>277</v>
      </c>
      <c r="E66" s="569"/>
      <c r="F66" s="570"/>
      <c r="G66" s="571"/>
      <c r="H66" s="570"/>
      <c r="I66" s="571"/>
    </row>
    <row r="67" spans="1:9" ht="40.5" customHeight="1" x14ac:dyDescent="0.25">
      <c r="A67" s="112" t="s">
        <v>257</v>
      </c>
      <c r="B67" s="698">
        <v>0.05</v>
      </c>
      <c r="C67" s="699"/>
      <c r="D67" s="698">
        <v>0.05</v>
      </c>
      <c r="E67" s="699"/>
      <c r="F67" s="574"/>
      <c r="G67" s="575"/>
      <c r="H67" s="574"/>
      <c r="I67" s="575"/>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114">
        <v>8.3000000000000004E-2</v>
      </c>
      <c r="C69" s="114">
        <v>8.3000000000000004E-2</v>
      </c>
      <c r="D69" s="114">
        <v>8.3000000000000004E-2</v>
      </c>
      <c r="E69" s="114">
        <v>8.3000000000000004E-2</v>
      </c>
      <c r="F69" s="121"/>
      <c r="G69" s="115"/>
      <c r="H69" s="121"/>
      <c r="I69" s="115"/>
    </row>
    <row r="70" spans="1:9" ht="291" customHeight="1" x14ac:dyDescent="0.25">
      <c r="A70" s="112" t="s">
        <v>258</v>
      </c>
      <c r="B70" s="713" t="s">
        <v>658</v>
      </c>
      <c r="C70" s="714"/>
      <c r="D70" s="588" t="s">
        <v>659</v>
      </c>
      <c r="E70" s="589"/>
      <c r="F70" s="581"/>
      <c r="G70" s="582"/>
      <c r="H70" s="581"/>
      <c r="I70" s="583"/>
    </row>
    <row r="71" spans="1:9" ht="80.25" customHeight="1" x14ac:dyDescent="0.25">
      <c r="A71" s="112" t="s">
        <v>259</v>
      </c>
      <c r="B71" s="704" t="s">
        <v>660</v>
      </c>
      <c r="C71" s="705"/>
      <c r="D71" s="704" t="s">
        <v>661</v>
      </c>
      <c r="E71" s="705"/>
      <c r="F71" s="586"/>
      <c r="G71" s="587"/>
      <c r="H71" s="586"/>
      <c r="I71" s="587"/>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8.3000000000000004E-2</v>
      </c>
      <c r="C73" s="114">
        <v>8.3000000000000004E-2</v>
      </c>
      <c r="D73" s="114">
        <v>8.3000000000000004E-2</v>
      </c>
      <c r="E73" s="114">
        <v>8.3000000000000004E-2</v>
      </c>
      <c r="F73" s="121"/>
      <c r="G73" s="116"/>
      <c r="H73" s="121"/>
      <c r="I73" s="116"/>
    </row>
    <row r="74" spans="1:9" ht="301.5" customHeight="1" x14ac:dyDescent="0.25">
      <c r="A74" s="112" t="s">
        <v>258</v>
      </c>
      <c r="B74" s="713" t="s">
        <v>747</v>
      </c>
      <c r="C74" s="714"/>
      <c r="D74" s="588" t="s">
        <v>765</v>
      </c>
      <c r="E74" s="589"/>
      <c r="F74" s="581"/>
      <c r="G74" s="582"/>
      <c r="H74" s="590"/>
      <c r="I74" s="591"/>
    </row>
    <row r="75" spans="1:9" ht="80.25" customHeight="1" x14ac:dyDescent="0.25">
      <c r="A75" s="112" t="s">
        <v>259</v>
      </c>
      <c r="B75" s="708" t="s">
        <v>748</v>
      </c>
      <c r="C75" s="705"/>
      <c r="D75" s="708" t="s">
        <v>749</v>
      </c>
      <c r="E75" s="705"/>
      <c r="F75" s="586"/>
      <c r="G75" s="587"/>
      <c r="H75" s="586"/>
      <c r="I75" s="587"/>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8.3000000000000004E-2</v>
      </c>
      <c r="C77" s="114">
        <v>8.3000000000000004E-2</v>
      </c>
      <c r="D77" s="114">
        <v>8.3000000000000004E-2</v>
      </c>
      <c r="E77" s="114">
        <v>8.3000000000000004E-2</v>
      </c>
      <c r="F77" s="121"/>
      <c r="G77" s="116"/>
      <c r="H77" s="121"/>
      <c r="I77" s="116"/>
    </row>
    <row r="78" spans="1:9" ht="316.5" customHeight="1" x14ac:dyDescent="0.25">
      <c r="A78" s="112" t="s">
        <v>258</v>
      </c>
      <c r="B78" s="715" t="s">
        <v>816</v>
      </c>
      <c r="C78" s="716"/>
      <c r="D78" s="676" t="s">
        <v>817</v>
      </c>
      <c r="E78" s="677"/>
      <c r="F78" s="581"/>
      <c r="G78" s="582"/>
      <c r="H78" s="586"/>
      <c r="I78" s="587"/>
    </row>
    <row r="79" spans="1:9" ht="71.25" customHeight="1" x14ac:dyDescent="0.25">
      <c r="A79" s="112" t="s">
        <v>259</v>
      </c>
      <c r="B79" s="704" t="s">
        <v>869</v>
      </c>
      <c r="C79" s="717"/>
      <c r="D79" s="704" t="s">
        <v>870</v>
      </c>
      <c r="E79" s="717"/>
      <c r="F79" s="586"/>
      <c r="G79" s="587"/>
      <c r="H79" s="586"/>
      <c r="I79" s="587"/>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8.3000000000000004E-2</v>
      </c>
      <c r="C81" s="115"/>
      <c r="D81" s="114">
        <v>8.3000000000000004E-2</v>
      </c>
      <c r="E81" s="115"/>
      <c r="F81" s="121"/>
      <c r="G81" s="116"/>
      <c r="H81" s="121"/>
      <c r="I81" s="116"/>
    </row>
    <row r="82" spans="1:9" ht="33" x14ac:dyDescent="0.25">
      <c r="A82" s="112" t="s">
        <v>258</v>
      </c>
      <c r="B82" s="597"/>
      <c r="C82" s="598"/>
      <c r="D82" s="597"/>
      <c r="E82" s="598"/>
      <c r="F82" s="581"/>
      <c r="G82" s="582"/>
      <c r="H82" s="586"/>
      <c r="I82" s="587"/>
    </row>
    <row r="83" spans="1:9" ht="16.5" x14ac:dyDescent="0.25">
      <c r="A83" s="112" t="s">
        <v>259</v>
      </c>
      <c r="B83" s="599"/>
      <c r="C83" s="600"/>
      <c r="D83" s="599"/>
      <c r="E83" s="600"/>
      <c r="F83" s="586"/>
      <c r="G83" s="587"/>
      <c r="H83" s="586"/>
      <c r="I83" s="587"/>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8.3000000000000004E-2</v>
      </c>
      <c r="C85" s="115"/>
      <c r="D85" s="114">
        <v>8.3000000000000004E-2</v>
      </c>
      <c r="E85" s="115"/>
      <c r="F85" s="121"/>
      <c r="G85" s="116"/>
      <c r="H85" s="121"/>
      <c r="I85" s="116"/>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8.3000000000000004E-2</v>
      </c>
      <c r="C89" s="117"/>
      <c r="D89" s="114">
        <v>8.3000000000000004E-2</v>
      </c>
      <c r="E89" s="117"/>
      <c r="F89" s="121"/>
      <c r="G89" s="116"/>
      <c r="H89" s="121"/>
      <c r="I89" s="116"/>
    </row>
    <row r="90" spans="1:9" ht="33" x14ac:dyDescent="0.25">
      <c r="A90" s="112" t="s">
        <v>258</v>
      </c>
      <c r="B90" s="604"/>
      <c r="C90" s="604"/>
      <c r="D90" s="604"/>
      <c r="E90" s="604"/>
      <c r="F90" s="604"/>
      <c r="G90" s="604"/>
      <c r="H90" s="604"/>
      <c r="I90" s="604"/>
    </row>
    <row r="91" spans="1:9" ht="16.5" x14ac:dyDescent="0.25">
      <c r="A91" s="112" t="s">
        <v>259</v>
      </c>
      <c r="B91" s="602"/>
      <c r="C91" s="603"/>
      <c r="D91" s="602"/>
      <c r="E91" s="603"/>
      <c r="F91" s="602"/>
      <c r="G91" s="603"/>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8.3000000000000004E-2</v>
      </c>
      <c r="C93" s="117"/>
      <c r="D93" s="114">
        <v>8.3000000000000004E-2</v>
      </c>
      <c r="E93" s="117"/>
      <c r="F93" s="121"/>
      <c r="G93" s="116"/>
      <c r="H93" s="121"/>
      <c r="I93" s="116"/>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8.3000000000000004E-2</v>
      </c>
      <c r="C97" s="117"/>
      <c r="D97" s="114">
        <v>8.3000000000000004E-2</v>
      </c>
      <c r="E97" s="117"/>
      <c r="F97" s="121"/>
      <c r="G97" s="116"/>
      <c r="H97" s="121"/>
      <c r="I97" s="116"/>
    </row>
    <row r="98" spans="1:9" ht="33" x14ac:dyDescent="0.25">
      <c r="A98" s="112" t="s">
        <v>258</v>
      </c>
      <c r="B98" s="604"/>
      <c r="C98" s="604"/>
      <c r="D98" s="604"/>
      <c r="E98" s="604"/>
      <c r="F98" s="604"/>
      <c r="G98" s="604"/>
      <c r="H98" s="604"/>
      <c r="I98" s="604"/>
    </row>
    <row r="99" spans="1:9" ht="16.5" x14ac:dyDescent="0.25">
      <c r="A99" s="112" t="s">
        <v>259</v>
      </c>
      <c r="B99" s="602"/>
      <c r="C99" s="603"/>
      <c r="D99" s="602"/>
      <c r="E99" s="603"/>
      <c r="F99" s="602"/>
      <c r="G99" s="603"/>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8.4000000000000005E-2</v>
      </c>
      <c r="C101" s="117"/>
      <c r="D101" s="114">
        <v>8.4000000000000005E-2</v>
      </c>
      <c r="E101" s="117"/>
      <c r="F101" s="121"/>
      <c r="G101" s="116"/>
      <c r="H101" s="121"/>
      <c r="I101" s="116"/>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8.4000000000000005E-2</v>
      </c>
      <c r="C105" s="117"/>
      <c r="D105" s="114">
        <v>8.4000000000000005E-2</v>
      </c>
      <c r="E105" s="117"/>
      <c r="F105" s="121"/>
      <c r="G105" s="116"/>
      <c r="H105" s="121"/>
      <c r="I105" s="116"/>
    </row>
    <row r="106" spans="1:9" ht="33" x14ac:dyDescent="0.25">
      <c r="A106" s="112" t="s">
        <v>258</v>
      </c>
      <c r="B106" s="604"/>
      <c r="C106" s="604"/>
      <c r="D106" s="604"/>
      <c r="E106" s="604"/>
      <c r="F106" s="604"/>
      <c r="G106" s="604"/>
      <c r="H106" s="604"/>
      <c r="I106" s="604"/>
    </row>
    <row r="107" spans="1:9" ht="16.5" x14ac:dyDescent="0.25">
      <c r="A107" s="112" t="s">
        <v>259</v>
      </c>
      <c r="B107" s="602"/>
      <c r="C107" s="603"/>
      <c r="D107" s="602"/>
      <c r="E107" s="603"/>
      <c r="F107" s="602"/>
      <c r="G107" s="603"/>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8.4000000000000005E-2</v>
      </c>
      <c r="C109" s="117"/>
      <c r="D109" s="114">
        <v>8.4000000000000005E-2</v>
      </c>
      <c r="E109" s="117"/>
      <c r="F109" s="121"/>
      <c r="G109" s="116"/>
      <c r="H109" s="121"/>
      <c r="I109" s="116"/>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8.4000000000000005E-2</v>
      </c>
      <c r="C113" s="267"/>
      <c r="D113" s="114">
        <v>8.4000000000000005E-2</v>
      </c>
      <c r="E113" s="267"/>
      <c r="F113" s="267"/>
      <c r="G113" s="268"/>
      <c r="H113" s="267"/>
      <c r="I113" s="268"/>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118">
        <f t="shared" ref="B116:I116" si="1">(B69+B73+B77+B81+B85+B89+B93+B97+B101+B105+B109+B113)</f>
        <v>0.99999999999999989</v>
      </c>
      <c r="C116" s="118">
        <f t="shared" si="1"/>
        <v>0.249</v>
      </c>
      <c r="D116" s="118">
        <f t="shared" si="1"/>
        <v>0.99999999999999989</v>
      </c>
      <c r="E116" s="118">
        <f t="shared" si="1"/>
        <v>0.249</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F78:G78"/>
    <mergeCell ref="H78:I78"/>
    <mergeCell ref="F79:G79"/>
    <mergeCell ref="H79:I79"/>
    <mergeCell ref="B78:C78"/>
    <mergeCell ref="D78:E78"/>
    <mergeCell ref="B79:C79"/>
    <mergeCell ref="D79:E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600-000000000000}"/>
    <hyperlink ref="B71" r:id="rId2" xr:uid="{00000000-0004-0000-0600-000001000000}"/>
    <hyperlink ref="B75" r:id="rId3" xr:uid="{00000000-0004-0000-0600-000002000000}"/>
    <hyperlink ref="D75" r:id="rId4" xr:uid="{00000000-0004-0000-0600-000003000000}"/>
    <hyperlink ref="B79" r:id="rId5" xr:uid="{D2F413B7-A1F5-41D9-AE85-328B44269EBA}"/>
    <hyperlink ref="D79" r:id="rId6" xr:uid="{AF1603D9-3FD4-4C25-9378-96EC59C6AA62}"/>
  </hyperlinks>
  <pageMargins left="0.25" right="0.25" top="0.75" bottom="0.75" header="0.3" footer="0.3"/>
  <pageSetup scale="23" fitToHeight="0" orientation="landscape" r:id="rId7"/>
  <rowBreaks count="1" manualBreakCount="1">
    <brk id="63" max="15" man="1"/>
  </rowBreaks>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A1:O126"/>
  <sheetViews>
    <sheetView showGridLines="0" topLeftCell="A87" zoomScale="85" zoomScaleNormal="85" zoomScaleSheetLayoutView="40" workbookViewId="0">
      <selection activeCell="F78" sqref="F78:G78"/>
    </sheetView>
  </sheetViews>
  <sheetFormatPr baseColWidth="10" defaultColWidth="10.85546875" defaultRowHeight="14.25" x14ac:dyDescent="0.25"/>
  <cols>
    <col min="1" max="1" width="49.85546875" style="68" customWidth="1"/>
    <col min="2" max="2" width="35.85546875" style="68" customWidth="1"/>
    <col min="3" max="3" width="44.85546875" style="68" customWidth="1"/>
    <col min="4" max="4" width="35.85546875" style="68" customWidth="1"/>
    <col min="5" max="5" width="56.28515625" style="68" customWidth="1"/>
    <col min="6" max="7" width="35.85546875" style="68" customWidth="1"/>
    <col min="8" max="8" width="60.85546875" style="68" customWidth="1"/>
    <col min="9"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279</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280</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472"/>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471" t="s">
        <v>221</v>
      </c>
      <c r="B24" s="187">
        <v>604341000</v>
      </c>
      <c r="C24" s="91"/>
      <c r="D24" s="91"/>
      <c r="E24" s="91"/>
      <c r="F24" s="91"/>
      <c r="G24" s="91"/>
      <c r="H24" s="88"/>
      <c r="I24" s="88"/>
      <c r="J24" s="88"/>
      <c r="K24" s="88"/>
      <c r="L24" s="88"/>
      <c r="M24" s="433"/>
      <c r="N24" s="91">
        <f>SUM(B24:M24)</f>
        <v>604341000</v>
      </c>
      <c r="O24" s="435"/>
    </row>
    <row r="25" spans="1:15" ht="32.1" customHeight="1" x14ac:dyDescent="0.25">
      <c r="A25" s="90" t="s">
        <v>222</v>
      </c>
      <c r="B25" s="91">
        <v>604341000</v>
      </c>
      <c r="C25" s="91"/>
      <c r="D25" s="91"/>
      <c r="E25" s="91"/>
      <c r="F25" s="91"/>
      <c r="G25" s="91"/>
      <c r="H25" s="91"/>
      <c r="I25" s="91"/>
      <c r="J25" s="91"/>
      <c r="K25" s="91"/>
      <c r="L25" s="91"/>
      <c r="M25" s="342"/>
      <c r="N25" s="91">
        <f>SUM(B25:M25)</f>
        <v>604341000</v>
      </c>
      <c r="O25" s="405">
        <f>+(B25+C25+D25+E25+F25+G25+H25+I25+J25+K25+L25+M25)/N24</f>
        <v>1</v>
      </c>
    </row>
    <row r="26" spans="1:15" ht="32.1" customHeight="1" x14ac:dyDescent="0.25">
      <c r="A26" s="90" t="s">
        <v>223</v>
      </c>
      <c r="B26" s="91">
        <v>0</v>
      </c>
      <c r="C26" s="91">
        <v>9028497</v>
      </c>
      <c r="D26" s="91">
        <v>47971000</v>
      </c>
      <c r="E26" s="91"/>
      <c r="F26" s="91"/>
      <c r="G26" s="91"/>
      <c r="H26" s="91"/>
      <c r="I26" s="91"/>
      <c r="J26" s="91"/>
      <c r="K26" s="91"/>
      <c r="L26" s="91"/>
      <c r="M26" s="342"/>
      <c r="N26" s="91">
        <f>SUM(B26:M26)</f>
        <v>56999497</v>
      </c>
      <c r="O26" s="405"/>
    </row>
    <row r="27" spans="1:15" ht="32.1" customHeight="1" x14ac:dyDescent="0.25">
      <c r="A27" s="90" t="s">
        <v>224</v>
      </c>
      <c r="B27" s="91"/>
      <c r="C27" s="91">
        <v>14548000</v>
      </c>
      <c r="D27" s="91"/>
      <c r="E27" s="91"/>
      <c r="F27" s="91"/>
      <c r="G27" s="91"/>
      <c r="H27" s="91"/>
      <c r="I27" s="91"/>
      <c r="J27" s="91"/>
      <c r="K27" s="91"/>
      <c r="L27" s="91"/>
      <c r="M27" s="342"/>
      <c r="N27" s="91">
        <f>SUM(B27:M27)</f>
        <v>14548000</v>
      </c>
      <c r="O27" s="405"/>
    </row>
    <row r="28" spans="1:15" ht="32.1" customHeight="1" x14ac:dyDescent="0.25">
      <c r="A28" s="90" t="s">
        <v>225</v>
      </c>
      <c r="B28" s="91">
        <v>0</v>
      </c>
      <c r="C28" s="91"/>
      <c r="D28" s="91"/>
      <c r="E28" s="91"/>
      <c r="F28" s="91"/>
      <c r="G28" s="91"/>
      <c r="H28" s="91"/>
      <c r="I28" s="91"/>
      <c r="J28" s="91"/>
      <c r="K28" s="91"/>
      <c r="L28" s="91"/>
      <c r="M28" s="342"/>
      <c r="N28" s="91"/>
      <c r="O28" s="343"/>
    </row>
    <row r="29" spans="1:15" ht="32.1" customHeight="1" thickBot="1" x14ac:dyDescent="0.3">
      <c r="A29" s="93" t="s">
        <v>226</v>
      </c>
      <c r="B29" s="94">
        <v>7274000</v>
      </c>
      <c r="C29" s="94"/>
      <c r="D29" s="94">
        <v>7274000</v>
      </c>
      <c r="E29" s="94"/>
      <c r="F29" s="94"/>
      <c r="G29" s="94"/>
      <c r="H29" s="94"/>
      <c r="I29" s="94"/>
      <c r="J29" s="94"/>
      <c r="K29" s="94"/>
      <c r="L29" s="94"/>
      <c r="M29" s="434"/>
      <c r="N29" s="94">
        <f>SUM(B29:M29)</f>
        <v>14548000</v>
      </c>
      <c r="O29" s="436">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4" t="s">
        <v>227</v>
      </c>
      <c r="B33" s="555"/>
      <c r="C33" s="555"/>
      <c r="D33" s="555"/>
      <c r="E33" s="555"/>
      <c r="F33" s="555"/>
      <c r="G33" s="555"/>
      <c r="H33" s="555"/>
      <c r="I33" s="556"/>
      <c r="J33" s="100"/>
    </row>
    <row r="34" spans="1:10" ht="50.25" customHeight="1" thickBot="1" x14ac:dyDescent="0.3">
      <c r="A34" s="107" t="s">
        <v>228</v>
      </c>
      <c r="B34" s="557" t="str">
        <f>+B11</f>
        <v>Realizar 10.300 acciones de atención, acceso a la justicia y articulación interinstitucional a casos de mujeres valoradas  para prevenir el riesgo de feminicidio en la ciudad</v>
      </c>
      <c r="C34" s="558"/>
      <c r="D34" s="558"/>
      <c r="E34" s="558"/>
      <c r="F34" s="558"/>
      <c r="G34" s="558"/>
      <c r="H34" s="558"/>
      <c r="I34" s="559"/>
      <c r="J34" s="98"/>
    </row>
    <row r="35" spans="1:10" ht="18.75" customHeight="1" thickBot="1" x14ac:dyDescent="0.3">
      <c r="A35" s="544" t="s">
        <v>229</v>
      </c>
      <c r="B35" s="155">
        <v>2024</v>
      </c>
      <c r="C35" s="155">
        <v>2025</v>
      </c>
      <c r="D35" s="155">
        <v>2026</v>
      </c>
      <c r="E35" s="155">
        <v>2027</v>
      </c>
      <c r="F35" s="155" t="s">
        <v>230</v>
      </c>
      <c r="G35" s="560" t="s">
        <v>231</v>
      </c>
      <c r="H35" s="560" t="s">
        <v>21</v>
      </c>
      <c r="I35" s="560"/>
      <c r="J35" s="98"/>
    </row>
    <row r="36" spans="1:10" ht="50.25" customHeight="1" thickBot="1" x14ac:dyDescent="0.3">
      <c r="A36" s="545"/>
      <c r="B36" s="277">
        <v>1172</v>
      </c>
      <c r="C36" s="277">
        <v>3447</v>
      </c>
      <c r="D36" s="277">
        <v>3000</v>
      </c>
      <c r="E36" s="277">
        <v>2681</v>
      </c>
      <c r="F36" s="289">
        <v>10300</v>
      </c>
      <c r="G36" s="560"/>
      <c r="H36" s="560"/>
      <c r="I36" s="560"/>
      <c r="J36" s="98"/>
    </row>
    <row r="37" spans="1:10" ht="52.5" customHeight="1" thickBot="1" x14ac:dyDescent="0.3">
      <c r="A37" s="108" t="s">
        <v>232</v>
      </c>
      <c r="B37" s="539">
        <v>0.1</v>
      </c>
      <c r="C37" s="540"/>
      <c r="D37" s="541" t="s">
        <v>233</v>
      </c>
      <c r="E37" s="542"/>
      <c r="F37" s="542"/>
      <c r="G37" s="542"/>
      <c r="H37" s="542"/>
      <c r="I37" s="543"/>
    </row>
    <row r="38" spans="1:10" s="99" customFormat="1" ht="48" customHeight="1" thickBot="1" x14ac:dyDescent="0.3">
      <c r="A38" s="544" t="s">
        <v>234</v>
      </c>
      <c r="B38" s="108" t="s">
        <v>235</v>
      </c>
      <c r="C38" s="107" t="s">
        <v>236</v>
      </c>
      <c r="D38" s="546" t="s">
        <v>237</v>
      </c>
      <c r="E38" s="547"/>
      <c r="F38" s="546" t="s">
        <v>238</v>
      </c>
      <c r="G38" s="547"/>
      <c r="H38" s="109" t="s">
        <v>239</v>
      </c>
      <c r="I38" s="111" t="s">
        <v>240</v>
      </c>
    </row>
    <row r="39" spans="1:10" ht="192" customHeight="1" thickBot="1" x14ac:dyDescent="0.3">
      <c r="A39" s="545"/>
      <c r="B39" s="103">
        <v>100</v>
      </c>
      <c r="C39" s="426">
        <v>0</v>
      </c>
      <c r="D39" s="718" t="s">
        <v>635</v>
      </c>
      <c r="E39" s="719"/>
      <c r="F39" s="718" t="s">
        <v>635</v>
      </c>
      <c r="G39" s="719"/>
      <c r="H39" s="427" t="s">
        <v>693</v>
      </c>
      <c r="I39" s="428" t="s">
        <v>635</v>
      </c>
    </row>
    <row r="40" spans="1:10" s="99" customFormat="1" ht="54" customHeight="1" thickBot="1" x14ac:dyDescent="0.3">
      <c r="A40" s="544" t="s">
        <v>241</v>
      </c>
      <c r="B40" s="110" t="s">
        <v>235</v>
      </c>
      <c r="C40" s="109" t="s">
        <v>236</v>
      </c>
      <c r="D40" s="546" t="s">
        <v>237</v>
      </c>
      <c r="E40" s="547"/>
      <c r="F40" s="546" t="s">
        <v>238</v>
      </c>
      <c r="G40" s="547"/>
      <c r="H40" s="109" t="s">
        <v>239</v>
      </c>
      <c r="I40" s="111" t="s">
        <v>240</v>
      </c>
    </row>
    <row r="41" spans="1:10" ht="191.25" customHeight="1" thickBot="1" x14ac:dyDescent="0.3">
      <c r="A41" s="545"/>
      <c r="B41" s="103">
        <v>300</v>
      </c>
      <c r="C41" s="104">
        <v>518</v>
      </c>
      <c r="D41" s="720" t="s">
        <v>766</v>
      </c>
      <c r="E41" s="721"/>
      <c r="F41" s="720" t="s">
        <v>767</v>
      </c>
      <c r="G41" s="721"/>
      <c r="H41" s="464" t="s">
        <v>768</v>
      </c>
      <c r="I41" s="465" t="s">
        <v>769</v>
      </c>
    </row>
    <row r="42" spans="1:10" s="99" customFormat="1" ht="33.75" thickBot="1" x14ac:dyDescent="0.3">
      <c r="A42" s="544" t="s">
        <v>242</v>
      </c>
      <c r="B42" s="110" t="s">
        <v>235</v>
      </c>
      <c r="C42" s="109" t="s">
        <v>236</v>
      </c>
      <c r="D42" s="546" t="s">
        <v>237</v>
      </c>
      <c r="E42" s="547"/>
      <c r="F42" s="546" t="s">
        <v>238</v>
      </c>
      <c r="G42" s="547"/>
      <c r="H42" s="109" t="s">
        <v>239</v>
      </c>
      <c r="I42" s="111" t="s">
        <v>240</v>
      </c>
    </row>
    <row r="43" spans="1:10" ht="157.5" thickBot="1" x14ac:dyDescent="0.3">
      <c r="A43" s="545"/>
      <c r="B43" s="103">
        <v>300</v>
      </c>
      <c r="C43" s="499">
        <v>129</v>
      </c>
      <c r="D43" s="722" t="s">
        <v>839</v>
      </c>
      <c r="E43" s="723"/>
      <c r="F43" s="722" t="s">
        <v>840</v>
      </c>
      <c r="G43" s="723"/>
      <c r="H43" s="500" t="s">
        <v>872</v>
      </c>
      <c r="I43" s="501" t="s">
        <v>841</v>
      </c>
    </row>
    <row r="44" spans="1:10" s="99" customFormat="1" ht="33.75" thickBot="1" x14ac:dyDescent="0.3">
      <c r="A44" s="544" t="s">
        <v>243</v>
      </c>
      <c r="B44" s="110" t="s">
        <v>235</v>
      </c>
      <c r="C44" s="110" t="s">
        <v>236</v>
      </c>
      <c r="D44" s="546" t="s">
        <v>237</v>
      </c>
      <c r="E44" s="547"/>
      <c r="F44" s="546" t="s">
        <v>238</v>
      </c>
      <c r="G44" s="547"/>
      <c r="H44" s="109" t="s">
        <v>239</v>
      </c>
      <c r="I44" s="109" t="s">
        <v>240</v>
      </c>
    </row>
    <row r="45" spans="1:10" ht="17.25" thickBot="1" x14ac:dyDescent="0.3">
      <c r="A45" s="545"/>
      <c r="B45" s="103">
        <v>300</v>
      </c>
      <c r="C45" s="104"/>
      <c r="D45" s="563"/>
      <c r="E45" s="564"/>
      <c r="F45" s="563"/>
      <c r="G45" s="564"/>
      <c r="H45" s="119"/>
      <c r="I45" s="120"/>
    </row>
    <row r="46" spans="1:10" s="99" customFormat="1" ht="33.75" thickBot="1" x14ac:dyDescent="0.3">
      <c r="A46" s="544" t="s">
        <v>244</v>
      </c>
      <c r="B46" s="110" t="s">
        <v>235</v>
      </c>
      <c r="C46" s="109" t="s">
        <v>236</v>
      </c>
      <c r="D46" s="546" t="s">
        <v>237</v>
      </c>
      <c r="E46" s="547"/>
      <c r="F46" s="546" t="s">
        <v>238</v>
      </c>
      <c r="G46" s="547"/>
      <c r="H46" s="109" t="s">
        <v>239</v>
      </c>
      <c r="I46" s="111" t="s">
        <v>240</v>
      </c>
    </row>
    <row r="47" spans="1:10" ht="17.25" thickBot="1" x14ac:dyDescent="0.3">
      <c r="A47" s="545"/>
      <c r="B47" s="103">
        <v>300</v>
      </c>
      <c r="C47" s="104"/>
      <c r="D47" s="565"/>
      <c r="E47" s="566"/>
      <c r="F47" s="565"/>
      <c r="G47" s="566"/>
      <c r="H47" s="101"/>
      <c r="I47" s="102"/>
    </row>
    <row r="48" spans="1:10" s="99" customFormat="1" ht="33.75" thickBot="1" x14ac:dyDescent="0.3">
      <c r="A48" s="544" t="s">
        <v>245</v>
      </c>
      <c r="B48" s="110" t="s">
        <v>235</v>
      </c>
      <c r="C48" s="109" t="s">
        <v>236</v>
      </c>
      <c r="D48" s="546" t="s">
        <v>237</v>
      </c>
      <c r="E48" s="547"/>
      <c r="F48" s="546" t="s">
        <v>238</v>
      </c>
      <c r="G48" s="547"/>
      <c r="H48" s="109" t="s">
        <v>239</v>
      </c>
      <c r="I48" s="111" t="s">
        <v>240</v>
      </c>
    </row>
    <row r="49" spans="1:9" ht="17.25" thickBot="1" x14ac:dyDescent="0.3">
      <c r="A49" s="545"/>
      <c r="B49" s="105">
        <v>300</v>
      </c>
      <c r="C49" s="106"/>
      <c r="D49" s="565"/>
      <c r="E49" s="566"/>
      <c r="F49" s="565"/>
      <c r="G49" s="566"/>
      <c r="H49" s="101"/>
      <c r="I49" s="102"/>
    </row>
    <row r="50" spans="1:9" ht="33.75" thickBot="1" x14ac:dyDescent="0.3">
      <c r="A50" s="544" t="s">
        <v>246</v>
      </c>
      <c r="B50" s="108" t="s">
        <v>235</v>
      </c>
      <c r="C50" s="107" t="s">
        <v>236</v>
      </c>
      <c r="D50" s="546" t="s">
        <v>237</v>
      </c>
      <c r="E50" s="547"/>
      <c r="F50" s="546" t="s">
        <v>238</v>
      </c>
      <c r="G50" s="547"/>
      <c r="H50" s="109" t="s">
        <v>239</v>
      </c>
      <c r="I50" s="111" t="s">
        <v>240</v>
      </c>
    </row>
    <row r="51" spans="1:9" ht="17.25" thickBot="1" x14ac:dyDescent="0.3">
      <c r="A51" s="545"/>
      <c r="B51" s="105">
        <v>300</v>
      </c>
      <c r="C51" s="106"/>
      <c r="D51" s="565"/>
      <c r="E51" s="567"/>
      <c r="F51" s="565"/>
      <c r="G51" s="566"/>
      <c r="H51" s="101"/>
      <c r="I51" s="102"/>
    </row>
    <row r="52" spans="1:9" ht="33.75" thickBot="1" x14ac:dyDescent="0.3">
      <c r="A52" s="544" t="s">
        <v>247</v>
      </c>
      <c r="B52" s="108" t="s">
        <v>235</v>
      </c>
      <c r="C52" s="107" t="s">
        <v>236</v>
      </c>
      <c r="D52" s="546" t="s">
        <v>237</v>
      </c>
      <c r="E52" s="547"/>
      <c r="F52" s="546" t="s">
        <v>238</v>
      </c>
      <c r="G52" s="547"/>
      <c r="H52" s="109" t="s">
        <v>239</v>
      </c>
      <c r="I52" s="111" t="s">
        <v>240</v>
      </c>
    </row>
    <row r="53" spans="1:9" ht="17.25" thickBot="1" x14ac:dyDescent="0.3">
      <c r="A53" s="545"/>
      <c r="B53" s="105">
        <v>300</v>
      </c>
      <c r="C53" s="106"/>
      <c r="D53" s="565"/>
      <c r="E53" s="567"/>
      <c r="F53" s="565"/>
      <c r="G53" s="566"/>
      <c r="H53" s="101"/>
      <c r="I53" s="101"/>
    </row>
    <row r="54" spans="1:9" ht="33.75" thickBot="1" x14ac:dyDescent="0.3">
      <c r="A54" s="544" t="s">
        <v>248</v>
      </c>
      <c r="B54" s="108" t="s">
        <v>235</v>
      </c>
      <c r="C54" s="107" t="s">
        <v>236</v>
      </c>
      <c r="D54" s="546" t="s">
        <v>237</v>
      </c>
      <c r="E54" s="547"/>
      <c r="F54" s="546" t="s">
        <v>238</v>
      </c>
      <c r="G54" s="547"/>
      <c r="H54" s="109" t="s">
        <v>239</v>
      </c>
      <c r="I54" s="111" t="s">
        <v>240</v>
      </c>
    </row>
    <row r="55" spans="1:9" ht="17.25" thickBot="1" x14ac:dyDescent="0.3">
      <c r="A55" s="545"/>
      <c r="B55" s="105">
        <v>300</v>
      </c>
      <c r="C55" s="106"/>
      <c r="D55" s="565"/>
      <c r="E55" s="566"/>
      <c r="F55" s="565"/>
      <c r="G55" s="566"/>
      <c r="H55" s="101"/>
      <c r="I55" s="101"/>
    </row>
    <row r="56" spans="1:9" ht="33.75" thickBot="1" x14ac:dyDescent="0.3">
      <c r="A56" s="544" t="s">
        <v>249</v>
      </c>
      <c r="B56" s="108" t="s">
        <v>235</v>
      </c>
      <c r="C56" s="107" t="s">
        <v>236</v>
      </c>
      <c r="D56" s="546" t="s">
        <v>237</v>
      </c>
      <c r="E56" s="547"/>
      <c r="F56" s="546" t="s">
        <v>238</v>
      </c>
      <c r="G56" s="547"/>
      <c r="H56" s="109" t="s">
        <v>239</v>
      </c>
      <c r="I56" s="111" t="s">
        <v>240</v>
      </c>
    </row>
    <row r="57" spans="1:9" ht="17.25" thickBot="1" x14ac:dyDescent="0.3">
      <c r="A57" s="545"/>
      <c r="B57" s="105">
        <v>300</v>
      </c>
      <c r="C57" s="106"/>
      <c r="D57" s="565"/>
      <c r="E57" s="566"/>
      <c r="F57" s="565"/>
      <c r="G57" s="566"/>
      <c r="H57" s="101"/>
      <c r="I57" s="102"/>
    </row>
    <row r="58" spans="1:9" ht="33.75" thickBot="1" x14ac:dyDescent="0.3">
      <c r="A58" s="544" t="s">
        <v>250</v>
      </c>
      <c r="B58" s="108" t="s">
        <v>235</v>
      </c>
      <c r="C58" s="107" t="s">
        <v>236</v>
      </c>
      <c r="D58" s="546" t="s">
        <v>237</v>
      </c>
      <c r="E58" s="547"/>
      <c r="F58" s="546" t="s">
        <v>238</v>
      </c>
      <c r="G58" s="547"/>
      <c r="H58" s="109" t="s">
        <v>239</v>
      </c>
      <c r="I58" s="111" t="s">
        <v>240</v>
      </c>
    </row>
    <row r="59" spans="1:9" ht="17.25" thickBot="1" x14ac:dyDescent="0.3">
      <c r="A59" s="545"/>
      <c r="B59" s="105">
        <v>100</v>
      </c>
      <c r="C59" s="106"/>
      <c r="D59" s="565"/>
      <c r="E59" s="566"/>
      <c r="F59" s="567"/>
      <c r="G59" s="567"/>
      <c r="H59" s="101"/>
      <c r="I59" s="101"/>
    </row>
    <row r="60" spans="1:9" ht="33.75" thickBot="1" x14ac:dyDescent="0.3">
      <c r="A60" s="544" t="s">
        <v>251</v>
      </c>
      <c r="B60" s="108" t="s">
        <v>235</v>
      </c>
      <c r="C60" s="107" t="s">
        <v>236</v>
      </c>
      <c r="D60" s="546" t="s">
        <v>237</v>
      </c>
      <c r="E60" s="547"/>
      <c r="F60" s="546" t="s">
        <v>238</v>
      </c>
      <c r="G60" s="547"/>
      <c r="H60" s="109" t="s">
        <v>239</v>
      </c>
      <c r="I60" s="111" t="s">
        <v>240</v>
      </c>
    </row>
    <row r="61" spans="1:9" ht="17.25" thickBot="1" x14ac:dyDescent="0.3">
      <c r="A61" s="545"/>
      <c r="B61" s="105">
        <v>100</v>
      </c>
      <c r="C61" s="106"/>
      <c r="D61" s="565"/>
      <c r="E61" s="566"/>
      <c r="F61" s="565"/>
      <c r="G61" s="566"/>
      <c r="H61" s="101"/>
      <c r="I61" s="101"/>
    </row>
    <row r="64" spans="1:9" s="98" customFormat="1" ht="30" customHeight="1" x14ac:dyDescent="0.25">
      <c r="A64" s="68"/>
      <c r="B64" s="68"/>
      <c r="C64" s="68"/>
      <c r="D64" s="68"/>
      <c r="E64" s="68"/>
      <c r="F64" s="68"/>
      <c r="G64" s="68"/>
      <c r="H64" s="68"/>
      <c r="I64" s="68"/>
    </row>
    <row r="65" spans="1:9" ht="34.5" customHeight="1" x14ac:dyDescent="0.25">
      <c r="A65" s="576" t="s">
        <v>252</v>
      </c>
      <c r="B65" s="576"/>
      <c r="C65" s="576"/>
      <c r="D65" s="576"/>
      <c r="E65" s="576"/>
      <c r="F65" s="576"/>
      <c r="G65" s="576"/>
      <c r="H65" s="576"/>
      <c r="I65" s="576"/>
    </row>
    <row r="66" spans="1:9" ht="146.25" customHeight="1" x14ac:dyDescent="0.25">
      <c r="A66" s="112" t="s">
        <v>253</v>
      </c>
      <c r="B66" s="568" t="s">
        <v>617</v>
      </c>
      <c r="C66" s="569"/>
      <c r="D66" s="568" t="s">
        <v>281</v>
      </c>
      <c r="E66" s="569"/>
      <c r="F66" s="568" t="s">
        <v>282</v>
      </c>
      <c r="G66" s="569"/>
      <c r="H66" s="570"/>
      <c r="I66" s="571"/>
    </row>
    <row r="67" spans="1:9" ht="40.5" customHeight="1" x14ac:dyDescent="0.25">
      <c r="A67" s="112" t="s">
        <v>257</v>
      </c>
      <c r="B67" s="572">
        <v>0.04</v>
      </c>
      <c r="C67" s="573"/>
      <c r="D67" s="572">
        <v>0.04</v>
      </c>
      <c r="E67" s="573"/>
      <c r="F67" s="572">
        <v>0.02</v>
      </c>
      <c r="G67" s="573"/>
      <c r="H67" s="574"/>
      <c r="I67" s="575"/>
    </row>
    <row r="68" spans="1:9" ht="30" customHeight="1" x14ac:dyDescent="0.25">
      <c r="A68" s="577" t="s">
        <v>188</v>
      </c>
      <c r="B68" s="162" t="s">
        <v>99</v>
      </c>
      <c r="C68" s="162" t="s">
        <v>236</v>
      </c>
      <c r="D68" s="162" t="s">
        <v>99</v>
      </c>
      <c r="E68" s="162" t="s">
        <v>236</v>
      </c>
      <c r="F68" s="162" t="s">
        <v>99</v>
      </c>
      <c r="G68" s="162" t="s">
        <v>236</v>
      </c>
      <c r="H68" s="162" t="s">
        <v>99</v>
      </c>
      <c r="I68" s="162" t="s">
        <v>236</v>
      </c>
    </row>
    <row r="69" spans="1:9" ht="30" customHeight="1" x14ac:dyDescent="0.25">
      <c r="A69" s="578"/>
      <c r="B69" s="393">
        <v>0</v>
      </c>
      <c r="C69" s="393">
        <v>0</v>
      </c>
      <c r="D69" s="393">
        <v>0</v>
      </c>
      <c r="E69" s="393">
        <v>0</v>
      </c>
      <c r="F69" s="393">
        <v>0</v>
      </c>
      <c r="G69" s="393">
        <v>0</v>
      </c>
      <c r="H69" s="121"/>
      <c r="I69" s="115"/>
    </row>
    <row r="70" spans="1:9" ht="282.95" customHeight="1" x14ac:dyDescent="0.25">
      <c r="A70" s="112" t="s">
        <v>258</v>
      </c>
      <c r="B70" s="724" t="s">
        <v>694</v>
      </c>
      <c r="C70" s="725"/>
      <c r="D70" s="724" t="s">
        <v>695</v>
      </c>
      <c r="E70" s="725"/>
      <c r="F70" s="724" t="s">
        <v>696</v>
      </c>
      <c r="G70" s="725"/>
      <c r="H70" s="581"/>
      <c r="I70" s="583"/>
    </row>
    <row r="71" spans="1:9" ht="80.25" customHeight="1" x14ac:dyDescent="0.25">
      <c r="A71" s="112" t="s">
        <v>259</v>
      </c>
      <c r="B71" s="726" t="s">
        <v>635</v>
      </c>
      <c r="C71" s="705"/>
      <c r="D71" s="726" t="s">
        <v>635</v>
      </c>
      <c r="E71" s="705"/>
      <c r="F71" s="726" t="s">
        <v>635</v>
      </c>
      <c r="G71" s="705"/>
      <c r="H71" s="586"/>
      <c r="I71" s="587"/>
    </row>
    <row r="72" spans="1:9" ht="30.75" customHeight="1" x14ac:dyDescent="0.25">
      <c r="A72" s="577" t="s">
        <v>189</v>
      </c>
      <c r="B72" s="162" t="s">
        <v>99</v>
      </c>
      <c r="C72" s="162" t="s">
        <v>236</v>
      </c>
      <c r="D72" s="162" t="s">
        <v>99</v>
      </c>
      <c r="E72" s="162" t="s">
        <v>236</v>
      </c>
      <c r="F72" s="162" t="s">
        <v>99</v>
      </c>
      <c r="G72" s="162" t="s">
        <v>236</v>
      </c>
      <c r="H72" s="162" t="s">
        <v>99</v>
      </c>
      <c r="I72" s="162" t="s">
        <v>236</v>
      </c>
    </row>
    <row r="73" spans="1:9" ht="30.75" customHeight="1" x14ac:dyDescent="0.25">
      <c r="A73" s="578"/>
      <c r="B73" s="114">
        <v>0.1</v>
      </c>
      <c r="C73" s="114">
        <v>0.1</v>
      </c>
      <c r="D73" s="114">
        <v>0.1</v>
      </c>
      <c r="E73" s="114">
        <v>0.1</v>
      </c>
      <c r="F73" s="114">
        <v>0.1</v>
      </c>
      <c r="G73" s="115">
        <v>0</v>
      </c>
      <c r="H73" s="121"/>
      <c r="I73" s="116"/>
    </row>
    <row r="74" spans="1:9" ht="221.25" customHeight="1" x14ac:dyDescent="0.25">
      <c r="A74" s="112" t="s">
        <v>258</v>
      </c>
      <c r="B74" s="727" t="s">
        <v>770</v>
      </c>
      <c r="C74" s="728"/>
      <c r="D74" s="727" t="s">
        <v>771</v>
      </c>
      <c r="E74" s="728"/>
      <c r="F74" s="713" t="s">
        <v>772</v>
      </c>
      <c r="G74" s="714"/>
      <c r="H74" s="590"/>
      <c r="I74" s="591"/>
    </row>
    <row r="75" spans="1:9" ht="80.25" customHeight="1" x14ac:dyDescent="0.25">
      <c r="A75" s="112" t="s">
        <v>259</v>
      </c>
      <c r="B75" s="708" t="s">
        <v>773</v>
      </c>
      <c r="C75" s="729"/>
      <c r="D75" s="708" t="s">
        <v>774</v>
      </c>
      <c r="E75" s="729"/>
      <c r="F75" s="730" t="s">
        <v>635</v>
      </c>
      <c r="G75" s="729"/>
      <c r="H75" s="586"/>
      <c r="I75" s="587"/>
    </row>
    <row r="76" spans="1:9" ht="16.5" x14ac:dyDescent="0.25">
      <c r="A76" s="577" t="s">
        <v>190</v>
      </c>
      <c r="B76" s="162" t="s">
        <v>99</v>
      </c>
      <c r="C76" s="162" t="s">
        <v>236</v>
      </c>
      <c r="D76" s="162" t="s">
        <v>99</v>
      </c>
      <c r="E76" s="162" t="s">
        <v>236</v>
      </c>
      <c r="F76" s="162" t="s">
        <v>99</v>
      </c>
      <c r="G76" s="162" t="s">
        <v>236</v>
      </c>
      <c r="H76" s="162" t="s">
        <v>99</v>
      </c>
      <c r="I76" s="162" t="s">
        <v>236</v>
      </c>
    </row>
    <row r="77" spans="1:9" ht="16.5" x14ac:dyDescent="0.25">
      <c r="A77" s="578"/>
      <c r="B77" s="114">
        <v>0.1</v>
      </c>
      <c r="C77" s="114">
        <v>0.1</v>
      </c>
      <c r="D77" s="114">
        <v>0.1</v>
      </c>
      <c r="E77" s="114">
        <v>0.1</v>
      </c>
      <c r="F77" s="114">
        <v>0.1</v>
      </c>
      <c r="G77" s="114">
        <v>0.1</v>
      </c>
      <c r="H77" s="121"/>
      <c r="I77" s="116"/>
    </row>
    <row r="78" spans="1:9" ht="270" customHeight="1" x14ac:dyDescent="0.25">
      <c r="A78" s="112" t="s">
        <v>258</v>
      </c>
      <c r="B78" s="731" t="s">
        <v>871</v>
      </c>
      <c r="C78" s="732"/>
      <c r="D78" s="731" t="s">
        <v>842</v>
      </c>
      <c r="E78" s="732"/>
      <c r="F78" s="731" t="s">
        <v>843</v>
      </c>
      <c r="G78" s="732"/>
      <c r="H78" s="586"/>
      <c r="I78" s="587"/>
    </row>
    <row r="79" spans="1:9" ht="71.25" customHeight="1" x14ac:dyDescent="0.25">
      <c r="A79" s="112" t="s">
        <v>259</v>
      </c>
      <c r="B79" s="704" t="s">
        <v>873</v>
      </c>
      <c r="C79" s="733"/>
      <c r="D79" s="708" t="s">
        <v>844</v>
      </c>
      <c r="E79" s="733"/>
      <c r="F79" s="708" t="s">
        <v>845</v>
      </c>
      <c r="G79" s="733"/>
      <c r="H79" s="586"/>
      <c r="I79" s="587"/>
    </row>
    <row r="80" spans="1:9" ht="16.5" x14ac:dyDescent="0.25">
      <c r="A80" s="577" t="s">
        <v>191</v>
      </c>
      <c r="B80" s="162" t="s">
        <v>99</v>
      </c>
      <c r="C80" s="162" t="s">
        <v>236</v>
      </c>
      <c r="D80" s="162" t="s">
        <v>99</v>
      </c>
      <c r="E80" s="162" t="s">
        <v>236</v>
      </c>
      <c r="F80" s="162" t="s">
        <v>99</v>
      </c>
      <c r="G80" s="162" t="s">
        <v>236</v>
      </c>
      <c r="H80" s="162" t="s">
        <v>99</v>
      </c>
      <c r="I80" s="162" t="s">
        <v>236</v>
      </c>
    </row>
    <row r="81" spans="1:9" ht="16.5" x14ac:dyDescent="0.25">
      <c r="A81" s="578"/>
      <c r="B81" s="114">
        <v>0.1</v>
      </c>
      <c r="C81" s="115"/>
      <c r="D81" s="114">
        <v>0.1</v>
      </c>
      <c r="E81" s="115"/>
      <c r="F81" s="114">
        <v>0.1</v>
      </c>
      <c r="G81" s="115"/>
      <c r="H81" s="121"/>
      <c r="I81" s="116"/>
    </row>
    <row r="82" spans="1:9" ht="33" x14ac:dyDescent="0.25">
      <c r="A82" s="112" t="s">
        <v>258</v>
      </c>
      <c r="B82" s="597"/>
      <c r="C82" s="598"/>
      <c r="D82" s="597"/>
      <c r="E82" s="598"/>
      <c r="F82" s="597"/>
      <c r="G82" s="598"/>
      <c r="H82" s="586"/>
      <c r="I82" s="587"/>
    </row>
    <row r="83" spans="1:9" ht="16.5" x14ac:dyDescent="0.25">
      <c r="A83" s="112" t="s">
        <v>259</v>
      </c>
      <c r="B83" s="599"/>
      <c r="C83" s="600"/>
      <c r="D83" s="599"/>
      <c r="E83" s="600"/>
      <c r="F83" s="599"/>
      <c r="G83" s="600"/>
      <c r="H83" s="586"/>
      <c r="I83" s="587"/>
    </row>
    <row r="84" spans="1:9" ht="16.5" x14ac:dyDescent="0.25">
      <c r="A84" s="577" t="s">
        <v>195</v>
      </c>
      <c r="B84" s="162" t="s">
        <v>99</v>
      </c>
      <c r="C84" s="162" t="s">
        <v>236</v>
      </c>
      <c r="D84" s="162" t="s">
        <v>99</v>
      </c>
      <c r="E84" s="162" t="s">
        <v>236</v>
      </c>
      <c r="F84" s="162" t="s">
        <v>99</v>
      </c>
      <c r="G84" s="162" t="s">
        <v>236</v>
      </c>
      <c r="H84" s="162" t="s">
        <v>99</v>
      </c>
      <c r="I84" s="162" t="s">
        <v>236</v>
      </c>
    </row>
    <row r="85" spans="1:9" ht="16.5" x14ac:dyDescent="0.25">
      <c r="A85" s="578"/>
      <c r="B85" s="114">
        <v>0.1</v>
      </c>
      <c r="C85" s="115"/>
      <c r="D85" s="114">
        <v>0.1</v>
      </c>
      <c r="E85" s="115"/>
      <c r="F85" s="114">
        <v>0.1</v>
      </c>
      <c r="G85" s="115"/>
      <c r="H85" s="121"/>
      <c r="I85" s="116"/>
    </row>
    <row r="86" spans="1:9" ht="33" x14ac:dyDescent="0.25">
      <c r="A86" s="112" t="s">
        <v>258</v>
      </c>
      <c r="B86" s="601"/>
      <c r="C86" s="601"/>
      <c r="D86" s="601"/>
      <c r="E86" s="601"/>
      <c r="F86" s="601"/>
      <c r="G86" s="601"/>
      <c r="H86" s="601"/>
      <c r="I86" s="601"/>
    </row>
    <row r="87" spans="1:9" ht="16.5" x14ac:dyDescent="0.25">
      <c r="A87" s="112" t="s">
        <v>259</v>
      </c>
      <c r="B87" s="602"/>
      <c r="C87" s="603"/>
      <c r="D87" s="602"/>
      <c r="E87" s="603"/>
      <c r="F87" s="602"/>
      <c r="G87" s="603"/>
      <c r="H87" s="602"/>
      <c r="I87" s="603"/>
    </row>
    <row r="88" spans="1:9" ht="16.5" x14ac:dyDescent="0.25">
      <c r="A88" s="577" t="s">
        <v>196</v>
      </c>
      <c r="B88" s="162" t="s">
        <v>99</v>
      </c>
      <c r="C88" s="162" t="s">
        <v>236</v>
      </c>
      <c r="D88" s="162" t="s">
        <v>99</v>
      </c>
      <c r="E88" s="162" t="s">
        <v>236</v>
      </c>
      <c r="F88" s="162" t="s">
        <v>99</v>
      </c>
      <c r="G88" s="162" t="s">
        <v>236</v>
      </c>
      <c r="H88" s="162" t="s">
        <v>99</v>
      </c>
      <c r="I88" s="162" t="s">
        <v>236</v>
      </c>
    </row>
    <row r="89" spans="1:9" ht="16.5" x14ac:dyDescent="0.25">
      <c r="A89" s="578"/>
      <c r="B89" s="114">
        <v>0.1</v>
      </c>
      <c r="C89" s="117"/>
      <c r="D89" s="114">
        <v>0.1</v>
      </c>
      <c r="E89" s="117"/>
      <c r="F89" s="114">
        <v>0.1</v>
      </c>
      <c r="G89" s="117"/>
      <c r="H89" s="121"/>
      <c r="I89" s="116"/>
    </row>
    <row r="90" spans="1:9" ht="33" x14ac:dyDescent="0.25">
      <c r="A90" s="112" t="s">
        <v>258</v>
      </c>
      <c r="B90" s="604"/>
      <c r="C90" s="604"/>
      <c r="D90" s="604"/>
      <c r="E90" s="604"/>
      <c r="F90" s="604"/>
      <c r="G90" s="604"/>
      <c r="H90" s="604"/>
      <c r="I90" s="604"/>
    </row>
    <row r="91" spans="1:9" ht="16.5" x14ac:dyDescent="0.25">
      <c r="A91" s="112" t="s">
        <v>259</v>
      </c>
      <c r="B91" s="602"/>
      <c r="C91" s="603"/>
      <c r="D91" s="602"/>
      <c r="E91" s="603"/>
      <c r="F91" s="602"/>
      <c r="G91" s="603"/>
      <c r="H91" s="602"/>
      <c r="I91" s="603"/>
    </row>
    <row r="92" spans="1:9" ht="16.5" x14ac:dyDescent="0.25">
      <c r="A92" s="577" t="s">
        <v>197</v>
      </c>
      <c r="B92" s="162" t="s">
        <v>99</v>
      </c>
      <c r="C92" s="162" t="s">
        <v>236</v>
      </c>
      <c r="D92" s="162" t="s">
        <v>99</v>
      </c>
      <c r="E92" s="162" t="s">
        <v>236</v>
      </c>
      <c r="F92" s="162" t="s">
        <v>99</v>
      </c>
      <c r="G92" s="162" t="s">
        <v>236</v>
      </c>
      <c r="H92" s="162" t="s">
        <v>99</v>
      </c>
      <c r="I92" s="162" t="s">
        <v>236</v>
      </c>
    </row>
    <row r="93" spans="1:9" ht="16.5" x14ac:dyDescent="0.25">
      <c r="A93" s="578"/>
      <c r="B93" s="114">
        <v>0.1</v>
      </c>
      <c r="C93" s="117"/>
      <c r="D93" s="114">
        <v>0.1</v>
      </c>
      <c r="E93" s="117"/>
      <c r="F93" s="114">
        <v>0.1</v>
      </c>
      <c r="G93" s="117"/>
      <c r="H93" s="121"/>
      <c r="I93" s="116"/>
    </row>
    <row r="94" spans="1:9" ht="33" x14ac:dyDescent="0.25">
      <c r="A94" s="112" t="s">
        <v>258</v>
      </c>
      <c r="B94" s="604"/>
      <c r="C94" s="604"/>
      <c r="D94" s="604"/>
      <c r="E94" s="604"/>
      <c r="F94" s="604"/>
      <c r="G94" s="604"/>
      <c r="H94" s="604"/>
      <c r="I94" s="604"/>
    </row>
    <row r="95" spans="1:9" ht="16.5" x14ac:dyDescent="0.25">
      <c r="A95" s="112" t="s">
        <v>259</v>
      </c>
      <c r="B95" s="602"/>
      <c r="C95" s="603"/>
      <c r="D95" s="602"/>
      <c r="E95" s="603"/>
      <c r="F95" s="602"/>
      <c r="G95" s="603"/>
      <c r="H95" s="602"/>
      <c r="I95" s="603"/>
    </row>
    <row r="96" spans="1:9" ht="16.5" x14ac:dyDescent="0.25">
      <c r="A96" s="577" t="s">
        <v>198</v>
      </c>
      <c r="B96" s="162" t="s">
        <v>99</v>
      </c>
      <c r="C96" s="162" t="s">
        <v>236</v>
      </c>
      <c r="D96" s="162" t="s">
        <v>99</v>
      </c>
      <c r="E96" s="162" t="s">
        <v>236</v>
      </c>
      <c r="F96" s="162" t="s">
        <v>99</v>
      </c>
      <c r="G96" s="162" t="s">
        <v>236</v>
      </c>
      <c r="H96" s="162" t="s">
        <v>99</v>
      </c>
      <c r="I96" s="162" t="s">
        <v>236</v>
      </c>
    </row>
    <row r="97" spans="1:9" ht="16.5" x14ac:dyDescent="0.25">
      <c r="A97" s="578"/>
      <c r="B97" s="114">
        <v>0.1</v>
      </c>
      <c r="C97" s="117"/>
      <c r="D97" s="114">
        <v>0.1</v>
      </c>
      <c r="E97" s="117"/>
      <c r="F97" s="114">
        <v>0.1</v>
      </c>
      <c r="G97" s="117"/>
      <c r="H97" s="121"/>
      <c r="I97" s="116"/>
    </row>
    <row r="98" spans="1:9" ht="33" x14ac:dyDescent="0.25">
      <c r="A98" s="112" t="s">
        <v>258</v>
      </c>
      <c r="B98" s="604"/>
      <c r="C98" s="604"/>
      <c r="D98" s="604"/>
      <c r="E98" s="604"/>
      <c r="F98" s="604"/>
      <c r="G98" s="604"/>
      <c r="H98" s="604"/>
      <c r="I98" s="604"/>
    </row>
    <row r="99" spans="1:9" ht="16.5" x14ac:dyDescent="0.25">
      <c r="A99" s="112" t="s">
        <v>259</v>
      </c>
      <c r="B99" s="602"/>
      <c r="C99" s="603"/>
      <c r="D99" s="602"/>
      <c r="E99" s="603"/>
      <c r="F99" s="602"/>
      <c r="G99" s="603"/>
      <c r="H99" s="602"/>
      <c r="I99" s="603"/>
    </row>
    <row r="100" spans="1:9" ht="16.5" x14ac:dyDescent="0.25">
      <c r="A100" s="577" t="s">
        <v>200</v>
      </c>
      <c r="B100" s="162" t="s">
        <v>99</v>
      </c>
      <c r="C100" s="162" t="s">
        <v>236</v>
      </c>
      <c r="D100" s="162" t="s">
        <v>99</v>
      </c>
      <c r="E100" s="162" t="s">
        <v>236</v>
      </c>
      <c r="F100" s="162" t="s">
        <v>99</v>
      </c>
      <c r="G100" s="162" t="s">
        <v>236</v>
      </c>
      <c r="H100" s="162" t="s">
        <v>99</v>
      </c>
      <c r="I100" s="162" t="s">
        <v>236</v>
      </c>
    </row>
    <row r="101" spans="1:9" ht="16.5" x14ac:dyDescent="0.25">
      <c r="A101" s="578"/>
      <c r="B101" s="114">
        <v>0.1</v>
      </c>
      <c r="C101" s="117"/>
      <c r="D101" s="114">
        <v>0.1</v>
      </c>
      <c r="E101" s="117"/>
      <c r="F101" s="114">
        <v>0.1</v>
      </c>
      <c r="G101" s="117"/>
      <c r="H101" s="121"/>
      <c r="I101" s="116"/>
    </row>
    <row r="102" spans="1:9" ht="33" x14ac:dyDescent="0.25">
      <c r="A102" s="112" t="s">
        <v>258</v>
      </c>
      <c r="B102" s="604"/>
      <c r="C102" s="604"/>
      <c r="D102" s="604"/>
      <c r="E102" s="604"/>
      <c r="F102" s="604"/>
      <c r="G102" s="604"/>
      <c r="H102" s="604"/>
      <c r="I102" s="604"/>
    </row>
    <row r="103" spans="1:9" ht="16.5" x14ac:dyDescent="0.25">
      <c r="A103" s="112" t="s">
        <v>259</v>
      </c>
      <c r="B103" s="602"/>
      <c r="C103" s="603"/>
      <c r="D103" s="602"/>
      <c r="E103" s="603"/>
      <c r="F103" s="602"/>
      <c r="G103" s="603"/>
      <c r="H103" s="602"/>
      <c r="I103" s="603"/>
    </row>
    <row r="104" spans="1:9" ht="16.5" x14ac:dyDescent="0.25">
      <c r="A104" s="577" t="s">
        <v>201</v>
      </c>
      <c r="B104" s="162" t="s">
        <v>99</v>
      </c>
      <c r="C104" s="162" t="s">
        <v>236</v>
      </c>
      <c r="D104" s="162" t="s">
        <v>99</v>
      </c>
      <c r="E104" s="162" t="s">
        <v>236</v>
      </c>
      <c r="F104" s="162" t="s">
        <v>99</v>
      </c>
      <c r="G104" s="162" t="s">
        <v>236</v>
      </c>
      <c r="H104" s="162" t="s">
        <v>99</v>
      </c>
      <c r="I104" s="162" t="s">
        <v>236</v>
      </c>
    </row>
    <row r="105" spans="1:9" ht="16.5" x14ac:dyDescent="0.25">
      <c r="A105" s="578"/>
      <c r="B105" s="114">
        <v>0.1</v>
      </c>
      <c r="C105" s="117"/>
      <c r="D105" s="114">
        <v>0.1</v>
      </c>
      <c r="E105" s="117"/>
      <c r="F105" s="114">
        <v>0.1</v>
      </c>
      <c r="G105" s="117"/>
      <c r="H105" s="121"/>
      <c r="I105" s="116"/>
    </row>
    <row r="106" spans="1:9" ht="33" x14ac:dyDescent="0.25">
      <c r="A106" s="112" t="s">
        <v>258</v>
      </c>
      <c r="B106" s="604"/>
      <c r="C106" s="604"/>
      <c r="D106" s="604"/>
      <c r="E106" s="604"/>
      <c r="F106" s="604"/>
      <c r="G106" s="604"/>
      <c r="H106" s="604"/>
      <c r="I106" s="604"/>
    </row>
    <row r="107" spans="1:9" ht="16.5" x14ac:dyDescent="0.25">
      <c r="A107" s="112" t="s">
        <v>259</v>
      </c>
      <c r="B107" s="602"/>
      <c r="C107" s="603"/>
      <c r="D107" s="602"/>
      <c r="E107" s="603"/>
      <c r="F107" s="602"/>
      <c r="G107" s="603"/>
      <c r="H107" s="602"/>
      <c r="I107" s="603"/>
    </row>
    <row r="108" spans="1:9" ht="16.5" x14ac:dyDescent="0.25">
      <c r="A108" s="577" t="s">
        <v>202</v>
      </c>
      <c r="B108" s="162" t="s">
        <v>99</v>
      </c>
      <c r="C108" s="162" t="s">
        <v>236</v>
      </c>
      <c r="D108" s="162" t="s">
        <v>99</v>
      </c>
      <c r="E108" s="162" t="s">
        <v>236</v>
      </c>
      <c r="F108" s="162" t="s">
        <v>99</v>
      </c>
      <c r="G108" s="162" t="s">
        <v>236</v>
      </c>
      <c r="H108" s="162" t="s">
        <v>99</v>
      </c>
      <c r="I108" s="162" t="s">
        <v>236</v>
      </c>
    </row>
    <row r="109" spans="1:9" ht="16.5" x14ac:dyDescent="0.25">
      <c r="A109" s="578"/>
      <c r="B109" s="114">
        <v>0.05</v>
      </c>
      <c r="C109" s="117"/>
      <c r="D109" s="114">
        <v>0.05</v>
      </c>
      <c r="E109" s="117"/>
      <c r="F109" s="114">
        <v>0.05</v>
      </c>
      <c r="G109" s="117"/>
      <c r="H109" s="121"/>
      <c r="I109" s="116"/>
    </row>
    <row r="110" spans="1:9" ht="33" x14ac:dyDescent="0.25">
      <c r="A110" s="112" t="s">
        <v>258</v>
      </c>
      <c r="B110" s="604"/>
      <c r="C110" s="604"/>
      <c r="D110" s="604"/>
      <c r="E110" s="604"/>
      <c r="F110" s="604"/>
      <c r="G110" s="604"/>
      <c r="H110" s="604"/>
      <c r="I110" s="604"/>
    </row>
    <row r="111" spans="1:9" ht="16.5" x14ac:dyDescent="0.25">
      <c r="A111" s="112" t="s">
        <v>259</v>
      </c>
      <c r="B111" s="602"/>
      <c r="C111" s="603"/>
      <c r="D111" s="602"/>
      <c r="E111" s="603"/>
      <c r="F111" s="602"/>
      <c r="G111" s="603"/>
      <c r="H111" s="602"/>
      <c r="I111" s="603"/>
    </row>
    <row r="112" spans="1:9" ht="16.5" x14ac:dyDescent="0.25">
      <c r="A112" s="577" t="s">
        <v>203</v>
      </c>
      <c r="B112" s="162" t="s">
        <v>99</v>
      </c>
      <c r="C112" s="162" t="s">
        <v>236</v>
      </c>
      <c r="D112" s="162" t="s">
        <v>99</v>
      </c>
      <c r="E112" s="162" t="s">
        <v>236</v>
      </c>
      <c r="F112" s="162" t="s">
        <v>99</v>
      </c>
      <c r="G112" s="162" t="s">
        <v>236</v>
      </c>
      <c r="H112" s="162" t="s">
        <v>99</v>
      </c>
      <c r="I112" s="162" t="s">
        <v>236</v>
      </c>
    </row>
    <row r="113" spans="1:9" ht="16.5" x14ac:dyDescent="0.25">
      <c r="A113" s="578"/>
      <c r="B113" s="114">
        <v>0.05</v>
      </c>
      <c r="C113" s="267"/>
      <c r="D113" s="114">
        <v>0.05</v>
      </c>
      <c r="E113" s="267"/>
      <c r="F113" s="114">
        <v>0.05</v>
      </c>
      <c r="G113" s="267"/>
      <c r="H113" s="267"/>
      <c r="I113" s="268"/>
    </row>
    <row r="114" spans="1:9" ht="33" x14ac:dyDescent="0.25">
      <c r="A114" s="112" t="s">
        <v>258</v>
      </c>
      <c r="B114" s="605"/>
      <c r="C114" s="605"/>
      <c r="D114" s="605"/>
      <c r="E114" s="605"/>
      <c r="F114" s="605"/>
      <c r="G114" s="605"/>
      <c r="H114" s="605"/>
      <c r="I114" s="605"/>
    </row>
    <row r="115" spans="1:9" ht="16.5" x14ac:dyDescent="0.25">
      <c r="A115" s="112" t="s">
        <v>259</v>
      </c>
      <c r="B115" s="602"/>
      <c r="C115" s="603"/>
      <c r="D115" s="602"/>
      <c r="E115" s="603"/>
      <c r="F115" s="602"/>
      <c r="G115" s="603"/>
      <c r="H115" s="602"/>
      <c r="I115" s="603"/>
    </row>
    <row r="116" spans="1:9" ht="16.5" x14ac:dyDescent="0.25">
      <c r="A116" s="113" t="s">
        <v>260</v>
      </c>
      <c r="B116" s="118">
        <f t="shared" ref="B116:I116" si="0">(B69+B73+B77+B81+B85+B89+B93+B97+B101+B105+B109+B113)</f>
        <v>1</v>
      </c>
      <c r="C116" s="118">
        <f t="shared" si="0"/>
        <v>0.2</v>
      </c>
      <c r="D116" s="118">
        <f t="shared" si="0"/>
        <v>1</v>
      </c>
      <c r="E116" s="118">
        <f t="shared" si="0"/>
        <v>0.2</v>
      </c>
      <c r="F116" s="118">
        <f t="shared" si="0"/>
        <v>1</v>
      </c>
      <c r="G116" s="118">
        <f t="shared" si="0"/>
        <v>0.1</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 r:id="rId1" xr:uid="{00000000-0004-0000-0700-000000000000}"/>
    <hyperlink ref="D75" r:id="rId2" xr:uid="{00000000-0004-0000-0700-000001000000}"/>
    <hyperlink ref="D79" r:id="rId3" xr:uid="{86DCEEFE-5628-477A-848F-25494E7CF16E}"/>
    <hyperlink ref="F79" r:id="rId4" xr:uid="{146BF8F0-A496-4444-BD2E-E2AC3B62CA7B}"/>
    <hyperlink ref="B79" r:id="rId5" xr:uid="{72AC1C2A-A444-407E-9011-71CD24FF553D}"/>
  </hyperlinks>
  <pageMargins left="0.25" right="0.25" top="0.75" bottom="0.75" header="0.3" footer="0.3"/>
  <pageSetup scale="23" fitToHeight="0" orientation="landscape" r:id="rId6"/>
  <rowBreaks count="1" manualBreakCount="1">
    <brk id="63" max="15" man="1"/>
  </rowBreaks>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A1:O124"/>
  <sheetViews>
    <sheetView showGridLines="0" topLeftCell="A9" zoomScale="80" zoomScaleNormal="80" zoomScaleSheetLayoutView="25" workbookViewId="0">
      <selection activeCell="D76" sqref="D76:E76"/>
    </sheetView>
  </sheetViews>
  <sheetFormatPr baseColWidth="10" defaultColWidth="10.85546875" defaultRowHeight="14.25" x14ac:dyDescent="0.25"/>
  <cols>
    <col min="1" max="1" width="49.85546875" style="68" customWidth="1"/>
    <col min="2" max="6" width="35.85546875" style="68" customWidth="1"/>
    <col min="7" max="7" width="46.140625" style="68" customWidth="1"/>
    <col min="8" max="8" width="35.85546875" style="68" customWidth="1"/>
    <col min="9" max="9" width="61.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9" customFormat="1" ht="32.25" customHeight="1" thickBot="1" x14ac:dyDescent="0.3">
      <c r="A1" s="502"/>
      <c r="B1" s="505" t="s">
        <v>182</v>
      </c>
      <c r="C1" s="506"/>
      <c r="D1" s="506"/>
      <c r="E1" s="506"/>
      <c r="F1" s="506"/>
      <c r="G1" s="506"/>
      <c r="H1" s="506"/>
      <c r="I1" s="506"/>
      <c r="J1" s="506"/>
      <c r="K1" s="506"/>
      <c r="L1" s="507"/>
      <c r="M1" s="508" t="s">
        <v>604</v>
      </c>
      <c r="N1" s="509"/>
      <c r="O1" s="510"/>
    </row>
    <row r="2" spans="1:15" s="149" customFormat="1" ht="30.75" customHeight="1" thickBot="1" x14ac:dyDescent="0.3">
      <c r="A2" s="503"/>
      <c r="B2" s="511" t="s">
        <v>183</v>
      </c>
      <c r="C2" s="512"/>
      <c r="D2" s="512"/>
      <c r="E2" s="512"/>
      <c r="F2" s="512"/>
      <c r="G2" s="512"/>
      <c r="H2" s="512"/>
      <c r="I2" s="512"/>
      <c r="J2" s="512"/>
      <c r="K2" s="512"/>
      <c r="L2" s="513"/>
      <c r="M2" s="508" t="s">
        <v>605</v>
      </c>
      <c r="N2" s="509"/>
      <c r="O2" s="510"/>
    </row>
    <row r="3" spans="1:15" s="149" customFormat="1" ht="24" customHeight="1" thickBot="1" x14ac:dyDescent="0.3">
      <c r="A3" s="503"/>
      <c r="B3" s="511" t="s">
        <v>184</v>
      </c>
      <c r="C3" s="512"/>
      <c r="D3" s="512"/>
      <c r="E3" s="512"/>
      <c r="F3" s="512"/>
      <c r="G3" s="512"/>
      <c r="H3" s="512"/>
      <c r="I3" s="512"/>
      <c r="J3" s="512"/>
      <c r="K3" s="512"/>
      <c r="L3" s="513"/>
      <c r="M3" s="508" t="s">
        <v>606</v>
      </c>
      <c r="N3" s="509"/>
      <c r="O3" s="510"/>
    </row>
    <row r="4" spans="1:15" s="149" customFormat="1" ht="21.75" customHeight="1" thickBot="1" x14ac:dyDescent="0.3">
      <c r="A4" s="504"/>
      <c r="B4" s="514" t="s">
        <v>185</v>
      </c>
      <c r="C4" s="515"/>
      <c r="D4" s="515"/>
      <c r="E4" s="515"/>
      <c r="F4" s="515"/>
      <c r="G4" s="515"/>
      <c r="H4" s="515"/>
      <c r="I4" s="515"/>
      <c r="J4" s="515"/>
      <c r="K4" s="515"/>
      <c r="L4" s="516"/>
      <c r="M4" s="508" t="s">
        <v>607</v>
      </c>
      <c r="N4" s="509"/>
      <c r="O4" s="510"/>
    </row>
    <row r="5" spans="1:15" s="149" customFormat="1" ht="21.75" customHeight="1" thickBot="1" x14ac:dyDescent="0.3">
      <c r="A5" s="150"/>
      <c r="B5" s="151"/>
      <c r="C5" s="151"/>
      <c r="D5" s="151"/>
      <c r="E5" s="151"/>
      <c r="F5" s="151"/>
      <c r="G5" s="151"/>
      <c r="H5" s="151"/>
      <c r="I5" s="151"/>
      <c r="J5" s="151"/>
      <c r="K5" s="151"/>
      <c r="L5" s="151"/>
      <c r="M5" s="152"/>
      <c r="N5" s="152"/>
      <c r="O5" s="152"/>
    </row>
    <row r="6" spans="1:15" s="149" customFormat="1" ht="21.75" customHeight="1" thickBot="1" x14ac:dyDescent="0.3">
      <c r="A6" s="518" t="s">
        <v>187</v>
      </c>
      <c r="B6" s="243" t="s">
        <v>188</v>
      </c>
      <c r="C6" s="205"/>
      <c r="D6" s="243" t="s">
        <v>189</v>
      </c>
      <c r="E6" s="205"/>
      <c r="F6" s="243" t="s">
        <v>190</v>
      </c>
      <c r="G6" s="205" t="s">
        <v>194</v>
      </c>
      <c r="H6" s="243" t="s">
        <v>191</v>
      </c>
      <c r="I6" s="206"/>
      <c r="J6" s="524" t="s">
        <v>192</v>
      </c>
      <c r="K6" s="525"/>
      <c r="L6" s="242" t="s">
        <v>193</v>
      </c>
      <c r="M6" s="526"/>
      <c r="N6" s="526"/>
      <c r="O6" s="526"/>
    </row>
    <row r="7" spans="1:15" s="149" customFormat="1" ht="21.75" customHeight="1" thickBot="1" x14ac:dyDescent="0.3">
      <c r="A7" s="518"/>
      <c r="B7" s="244" t="s">
        <v>195</v>
      </c>
      <c r="C7" s="207"/>
      <c r="D7" s="243" t="s">
        <v>196</v>
      </c>
      <c r="E7" s="208"/>
      <c r="F7" s="243" t="s">
        <v>197</v>
      </c>
      <c r="G7" s="208"/>
      <c r="H7" s="243" t="s">
        <v>198</v>
      </c>
      <c r="I7" s="206"/>
      <c r="J7" s="524"/>
      <c r="K7" s="525"/>
      <c r="L7" s="242" t="s">
        <v>199</v>
      </c>
      <c r="M7" s="526"/>
      <c r="N7" s="526"/>
      <c r="O7" s="526"/>
    </row>
    <row r="8" spans="1:15" s="149" customFormat="1" ht="21.75" customHeight="1" thickBot="1" x14ac:dyDescent="0.3">
      <c r="A8" s="518"/>
      <c r="B8" s="243" t="s">
        <v>200</v>
      </c>
      <c r="C8" s="205"/>
      <c r="D8" s="243" t="s">
        <v>201</v>
      </c>
      <c r="E8" s="208"/>
      <c r="F8" s="243" t="s">
        <v>202</v>
      </c>
      <c r="G8" s="208"/>
      <c r="H8" s="243" t="s">
        <v>203</v>
      </c>
      <c r="I8" s="206"/>
      <c r="J8" s="524"/>
      <c r="K8" s="525"/>
      <c r="L8" s="242" t="s">
        <v>204</v>
      </c>
      <c r="M8" s="526" t="s">
        <v>194</v>
      </c>
      <c r="N8" s="526"/>
      <c r="O8" s="526"/>
    </row>
    <row r="9" spans="1:15" s="149" customFormat="1" ht="21.75" customHeight="1" x14ac:dyDescent="0.25">
      <c r="A9" s="150"/>
      <c r="B9" s="151"/>
      <c r="C9" s="151"/>
      <c r="D9" s="151"/>
      <c r="E9" s="151"/>
      <c r="F9" s="151"/>
      <c r="G9" s="151"/>
      <c r="H9" s="151"/>
      <c r="I9" s="151"/>
      <c r="J9" s="151"/>
      <c r="K9" s="151"/>
      <c r="L9" s="151"/>
      <c r="M9" s="152"/>
      <c r="N9" s="152"/>
      <c r="O9" s="152"/>
    </row>
    <row r="10" spans="1:15" ht="15" customHeight="1" thickBot="1" x14ac:dyDescent="0.3">
      <c r="A10" s="73"/>
      <c r="B10" s="74"/>
      <c r="C10" s="74"/>
      <c r="D10" s="76"/>
      <c r="E10" s="75"/>
      <c r="F10" s="75"/>
      <c r="G10" s="334"/>
      <c r="H10" s="334"/>
      <c r="I10" s="77"/>
      <c r="J10" s="77"/>
      <c r="K10" s="74"/>
      <c r="L10" s="74"/>
      <c r="M10" s="74"/>
      <c r="N10" s="74"/>
      <c r="O10" s="74"/>
    </row>
    <row r="11" spans="1:15" ht="15" customHeight="1" x14ac:dyDescent="0.25">
      <c r="A11" s="527" t="s">
        <v>205</v>
      </c>
      <c r="B11" s="530" t="s">
        <v>614</v>
      </c>
      <c r="C11" s="531"/>
      <c r="D11" s="531"/>
      <c r="E11" s="531"/>
      <c r="F11" s="531"/>
      <c r="G11" s="531"/>
      <c r="H11" s="531"/>
      <c r="I11" s="531"/>
      <c r="J11" s="531"/>
      <c r="K11" s="531"/>
      <c r="L11" s="531"/>
      <c r="M11" s="531"/>
      <c r="N11" s="531"/>
      <c r="O11" s="532"/>
    </row>
    <row r="12" spans="1:15" ht="15" customHeight="1" x14ac:dyDescent="0.25">
      <c r="A12" s="528"/>
      <c r="B12" s="533"/>
      <c r="C12" s="534"/>
      <c r="D12" s="534"/>
      <c r="E12" s="534"/>
      <c r="F12" s="534"/>
      <c r="G12" s="534"/>
      <c r="H12" s="534"/>
      <c r="I12" s="534"/>
      <c r="J12" s="534"/>
      <c r="K12" s="534"/>
      <c r="L12" s="534"/>
      <c r="M12" s="534"/>
      <c r="N12" s="534"/>
      <c r="O12" s="535"/>
    </row>
    <row r="13" spans="1:15" ht="15" customHeight="1" thickBot="1" x14ac:dyDescent="0.3">
      <c r="A13" s="529"/>
      <c r="B13" s="536"/>
      <c r="C13" s="537"/>
      <c r="D13" s="537"/>
      <c r="E13" s="537"/>
      <c r="F13" s="537"/>
      <c r="G13" s="537"/>
      <c r="H13" s="537"/>
      <c r="I13" s="537"/>
      <c r="J13" s="537"/>
      <c r="K13" s="537"/>
      <c r="L13" s="537"/>
      <c r="M13" s="537"/>
      <c r="N13" s="537"/>
      <c r="O13" s="538"/>
    </row>
    <row r="14" spans="1:15" ht="9" customHeight="1" thickBot="1" x14ac:dyDescent="0.3">
      <c r="A14" s="81"/>
      <c r="B14" s="148"/>
      <c r="C14" s="82"/>
      <c r="D14" s="82"/>
      <c r="E14" s="82"/>
      <c r="F14" s="82"/>
      <c r="G14" s="83"/>
      <c r="H14" s="83"/>
      <c r="I14" s="83"/>
      <c r="J14" s="83"/>
      <c r="K14" s="83"/>
      <c r="L14" s="84"/>
      <c r="M14" s="84"/>
      <c r="N14" s="84"/>
      <c r="O14" s="84"/>
    </row>
    <row r="15" spans="1:15" s="85" customFormat="1" ht="37.5" customHeight="1" thickBot="1" x14ac:dyDescent="0.3">
      <c r="A15" s="123" t="s">
        <v>207</v>
      </c>
      <c r="B15" s="517" t="s">
        <v>267</v>
      </c>
      <c r="C15" s="517"/>
      <c r="D15" s="517"/>
      <c r="E15" s="517"/>
      <c r="F15" s="517"/>
      <c r="G15" s="518" t="s">
        <v>209</v>
      </c>
      <c r="H15" s="518"/>
      <c r="I15" s="519" t="s">
        <v>284</v>
      </c>
      <c r="J15" s="519"/>
      <c r="K15" s="519"/>
      <c r="L15" s="519"/>
      <c r="M15" s="519"/>
      <c r="N15" s="519"/>
      <c r="O15" s="519"/>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3" t="s">
        <v>211</v>
      </c>
      <c r="B17" s="517" t="s">
        <v>212</v>
      </c>
      <c r="C17" s="517"/>
      <c r="D17" s="517"/>
      <c r="E17" s="517"/>
      <c r="F17" s="123" t="s">
        <v>213</v>
      </c>
      <c r="G17" s="523" t="s">
        <v>214</v>
      </c>
      <c r="H17" s="523"/>
      <c r="I17" s="523"/>
      <c r="J17" s="123" t="s">
        <v>215</v>
      </c>
      <c r="K17" s="517" t="s">
        <v>269</v>
      </c>
      <c r="L17" s="517"/>
      <c r="M17" s="517"/>
      <c r="N17" s="517"/>
      <c r="O17" s="517"/>
    </row>
    <row r="18" spans="1:15" ht="9" customHeight="1" x14ac:dyDescent="0.25">
      <c r="A18" s="72"/>
      <c r="B18" s="69"/>
      <c r="C18" s="550"/>
      <c r="D18" s="550"/>
      <c r="E18" s="550"/>
      <c r="F18" s="550"/>
      <c r="G18" s="550"/>
      <c r="H18" s="550"/>
      <c r="I18" s="550"/>
      <c r="J18" s="550"/>
      <c r="K18" s="550"/>
      <c r="L18" s="550"/>
      <c r="M18" s="550"/>
      <c r="N18" s="550"/>
      <c r="O18" s="550"/>
    </row>
    <row r="20" spans="1:15" ht="16.5" customHeight="1" thickBot="1" x14ac:dyDescent="0.3">
      <c r="A20" s="146"/>
      <c r="B20" s="147"/>
      <c r="C20" s="147"/>
      <c r="D20" s="147"/>
      <c r="E20" s="147"/>
      <c r="F20" s="147"/>
      <c r="G20" s="147"/>
      <c r="H20" s="147"/>
      <c r="I20" s="147"/>
      <c r="J20" s="147"/>
      <c r="K20" s="147"/>
      <c r="L20" s="147"/>
      <c r="M20" s="147"/>
      <c r="N20" s="147"/>
      <c r="O20" s="147"/>
    </row>
    <row r="21" spans="1:15" ht="32.1" customHeight="1" thickBot="1" x14ac:dyDescent="0.3">
      <c r="A21" s="551" t="s">
        <v>217</v>
      </c>
      <c r="B21" s="552"/>
      <c r="C21" s="552"/>
      <c r="D21" s="552"/>
      <c r="E21" s="552"/>
      <c r="F21" s="552"/>
      <c r="G21" s="552"/>
      <c r="H21" s="552"/>
      <c r="I21" s="552"/>
      <c r="J21" s="552"/>
      <c r="K21" s="552"/>
      <c r="L21" s="552"/>
      <c r="M21" s="552"/>
      <c r="N21" s="552"/>
      <c r="O21" s="524"/>
    </row>
    <row r="22" spans="1:15" ht="32.1" customHeight="1" thickBot="1" x14ac:dyDescent="0.3">
      <c r="A22" s="551" t="s">
        <v>218</v>
      </c>
      <c r="B22" s="552"/>
      <c r="C22" s="552"/>
      <c r="D22" s="552"/>
      <c r="E22" s="552"/>
      <c r="F22" s="552"/>
      <c r="G22" s="552"/>
      <c r="H22" s="552"/>
      <c r="I22" s="552"/>
      <c r="J22" s="552"/>
      <c r="K22" s="552"/>
      <c r="L22" s="552"/>
      <c r="M22" s="552"/>
      <c r="N22" s="552"/>
      <c r="O22" s="52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7" t="s">
        <v>219</v>
      </c>
      <c r="O23" s="87" t="s">
        <v>220</v>
      </c>
    </row>
    <row r="24" spans="1:15" ht="32.1" customHeight="1" x14ac:dyDescent="0.25">
      <c r="A24" s="90" t="s">
        <v>221</v>
      </c>
      <c r="B24" s="91">
        <v>624771000</v>
      </c>
      <c r="C24" s="91"/>
      <c r="D24" s="91"/>
      <c r="E24" s="91"/>
      <c r="F24" s="91"/>
      <c r="G24" s="91"/>
      <c r="H24" s="88"/>
      <c r="I24" s="88"/>
      <c r="J24" s="88"/>
      <c r="K24" s="88"/>
      <c r="L24" s="88"/>
      <c r="M24" s="433"/>
      <c r="N24" s="91">
        <f>SUM(B24:M24)</f>
        <v>624771000</v>
      </c>
      <c r="O24" s="435"/>
    </row>
    <row r="25" spans="1:15" ht="32.1" customHeight="1" x14ac:dyDescent="0.25">
      <c r="A25" s="90" t="s">
        <v>222</v>
      </c>
      <c r="B25" s="91">
        <v>624771000</v>
      </c>
      <c r="C25" s="91"/>
      <c r="D25" s="91"/>
      <c r="E25" s="91"/>
      <c r="F25" s="91"/>
      <c r="G25" s="91"/>
      <c r="H25" s="91"/>
      <c r="I25" s="91"/>
      <c r="J25" s="91"/>
      <c r="K25" s="91"/>
      <c r="L25" s="91"/>
      <c r="M25" s="342"/>
      <c r="N25" s="91">
        <f>SUM(B25:M25)</f>
        <v>624771000</v>
      </c>
      <c r="O25" s="405">
        <f>+(B25+C25+D25+E25+F25+G25+H25+I25+J25+K25+L25+M25)/N24</f>
        <v>1</v>
      </c>
    </row>
    <row r="26" spans="1:15" ht="32.1" customHeight="1" x14ac:dyDescent="0.25">
      <c r="A26" s="90" t="s">
        <v>223</v>
      </c>
      <c r="B26" s="91">
        <v>0</v>
      </c>
      <c r="C26" s="91">
        <v>25328232</v>
      </c>
      <c r="D26" s="91">
        <v>68385667</v>
      </c>
      <c r="E26" s="91"/>
      <c r="F26" s="91"/>
      <c r="G26" s="91"/>
      <c r="H26" s="91"/>
      <c r="I26" s="91"/>
      <c r="J26" s="91"/>
      <c r="K26" s="91"/>
      <c r="L26" s="91"/>
      <c r="M26" s="342"/>
      <c r="N26" s="91">
        <f>SUM(B26:M26)</f>
        <v>93713899</v>
      </c>
      <c r="O26" s="405"/>
    </row>
    <row r="27" spans="1:15" ht="32.1" customHeight="1" x14ac:dyDescent="0.25">
      <c r="A27" s="90" t="s">
        <v>224</v>
      </c>
      <c r="B27" s="91"/>
      <c r="C27" s="91">
        <v>12156000</v>
      </c>
      <c r="D27" s="91"/>
      <c r="E27" s="91"/>
      <c r="F27" s="91"/>
      <c r="G27" s="91"/>
      <c r="H27" s="91"/>
      <c r="I27" s="91"/>
      <c r="J27" s="91"/>
      <c r="K27" s="91"/>
      <c r="L27" s="91"/>
      <c r="M27" s="342"/>
      <c r="N27" s="91">
        <f>SUM(B27:M27)</f>
        <v>12156000</v>
      </c>
      <c r="O27" s="343"/>
    </row>
    <row r="28" spans="1:15" ht="32.1" customHeight="1" x14ac:dyDescent="0.25">
      <c r="A28" s="90" t="s">
        <v>225</v>
      </c>
      <c r="B28" s="91">
        <v>0</v>
      </c>
      <c r="C28" s="91"/>
      <c r="D28" s="91"/>
      <c r="E28" s="91"/>
      <c r="F28" s="91"/>
      <c r="G28" s="91"/>
      <c r="H28" s="91"/>
      <c r="I28" s="91"/>
      <c r="J28" s="91"/>
      <c r="K28" s="91"/>
      <c r="L28" s="91"/>
      <c r="M28" s="342"/>
      <c r="N28" s="91">
        <f t="shared" ref="N28:N29" si="0">SUM(B28:M28)</f>
        <v>0</v>
      </c>
      <c r="O28" s="343"/>
    </row>
    <row r="29" spans="1:15" ht="32.1" customHeight="1" thickBot="1" x14ac:dyDescent="0.3">
      <c r="A29" s="93" t="s">
        <v>226</v>
      </c>
      <c r="B29" s="94">
        <v>0</v>
      </c>
      <c r="C29" s="94">
        <v>12156000</v>
      </c>
      <c r="D29" s="94"/>
      <c r="E29" s="94"/>
      <c r="F29" s="94"/>
      <c r="G29" s="94"/>
      <c r="H29" s="94"/>
      <c r="I29" s="94"/>
      <c r="J29" s="94"/>
      <c r="K29" s="94"/>
      <c r="L29" s="94"/>
      <c r="M29" s="434"/>
      <c r="N29" s="94">
        <f t="shared" si="0"/>
        <v>12156000</v>
      </c>
      <c r="O29" s="436">
        <f>+N29/N27</f>
        <v>1</v>
      </c>
    </row>
    <row r="30" spans="1:15" s="95" customFormat="1" ht="17.25" customHeight="1" x14ac:dyDescent="0.2"/>
    <row r="31" spans="1:15" ht="5.25" customHeight="1" thickBot="1" x14ac:dyDescent="0.3"/>
    <row r="32" spans="1:15" ht="48" customHeight="1" thickBot="1" x14ac:dyDescent="0.3">
      <c r="A32" s="554" t="s">
        <v>227</v>
      </c>
      <c r="B32" s="555"/>
      <c r="C32" s="555"/>
      <c r="D32" s="555"/>
      <c r="E32" s="555"/>
      <c r="F32" s="555"/>
      <c r="G32" s="555"/>
      <c r="H32" s="555"/>
      <c r="I32" s="556"/>
      <c r="J32" s="100"/>
    </row>
    <row r="33" spans="1:10" ht="50.25" customHeight="1" thickBot="1" x14ac:dyDescent="0.3">
      <c r="A33" s="107" t="s">
        <v>228</v>
      </c>
      <c r="B33" s="557" t="str">
        <f>+B11</f>
        <v>Brindar 10.000 atenciones y seguimientos psicosociales a los casos de mujeres víctimas de violencias en el contexto intrafamiliar y en el marco de relaciones de pareja y expareja remitidos</v>
      </c>
      <c r="C33" s="558"/>
      <c r="D33" s="558"/>
      <c r="E33" s="558"/>
      <c r="F33" s="558"/>
      <c r="G33" s="558"/>
      <c r="H33" s="558"/>
      <c r="I33" s="559"/>
      <c r="J33" s="98"/>
    </row>
    <row r="34" spans="1:10" ht="18.75" customHeight="1" thickBot="1" x14ac:dyDescent="0.3">
      <c r="A34" s="544" t="s">
        <v>229</v>
      </c>
      <c r="B34" s="155">
        <v>2024</v>
      </c>
      <c r="C34" s="155">
        <v>2025</v>
      </c>
      <c r="D34" s="155">
        <v>2026</v>
      </c>
      <c r="E34" s="155">
        <v>2027</v>
      </c>
      <c r="F34" s="155" t="s">
        <v>230</v>
      </c>
      <c r="G34" s="560" t="s">
        <v>231</v>
      </c>
      <c r="H34" s="560" t="s">
        <v>21</v>
      </c>
      <c r="I34" s="560"/>
      <c r="J34" s="98"/>
    </row>
    <row r="35" spans="1:10" ht="50.25" customHeight="1" thickBot="1" x14ac:dyDescent="0.3">
      <c r="A35" s="545"/>
      <c r="B35" s="277">
        <v>1168</v>
      </c>
      <c r="C35" s="277">
        <v>4047</v>
      </c>
      <c r="D35" s="277">
        <v>2600</v>
      </c>
      <c r="E35" s="277">
        <v>2185</v>
      </c>
      <c r="F35" s="289">
        <v>10000</v>
      </c>
      <c r="G35" s="560"/>
      <c r="H35" s="560"/>
      <c r="I35" s="560"/>
      <c r="J35" s="98"/>
    </row>
    <row r="36" spans="1:10" ht="52.5" customHeight="1" thickBot="1" x14ac:dyDescent="0.3">
      <c r="A36" s="108" t="s">
        <v>232</v>
      </c>
      <c r="B36" s="539">
        <v>0.1</v>
      </c>
      <c r="C36" s="540"/>
      <c r="D36" s="541" t="s">
        <v>233</v>
      </c>
      <c r="E36" s="542"/>
      <c r="F36" s="542"/>
      <c r="G36" s="542"/>
      <c r="H36" s="542"/>
      <c r="I36" s="543"/>
    </row>
    <row r="37" spans="1:10" s="99" customFormat="1" ht="48" customHeight="1" thickBot="1" x14ac:dyDescent="0.3">
      <c r="A37" s="544" t="s">
        <v>234</v>
      </c>
      <c r="B37" s="108" t="s">
        <v>235</v>
      </c>
      <c r="C37" s="107" t="s">
        <v>236</v>
      </c>
      <c r="D37" s="546" t="s">
        <v>237</v>
      </c>
      <c r="E37" s="547"/>
      <c r="F37" s="546" t="s">
        <v>238</v>
      </c>
      <c r="G37" s="547"/>
      <c r="H37" s="109" t="s">
        <v>239</v>
      </c>
      <c r="I37" s="111" t="s">
        <v>240</v>
      </c>
    </row>
    <row r="38" spans="1:10" ht="177" customHeight="1" thickBot="1" x14ac:dyDescent="0.3">
      <c r="A38" s="545"/>
      <c r="B38" s="103">
        <v>50</v>
      </c>
      <c r="C38" s="104">
        <v>141</v>
      </c>
      <c r="D38" s="734" t="s">
        <v>651</v>
      </c>
      <c r="E38" s="735"/>
      <c r="F38" s="736" t="s">
        <v>651</v>
      </c>
      <c r="G38" s="737"/>
      <c r="H38" s="412" t="s">
        <v>639</v>
      </c>
      <c r="I38" s="414" t="s">
        <v>652</v>
      </c>
    </row>
    <row r="39" spans="1:10" s="99" customFormat="1" ht="54" customHeight="1" thickBot="1" x14ac:dyDescent="0.3">
      <c r="A39" s="544" t="s">
        <v>241</v>
      </c>
      <c r="B39" s="110" t="s">
        <v>235</v>
      </c>
      <c r="C39" s="109" t="s">
        <v>236</v>
      </c>
      <c r="D39" s="546" t="s">
        <v>237</v>
      </c>
      <c r="E39" s="547"/>
      <c r="F39" s="546" t="s">
        <v>238</v>
      </c>
      <c r="G39" s="547"/>
      <c r="H39" s="109" t="s">
        <v>239</v>
      </c>
      <c r="I39" s="111" t="s">
        <v>240</v>
      </c>
    </row>
    <row r="40" spans="1:10" ht="150" customHeight="1" thickBot="1" x14ac:dyDescent="0.3">
      <c r="A40" s="545"/>
      <c r="B40" s="103">
        <v>250</v>
      </c>
      <c r="C40" s="104">
        <v>282</v>
      </c>
      <c r="D40" s="736" t="s">
        <v>736</v>
      </c>
      <c r="E40" s="737"/>
      <c r="F40" s="736" t="s">
        <v>737</v>
      </c>
      <c r="G40" s="737"/>
      <c r="H40" s="412" t="s">
        <v>639</v>
      </c>
      <c r="I40" s="414" t="s">
        <v>738</v>
      </c>
    </row>
    <row r="41" spans="1:10" s="99" customFormat="1" ht="50.25" thickBot="1" x14ac:dyDescent="0.3">
      <c r="A41" s="544" t="s">
        <v>242</v>
      </c>
      <c r="B41" s="110" t="s">
        <v>235</v>
      </c>
      <c r="C41" s="109" t="s">
        <v>236</v>
      </c>
      <c r="D41" s="546" t="s">
        <v>237</v>
      </c>
      <c r="E41" s="547"/>
      <c r="F41" s="546" t="s">
        <v>238</v>
      </c>
      <c r="G41" s="547"/>
      <c r="H41" s="109" t="s">
        <v>239</v>
      </c>
      <c r="I41" s="111" t="s">
        <v>240</v>
      </c>
    </row>
    <row r="42" spans="1:10" ht="144" customHeight="1" thickBot="1" x14ac:dyDescent="0.3">
      <c r="A42" s="545"/>
      <c r="B42" s="103">
        <v>250</v>
      </c>
      <c r="C42" s="480">
        <v>407</v>
      </c>
      <c r="D42" s="738" t="s">
        <v>827</v>
      </c>
      <c r="E42" s="739"/>
      <c r="F42" s="738" t="s">
        <v>828</v>
      </c>
      <c r="G42" s="739"/>
      <c r="H42" s="492" t="s">
        <v>639</v>
      </c>
      <c r="I42" s="493" t="s">
        <v>874</v>
      </c>
    </row>
    <row r="43" spans="1:10" s="99" customFormat="1" ht="50.25" thickBot="1" x14ac:dyDescent="0.3">
      <c r="A43" s="544" t="s">
        <v>243</v>
      </c>
      <c r="B43" s="110" t="s">
        <v>235</v>
      </c>
      <c r="C43" s="110" t="s">
        <v>236</v>
      </c>
      <c r="D43" s="546" t="s">
        <v>237</v>
      </c>
      <c r="E43" s="547"/>
      <c r="F43" s="546" t="s">
        <v>238</v>
      </c>
      <c r="G43" s="547"/>
      <c r="H43" s="109" t="s">
        <v>239</v>
      </c>
      <c r="I43" s="109" t="s">
        <v>240</v>
      </c>
    </row>
    <row r="44" spans="1:10" ht="17.25" thickBot="1" x14ac:dyDescent="0.3">
      <c r="A44" s="545"/>
      <c r="B44" s="103">
        <v>250</v>
      </c>
      <c r="C44" s="104"/>
      <c r="D44" s="563"/>
      <c r="E44" s="564"/>
      <c r="F44" s="563"/>
      <c r="G44" s="564"/>
      <c r="H44" s="119"/>
      <c r="I44" s="120"/>
    </row>
    <row r="45" spans="1:10" s="99" customFormat="1" ht="50.25" thickBot="1" x14ac:dyDescent="0.3">
      <c r="A45" s="544" t="s">
        <v>244</v>
      </c>
      <c r="B45" s="110" t="s">
        <v>235</v>
      </c>
      <c r="C45" s="109" t="s">
        <v>236</v>
      </c>
      <c r="D45" s="546" t="s">
        <v>237</v>
      </c>
      <c r="E45" s="547"/>
      <c r="F45" s="546" t="s">
        <v>238</v>
      </c>
      <c r="G45" s="547"/>
      <c r="H45" s="109" t="s">
        <v>239</v>
      </c>
      <c r="I45" s="111" t="s">
        <v>240</v>
      </c>
    </row>
    <row r="46" spans="1:10" ht="17.25" thickBot="1" x14ac:dyDescent="0.3">
      <c r="A46" s="545"/>
      <c r="B46" s="103">
        <v>250</v>
      </c>
      <c r="C46" s="104"/>
      <c r="D46" s="565"/>
      <c r="E46" s="566"/>
      <c r="F46" s="565"/>
      <c r="G46" s="566"/>
      <c r="H46" s="101"/>
      <c r="I46" s="102"/>
    </row>
    <row r="47" spans="1:10" s="99" customFormat="1" ht="50.25" thickBot="1" x14ac:dyDescent="0.3">
      <c r="A47" s="544" t="s">
        <v>245</v>
      </c>
      <c r="B47" s="110" t="s">
        <v>235</v>
      </c>
      <c r="C47" s="109" t="s">
        <v>236</v>
      </c>
      <c r="D47" s="546" t="s">
        <v>237</v>
      </c>
      <c r="E47" s="547"/>
      <c r="F47" s="546" t="s">
        <v>238</v>
      </c>
      <c r="G47" s="547"/>
      <c r="H47" s="109" t="s">
        <v>239</v>
      </c>
      <c r="I47" s="111" t="s">
        <v>240</v>
      </c>
    </row>
    <row r="48" spans="1:10" ht="17.25" thickBot="1" x14ac:dyDescent="0.3">
      <c r="A48" s="545"/>
      <c r="B48" s="105">
        <v>250</v>
      </c>
      <c r="C48" s="106"/>
      <c r="D48" s="565"/>
      <c r="E48" s="566"/>
      <c r="F48" s="565"/>
      <c r="G48" s="566"/>
      <c r="H48" s="101"/>
      <c r="I48" s="102"/>
    </row>
    <row r="49" spans="1:9" ht="50.25" thickBot="1" x14ac:dyDescent="0.3">
      <c r="A49" s="544" t="s">
        <v>246</v>
      </c>
      <c r="B49" s="108" t="s">
        <v>235</v>
      </c>
      <c r="C49" s="107" t="s">
        <v>236</v>
      </c>
      <c r="D49" s="546" t="s">
        <v>237</v>
      </c>
      <c r="E49" s="547"/>
      <c r="F49" s="546" t="s">
        <v>238</v>
      </c>
      <c r="G49" s="547"/>
      <c r="H49" s="109" t="s">
        <v>239</v>
      </c>
      <c r="I49" s="111" t="s">
        <v>240</v>
      </c>
    </row>
    <row r="50" spans="1:9" ht="17.25" thickBot="1" x14ac:dyDescent="0.3">
      <c r="A50" s="545"/>
      <c r="B50" s="105">
        <v>250</v>
      </c>
      <c r="C50" s="106"/>
      <c r="D50" s="565"/>
      <c r="E50" s="567"/>
      <c r="F50" s="565"/>
      <c r="G50" s="566"/>
      <c r="H50" s="101"/>
      <c r="I50" s="102"/>
    </row>
    <row r="51" spans="1:9" ht="50.25" thickBot="1" x14ac:dyDescent="0.3">
      <c r="A51" s="544" t="s">
        <v>247</v>
      </c>
      <c r="B51" s="108" t="s">
        <v>235</v>
      </c>
      <c r="C51" s="107" t="s">
        <v>236</v>
      </c>
      <c r="D51" s="546" t="s">
        <v>237</v>
      </c>
      <c r="E51" s="547"/>
      <c r="F51" s="546" t="s">
        <v>238</v>
      </c>
      <c r="G51" s="547"/>
      <c r="H51" s="109" t="s">
        <v>239</v>
      </c>
      <c r="I51" s="111" t="s">
        <v>240</v>
      </c>
    </row>
    <row r="52" spans="1:9" ht="17.25" thickBot="1" x14ac:dyDescent="0.3">
      <c r="A52" s="545"/>
      <c r="B52" s="105">
        <v>250</v>
      </c>
      <c r="C52" s="106"/>
      <c r="D52" s="565"/>
      <c r="E52" s="567"/>
      <c r="F52" s="565"/>
      <c r="G52" s="566"/>
      <c r="H52" s="101"/>
      <c r="I52" s="101"/>
    </row>
    <row r="53" spans="1:9" ht="50.25" thickBot="1" x14ac:dyDescent="0.3">
      <c r="A53" s="544" t="s">
        <v>248</v>
      </c>
      <c r="B53" s="108" t="s">
        <v>235</v>
      </c>
      <c r="C53" s="107" t="s">
        <v>236</v>
      </c>
      <c r="D53" s="546" t="s">
        <v>237</v>
      </c>
      <c r="E53" s="547"/>
      <c r="F53" s="546" t="s">
        <v>238</v>
      </c>
      <c r="G53" s="547"/>
      <c r="H53" s="109" t="s">
        <v>239</v>
      </c>
      <c r="I53" s="111" t="s">
        <v>240</v>
      </c>
    </row>
    <row r="54" spans="1:9" ht="17.25" thickBot="1" x14ac:dyDescent="0.3">
      <c r="A54" s="545"/>
      <c r="B54" s="105">
        <v>250</v>
      </c>
      <c r="C54" s="106"/>
      <c r="D54" s="565"/>
      <c r="E54" s="566"/>
      <c r="F54" s="565"/>
      <c r="G54" s="566"/>
      <c r="H54" s="101"/>
      <c r="I54" s="101"/>
    </row>
    <row r="55" spans="1:9" ht="50.25" thickBot="1" x14ac:dyDescent="0.3">
      <c r="A55" s="544" t="s">
        <v>249</v>
      </c>
      <c r="B55" s="108" t="s">
        <v>235</v>
      </c>
      <c r="C55" s="107" t="s">
        <v>236</v>
      </c>
      <c r="D55" s="546" t="s">
        <v>237</v>
      </c>
      <c r="E55" s="547"/>
      <c r="F55" s="546" t="s">
        <v>238</v>
      </c>
      <c r="G55" s="547"/>
      <c r="H55" s="109" t="s">
        <v>239</v>
      </c>
      <c r="I55" s="111" t="s">
        <v>240</v>
      </c>
    </row>
    <row r="56" spans="1:9" ht="17.25" thickBot="1" x14ac:dyDescent="0.3">
      <c r="A56" s="545"/>
      <c r="B56" s="105">
        <v>250</v>
      </c>
      <c r="C56" s="106"/>
      <c r="D56" s="565"/>
      <c r="E56" s="566"/>
      <c r="F56" s="565"/>
      <c r="G56" s="566"/>
      <c r="H56" s="101"/>
      <c r="I56" s="102"/>
    </row>
    <row r="57" spans="1:9" ht="50.25" thickBot="1" x14ac:dyDescent="0.3">
      <c r="A57" s="544" t="s">
        <v>250</v>
      </c>
      <c r="B57" s="108" t="s">
        <v>235</v>
      </c>
      <c r="C57" s="107" t="s">
        <v>236</v>
      </c>
      <c r="D57" s="546" t="s">
        <v>237</v>
      </c>
      <c r="E57" s="547"/>
      <c r="F57" s="546" t="s">
        <v>238</v>
      </c>
      <c r="G57" s="547"/>
      <c r="H57" s="109" t="s">
        <v>239</v>
      </c>
      <c r="I57" s="111" t="s">
        <v>240</v>
      </c>
    </row>
    <row r="58" spans="1:9" ht="17.25" thickBot="1" x14ac:dyDescent="0.3">
      <c r="A58" s="545"/>
      <c r="B58" s="105">
        <v>150</v>
      </c>
      <c r="C58" s="106"/>
      <c r="D58" s="565"/>
      <c r="E58" s="566"/>
      <c r="F58" s="567"/>
      <c r="G58" s="567"/>
      <c r="H58" s="101"/>
      <c r="I58" s="101"/>
    </row>
    <row r="59" spans="1:9" ht="50.25" thickBot="1" x14ac:dyDescent="0.3">
      <c r="A59" s="544" t="s">
        <v>251</v>
      </c>
      <c r="B59" s="108" t="s">
        <v>235</v>
      </c>
      <c r="C59" s="107" t="s">
        <v>236</v>
      </c>
      <c r="D59" s="546" t="s">
        <v>237</v>
      </c>
      <c r="E59" s="547"/>
      <c r="F59" s="546" t="s">
        <v>238</v>
      </c>
      <c r="G59" s="547"/>
      <c r="H59" s="109" t="s">
        <v>239</v>
      </c>
      <c r="I59" s="111" t="s">
        <v>240</v>
      </c>
    </row>
    <row r="60" spans="1:9" ht="17.25" thickBot="1" x14ac:dyDescent="0.3">
      <c r="A60" s="545"/>
      <c r="B60" s="105">
        <v>150</v>
      </c>
      <c r="C60" s="106"/>
      <c r="D60" s="565"/>
      <c r="E60" s="566"/>
      <c r="F60" s="565"/>
      <c r="G60" s="566"/>
      <c r="H60" s="101"/>
      <c r="I60" s="101"/>
    </row>
    <row r="62" spans="1:9" s="98" customFormat="1" ht="30" customHeight="1" x14ac:dyDescent="0.25">
      <c r="A62" s="68"/>
      <c r="B62" s="68"/>
      <c r="C62" s="68"/>
      <c r="D62" s="68"/>
      <c r="E62" s="68"/>
      <c r="F62" s="68"/>
      <c r="G62" s="68"/>
      <c r="H62" s="68"/>
      <c r="I62" s="68"/>
    </row>
    <row r="63" spans="1:9" ht="34.5" customHeight="1" x14ac:dyDescent="0.25">
      <c r="A63" s="576" t="s">
        <v>252</v>
      </c>
      <c r="B63" s="576"/>
      <c r="C63" s="576"/>
      <c r="D63" s="576"/>
      <c r="E63" s="576"/>
      <c r="F63" s="576"/>
      <c r="G63" s="576"/>
      <c r="H63" s="576"/>
      <c r="I63" s="576"/>
    </row>
    <row r="64" spans="1:9" ht="160.5" customHeight="1" x14ac:dyDescent="0.25">
      <c r="A64" s="112" t="s">
        <v>253</v>
      </c>
      <c r="B64" s="740" t="s">
        <v>285</v>
      </c>
      <c r="C64" s="741"/>
      <c r="D64" s="742" t="s">
        <v>286</v>
      </c>
      <c r="E64" s="743"/>
      <c r="F64" s="570"/>
      <c r="G64" s="571"/>
      <c r="H64" s="570"/>
      <c r="I64" s="571"/>
    </row>
    <row r="65" spans="1:9" ht="40.5" customHeight="1" x14ac:dyDescent="0.25">
      <c r="A65" s="112" t="s">
        <v>257</v>
      </c>
      <c r="B65" s="572">
        <v>0.05</v>
      </c>
      <c r="C65" s="573"/>
      <c r="D65" s="572">
        <v>0.05</v>
      </c>
      <c r="E65" s="573"/>
      <c r="F65" s="574"/>
      <c r="G65" s="575"/>
      <c r="H65" s="574"/>
      <c r="I65" s="575"/>
    </row>
    <row r="66" spans="1:9" ht="30" customHeight="1" x14ac:dyDescent="0.25">
      <c r="A66" s="577" t="s">
        <v>188</v>
      </c>
      <c r="B66" s="162" t="s">
        <v>99</v>
      </c>
      <c r="C66" s="162" t="s">
        <v>236</v>
      </c>
      <c r="D66" s="162" t="s">
        <v>99</v>
      </c>
      <c r="E66" s="162" t="s">
        <v>236</v>
      </c>
      <c r="F66" s="162" t="s">
        <v>99</v>
      </c>
      <c r="G66" s="162" t="s">
        <v>236</v>
      </c>
      <c r="H66" s="162" t="s">
        <v>99</v>
      </c>
      <c r="I66" s="162" t="s">
        <v>236</v>
      </c>
    </row>
    <row r="67" spans="1:9" ht="30" customHeight="1" x14ac:dyDescent="0.25">
      <c r="A67" s="578"/>
      <c r="B67" s="114">
        <v>0.05</v>
      </c>
      <c r="C67" s="114">
        <v>0.05</v>
      </c>
      <c r="D67" s="114">
        <v>0.05</v>
      </c>
      <c r="E67" s="114">
        <v>0.05</v>
      </c>
      <c r="F67" s="121"/>
      <c r="G67" s="115"/>
      <c r="H67" s="121"/>
      <c r="I67" s="115"/>
    </row>
    <row r="68" spans="1:9" ht="164.25" customHeight="1" x14ac:dyDescent="0.25">
      <c r="A68" s="112" t="s">
        <v>258</v>
      </c>
      <c r="B68" s="744" t="s">
        <v>653</v>
      </c>
      <c r="C68" s="745"/>
      <c r="D68" s="744" t="s">
        <v>654</v>
      </c>
      <c r="E68" s="745"/>
      <c r="F68" s="581"/>
      <c r="G68" s="582"/>
      <c r="H68" s="581"/>
      <c r="I68" s="583"/>
    </row>
    <row r="69" spans="1:9" ht="80.25" customHeight="1" x14ac:dyDescent="0.25">
      <c r="A69" s="112" t="s">
        <v>259</v>
      </c>
      <c r="B69" s="704" t="s">
        <v>655</v>
      </c>
      <c r="C69" s="705"/>
      <c r="D69" s="704" t="s">
        <v>656</v>
      </c>
      <c r="E69" s="705"/>
      <c r="F69" s="586"/>
      <c r="G69" s="587"/>
      <c r="H69" s="586"/>
      <c r="I69" s="587"/>
    </row>
    <row r="70" spans="1:9" ht="30.75" customHeight="1" x14ac:dyDescent="0.25">
      <c r="A70" s="577" t="s">
        <v>189</v>
      </c>
      <c r="B70" s="162" t="s">
        <v>99</v>
      </c>
      <c r="C70" s="162" t="s">
        <v>236</v>
      </c>
      <c r="D70" s="162" t="s">
        <v>99</v>
      </c>
      <c r="E70" s="162" t="s">
        <v>236</v>
      </c>
      <c r="F70" s="162" t="s">
        <v>99</v>
      </c>
      <c r="G70" s="162" t="s">
        <v>236</v>
      </c>
      <c r="H70" s="162" t="s">
        <v>99</v>
      </c>
      <c r="I70" s="162" t="s">
        <v>236</v>
      </c>
    </row>
    <row r="71" spans="1:9" ht="30.75" customHeight="1" x14ac:dyDescent="0.25">
      <c r="A71" s="578"/>
      <c r="B71" s="114">
        <v>0.09</v>
      </c>
      <c r="C71" s="114">
        <v>0.09</v>
      </c>
      <c r="D71" s="114">
        <v>0.09</v>
      </c>
      <c r="E71" s="114">
        <v>0.09</v>
      </c>
      <c r="F71" s="121"/>
      <c r="G71" s="116"/>
      <c r="H71" s="121"/>
      <c r="I71" s="116"/>
    </row>
    <row r="72" spans="1:9" ht="253.5" customHeight="1" x14ac:dyDescent="0.25">
      <c r="A72" s="112" t="s">
        <v>258</v>
      </c>
      <c r="B72" s="744" t="s">
        <v>735</v>
      </c>
      <c r="C72" s="745"/>
      <c r="D72" s="746" t="s">
        <v>797</v>
      </c>
      <c r="E72" s="747"/>
      <c r="F72" s="581"/>
      <c r="G72" s="582"/>
      <c r="H72" s="590"/>
      <c r="I72" s="591"/>
    </row>
    <row r="73" spans="1:9" ht="80.25" customHeight="1" x14ac:dyDescent="0.25">
      <c r="A73" s="112" t="s">
        <v>259</v>
      </c>
      <c r="B73" s="704" t="s">
        <v>775</v>
      </c>
      <c r="C73" s="705"/>
      <c r="D73" s="704" t="s">
        <v>776</v>
      </c>
      <c r="E73" s="705"/>
      <c r="F73" s="586"/>
      <c r="G73" s="587"/>
      <c r="H73" s="586"/>
      <c r="I73" s="587"/>
    </row>
    <row r="74" spans="1:9" ht="16.5" x14ac:dyDescent="0.25">
      <c r="A74" s="577" t="s">
        <v>190</v>
      </c>
      <c r="B74" s="162" t="s">
        <v>99</v>
      </c>
      <c r="C74" s="162" t="s">
        <v>236</v>
      </c>
      <c r="D74" s="162" t="s">
        <v>99</v>
      </c>
      <c r="E74" s="162" t="s">
        <v>236</v>
      </c>
      <c r="F74" s="162" t="s">
        <v>99</v>
      </c>
      <c r="G74" s="162" t="s">
        <v>236</v>
      </c>
      <c r="H74" s="162" t="s">
        <v>99</v>
      </c>
      <c r="I74" s="162" t="s">
        <v>236</v>
      </c>
    </row>
    <row r="75" spans="1:9" ht="16.5" x14ac:dyDescent="0.25">
      <c r="A75" s="578"/>
      <c r="B75" s="114">
        <v>0.09</v>
      </c>
      <c r="C75" s="114">
        <v>0.09</v>
      </c>
      <c r="D75" s="114">
        <v>0.09</v>
      </c>
      <c r="E75" s="114">
        <v>0.09</v>
      </c>
      <c r="F75" s="121"/>
      <c r="G75" s="116"/>
      <c r="H75" s="121"/>
      <c r="I75" s="116"/>
    </row>
    <row r="76" spans="1:9" ht="294" customHeight="1" x14ac:dyDescent="0.25">
      <c r="A76" s="112" t="s">
        <v>258</v>
      </c>
      <c r="B76" s="748" t="s">
        <v>877</v>
      </c>
      <c r="C76" s="749"/>
      <c r="D76" s="748" t="s">
        <v>829</v>
      </c>
      <c r="E76" s="749"/>
      <c r="F76" s="581"/>
      <c r="G76" s="582"/>
      <c r="H76" s="586"/>
      <c r="I76" s="587"/>
    </row>
    <row r="77" spans="1:9" ht="72" customHeight="1" x14ac:dyDescent="0.25">
      <c r="A77" s="112" t="s">
        <v>259</v>
      </c>
      <c r="B77" s="704" t="s">
        <v>875</v>
      </c>
      <c r="C77" s="705"/>
      <c r="D77" s="704" t="s">
        <v>876</v>
      </c>
      <c r="E77" s="705"/>
      <c r="F77" s="586"/>
      <c r="G77" s="587"/>
      <c r="H77" s="586"/>
      <c r="I77" s="587"/>
    </row>
    <row r="78" spans="1:9" ht="16.5" x14ac:dyDescent="0.25">
      <c r="A78" s="577" t="s">
        <v>191</v>
      </c>
      <c r="B78" s="162" t="s">
        <v>99</v>
      </c>
      <c r="C78" s="162" t="s">
        <v>236</v>
      </c>
      <c r="D78" s="162" t="s">
        <v>99</v>
      </c>
      <c r="E78" s="162" t="s">
        <v>236</v>
      </c>
      <c r="F78" s="162" t="s">
        <v>99</v>
      </c>
      <c r="G78" s="162" t="s">
        <v>236</v>
      </c>
      <c r="H78" s="162" t="s">
        <v>99</v>
      </c>
      <c r="I78" s="162" t="s">
        <v>236</v>
      </c>
    </row>
    <row r="79" spans="1:9" ht="16.5" x14ac:dyDescent="0.25">
      <c r="A79" s="578"/>
      <c r="B79" s="114">
        <v>0.09</v>
      </c>
      <c r="C79" s="115"/>
      <c r="D79" s="114">
        <v>0.09</v>
      </c>
      <c r="E79" s="115"/>
      <c r="F79" s="121"/>
      <c r="G79" s="116"/>
      <c r="H79" s="121"/>
      <c r="I79" s="116"/>
    </row>
    <row r="80" spans="1:9" ht="33" x14ac:dyDescent="0.25">
      <c r="A80" s="112" t="s">
        <v>258</v>
      </c>
      <c r="B80" s="597"/>
      <c r="C80" s="598"/>
      <c r="D80" s="597"/>
      <c r="E80" s="598"/>
      <c r="F80" s="581"/>
      <c r="G80" s="582"/>
      <c r="H80" s="586"/>
      <c r="I80" s="587"/>
    </row>
    <row r="81" spans="1:9" ht="16.5" x14ac:dyDescent="0.25">
      <c r="A81" s="112" t="s">
        <v>259</v>
      </c>
      <c r="B81" s="599"/>
      <c r="C81" s="600"/>
      <c r="D81" s="599"/>
      <c r="E81" s="600"/>
      <c r="F81" s="586"/>
      <c r="G81" s="587"/>
      <c r="H81" s="586"/>
      <c r="I81" s="587"/>
    </row>
    <row r="82" spans="1:9" ht="16.5" x14ac:dyDescent="0.25">
      <c r="A82" s="577" t="s">
        <v>195</v>
      </c>
      <c r="B82" s="162" t="s">
        <v>99</v>
      </c>
      <c r="C82" s="162" t="s">
        <v>236</v>
      </c>
      <c r="D82" s="162" t="s">
        <v>99</v>
      </c>
      <c r="E82" s="162" t="s">
        <v>236</v>
      </c>
      <c r="F82" s="162" t="s">
        <v>99</v>
      </c>
      <c r="G82" s="162" t="s">
        <v>236</v>
      </c>
      <c r="H82" s="162" t="s">
        <v>99</v>
      </c>
      <c r="I82" s="162" t="s">
        <v>236</v>
      </c>
    </row>
    <row r="83" spans="1:9" ht="16.5" x14ac:dyDescent="0.25">
      <c r="A83" s="578"/>
      <c r="B83" s="114">
        <v>0.09</v>
      </c>
      <c r="C83" s="115"/>
      <c r="D83" s="114">
        <v>0.09</v>
      </c>
      <c r="E83" s="115"/>
      <c r="F83" s="121"/>
      <c r="G83" s="116"/>
      <c r="H83" s="121"/>
      <c r="I83" s="116"/>
    </row>
    <row r="84" spans="1:9" ht="33" x14ac:dyDescent="0.25">
      <c r="A84" s="112" t="s">
        <v>258</v>
      </c>
      <c r="B84" s="601"/>
      <c r="C84" s="601"/>
      <c r="D84" s="601"/>
      <c r="E84" s="601"/>
      <c r="F84" s="601"/>
      <c r="G84" s="601"/>
      <c r="H84" s="601"/>
      <c r="I84" s="601"/>
    </row>
    <row r="85" spans="1:9" ht="16.5" x14ac:dyDescent="0.25">
      <c r="A85" s="112" t="s">
        <v>259</v>
      </c>
      <c r="B85" s="602"/>
      <c r="C85" s="603"/>
      <c r="D85" s="602"/>
      <c r="E85" s="603"/>
      <c r="F85" s="602"/>
      <c r="G85" s="603"/>
      <c r="H85" s="602"/>
      <c r="I85" s="603"/>
    </row>
    <row r="86" spans="1:9" ht="16.5" x14ac:dyDescent="0.25">
      <c r="A86" s="577" t="s">
        <v>196</v>
      </c>
      <c r="B86" s="162" t="s">
        <v>99</v>
      </c>
      <c r="C86" s="162" t="s">
        <v>236</v>
      </c>
      <c r="D86" s="162" t="s">
        <v>99</v>
      </c>
      <c r="E86" s="162" t="s">
        <v>236</v>
      </c>
      <c r="F86" s="162" t="s">
        <v>99</v>
      </c>
      <c r="G86" s="162" t="s">
        <v>236</v>
      </c>
      <c r="H86" s="162" t="s">
        <v>99</v>
      </c>
      <c r="I86" s="162" t="s">
        <v>236</v>
      </c>
    </row>
    <row r="87" spans="1:9" ht="16.5" x14ac:dyDescent="0.25">
      <c r="A87" s="578"/>
      <c r="B87" s="114">
        <v>0.09</v>
      </c>
      <c r="C87" s="115"/>
      <c r="D87" s="114">
        <v>0.09</v>
      </c>
      <c r="E87" s="117"/>
      <c r="F87" s="121"/>
      <c r="G87" s="116"/>
      <c r="H87" s="121"/>
      <c r="I87" s="116"/>
    </row>
    <row r="88" spans="1:9" ht="33" x14ac:dyDescent="0.25">
      <c r="A88" s="112" t="s">
        <v>258</v>
      </c>
      <c r="B88" s="604"/>
      <c r="C88" s="604"/>
      <c r="D88" s="604"/>
      <c r="E88" s="604"/>
      <c r="F88" s="604"/>
      <c r="G88" s="604"/>
      <c r="H88" s="604"/>
      <c r="I88" s="604"/>
    </row>
    <row r="89" spans="1:9" ht="16.5" x14ac:dyDescent="0.25">
      <c r="A89" s="112" t="s">
        <v>259</v>
      </c>
      <c r="B89" s="602"/>
      <c r="C89" s="603"/>
      <c r="D89" s="602"/>
      <c r="E89" s="603"/>
      <c r="F89" s="602"/>
      <c r="G89" s="603"/>
      <c r="H89" s="602"/>
      <c r="I89" s="603"/>
    </row>
    <row r="90" spans="1:9" ht="16.5" x14ac:dyDescent="0.25">
      <c r="A90" s="577" t="s">
        <v>197</v>
      </c>
      <c r="B90" s="162" t="s">
        <v>99</v>
      </c>
      <c r="C90" s="162" t="s">
        <v>236</v>
      </c>
      <c r="D90" s="162" t="s">
        <v>99</v>
      </c>
      <c r="E90" s="162" t="s">
        <v>236</v>
      </c>
      <c r="F90" s="162" t="s">
        <v>99</v>
      </c>
      <c r="G90" s="162" t="s">
        <v>236</v>
      </c>
      <c r="H90" s="162" t="s">
        <v>99</v>
      </c>
      <c r="I90" s="162" t="s">
        <v>236</v>
      </c>
    </row>
    <row r="91" spans="1:9" ht="16.5" x14ac:dyDescent="0.25">
      <c r="A91" s="578"/>
      <c r="B91" s="114">
        <v>0.09</v>
      </c>
      <c r="C91" s="115"/>
      <c r="D91" s="114">
        <v>0.09</v>
      </c>
      <c r="E91" s="117"/>
      <c r="F91" s="121"/>
      <c r="G91" s="116"/>
      <c r="H91" s="121"/>
      <c r="I91" s="116"/>
    </row>
    <row r="92" spans="1:9" ht="33" x14ac:dyDescent="0.25">
      <c r="A92" s="112" t="s">
        <v>258</v>
      </c>
      <c r="B92" s="604"/>
      <c r="C92" s="604"/>
      <c r="D92" s="604"/>
      <c r="E92" s="604"/>
      <c r="F92" s="604"/>
      <c r="G92" s="604"/>
      <c r="H92" s="604"/>
      <c r="I92" s="604"/>
    </row>
    <row r="93" spans="1:9" ht="16.5" x14ac:dyDescent="0.25">
      <c r="A93" s="112" t="s">
        <v>259</v>
      </c>
      <c r="B93" s="602"/>
      <c r="C93" s="603"/>
      <c r="D93" s="602"/>
      <c r="E93" s="603"/>
      <c r="F93" s="602"/>
      <c r="G93" s="603"/>
      <c r="H93" s="602"/>
      <c r="I93" s="603"/>
    </row>
    <row r="94" spans="1:9" ht="16.5" x14ac:dyDescent="0.25">
      <c r="A94" s="577" t="s">
        <v>198</v>
      </c>
      <c r="B94" s="162" t="s">
        <v>99</v>
      </c>
      <c r="C94" s="162" t="s">
        <v>236</v>
      </c>
      <c r="D94" s="162" t="s">
        <v>99</v>
      </c>
      <c r="E94" s="162" t="s">
        <v>236</v>
      </c>
      <c r="F94" s="162" t="s">
        <v>99</v>
      </c>
      <c r="G94" s="162" t="s">
        <v>236</v>
      </c>
      <c r="H94" s="162" t="s">
        <v>99</v>
      </c>
      <c r="I94" s="162" t="s">
        <v>236</v>
      </c>
    </row>
    <row r="95" spans="1:9" ht="16.5" x14ac:dyDescent="0.25">
      <c r="A95" s="578"/>
      <c r="B95" s="114">
        <v>0.09</v>
      </c>
      <c r="C95" s="115"/>
      <c r="D95" s="114">
        <v>0.09</v>
      </c>
      <c r="E95" s="117"/>
      <c r="F95" s="121"/>
      <c r="G95" s="116"/>
      <c r="H95" s="121"/>
      <c r="I95" s="116"/>
    </row>
    <row r="96" spans="1:9" ht="33" x14ac:dyDescent="0.25">
      <c r="A96" s="112" t="s">
        <v>258</v>
      </c>
      <c r="B96" s="604"/>
      <c r="C96" s="604"/>
      <c r="D96" s="604"/>
      <c r="E96" s="604"/>
      <c r="F96" s="604"/>
      <c r="G96" s="604"/>
      <c r="H96" s="604"/>
      <c r="I96" s="604"/>
    </row>
    <row r="97" spans="1:9" ht="16.5" x14ac:dyDescent="0.25">
      <c r="A97" s="112" t="s">
        <v>259</v>
      </c>
      <c r="B97" s="602"/>
      <c r="C97" s="603"/>
      <c r="D97" s="602"/>
      <c r="E97" s="603"/>
      <c r="F97" s="602"/>
      <c r="G97" s="603"/>
      <c r="H97" s="602"/>
      <c r="I97" s="603"/>
    </row>
    <row r="98" spans="1:9" ht="16.5" x14ac:dyDescent="0.25">
      <c r="A98" s="577" t="s">
        <v>200</v>
      </c>
      <c r="B98" s="162" t="s">
        <v>99</v>
      </c>
      <c r="C98" s="162" t="s">
        <v>236</v>
      </c>
      <c r="D98" s="162" t="s">
        <v>99</v>
      </c>
      <c r="E98" s="162" t="s">
        <v>236</v>
      </c>
      <c r="F98" s="162" t="s">
        <v>99</v>
      </c>
      <c r="G98" s="162" t="s">
        <v>236</v>
      </c>
      <c r="H98" s="162" t="s">
        <v>99</v>
      </c>
      <c r="I98" s="162" t="s">
        <v>236</v>
      </c>
    </row>
    <row r="99" spans="1:9" ht="16.5" x14ac:dyDescent="0.25">
      <c r="A99" s="578"/>
      <c r="B99" s="114">
        <v>0.09</v>
      </c>
      <c r="C99" s="115"/>
      <c r="D99" s="114">
        <v>0.09</v>
      </c>
      <c r="E99" s="117"/>
      <c r="F99" s="121"/>
      <c r="G99" s="116"/>
      <c r="H99" s="121"/>
      <c r="I99" s="116"/>
    </row>
    <row r="100" spans="1:9" ht="33" x14ac:dyDescent="0.25">
      <c r="A100" s="112" t="s">
        <v>258</v>
      </c>
      <c r="B100" s="604"/>
      <c r="C100" s="604"/>
      <c r="D100" s="604"/>
      <c r="E100" s="604"/>
      <c r="F100" s="604"/>
      <c r="G100" s="604"/>
      <c r="H100" s="604"/>
      <c r="I100" s="604"/>
    </row>
    <row r="101" spans="1:9" ht="16.5" x14ac:dyDescent="0.25">
      <c r="A101" s="112" t="s">
        <v>259</v>
      </c>
      <c r="B101" s="602"/>
      <c r="C101" s="603"/>
      <c r="D101" s="602"/>
      <c r="E101" s="603"/>
      <c r="F101" s="602"/>
      <c r="G101" s="603"/>
      <c r="H101" s="602"/>
      <c r="I101" s="603"/>
    </row>
    <row r="102" spans="1:9" ht="16.5" x14ac:dyDescent="0.25">
      <c r="A102" s="577" t="s">
        <v>201</v>
      </c>
      <c r="B102" s="162" t="s">
        <v>99</v>
      </c>
      <c r="C102" s="162" t="s">
        <v>236</v>
      </c>
      <c r="D102" s="162" t="s">
        <v>99</v>
      </c>
      <c r="E102" s="162" t="s">
        <v>236</v>
      </c>
      <c r="F102" s="162" t="s">
        <v>99</v>
      </c>
      <c r="G102" s="162" t="s">
        <v>236</v>
      </c>
      <c r="H102" s="162" t="s">
        <v>99</v>
      </c>
      <c r="I102" s="162" t="s">
        <v>236</v>
      </c>
    </row>
    <row r="103" spans="1:9" ht="16.5" x14ac:dyDescent="0.25">
      <c r="A103" s="578"/>
      <c r="B103" s="114">
        <v>0.09</v>
      </c>
      <c r="C103" s="115"/>
      <c r="D103" s="114">
        <v>0.09</v>
      </c>
      <c r="E103" s="117"/>
      <c r="F103" s="121"/>
      <c r="G103" s="116"/>
      <c r="H103" s="121"/>
      <c r="I103" s="116"/>
    </row>
    <row r="104" spans="1:9" ht="33" x14ac:dyDescent="0.25">
      <c r="A104" s="112" t="s">
        <v>258</v>
      </c>
      <c r="B104" s="604"/>
      <c r="C104" s="604"/>
      <c r="D104" s="604"/>
      <c r="E104" s="604"/>
      <c r="F104" s="604"/>
      <c r="G104" s="604"/>
      <c r="H104" s="604"/>
      <c r="I104" s="604"/>
    </row>
    <row r="105" spans="1:9" ht="16.5" x14ac:dyDescent="0.25">
      <c r="A105" s="112" t="s">
        <v>259</v>
      </c>
      <c r="B105" s="602"/>
      <c r="C105" s="603"/>
      <c r="D105" s="602"/>
      <c r="E105" s="603"/>
      <c r="F105" s="602"/>
      <c r="G105" s="603"/>
      <c r="H105" s="602"/>
      <c r="I105" s="603"/>
    </row>
    <row r="106" spans="1:9" ht="16.5" x14ac:dyDescent="0.25">
      <c r="A106" s="577" t="s">
        <v>202</v>
      </c>
      <c r="B106" s="162" t="s">
        <v>99</v>
      </c>
      <c r="C106" s="162" t="s">
        <v>236</v>
      </c>
      <c r="D106" s="162" t="s">
        <v>99</v>
      </c>
      <c r="E106" s="162" t="s">
        <v>236</v>
      </c>
      <c r="F106" s="162" t="s">
        <v>99</v>
      </c>
      <c r="G106" s="162" t="s">
        <v>236</v>
      </c>
      <c r="H106" s="162" t="s">
        <v>99</v>
      </c>
      <c r="I106" s="162" t="s">
        <v>236</v>
      </c>
    </row>
    <row r="107" spans="1:9" ht="16.5" x14ac:dyDescent="0.25">
      <c r="A107" s="578"/>
      <c r="B107" s="114">
        <v>7.0000000000000007E-2</v>
      </c>
      <c r="C107" s="117"/>
      <c r="D107" s="114">
        <v>7.0000000000000007E-2</v>
      </c>
      <c r="E107" s="117"/>
      <c r="F107" s="121"/>
      <c r="G107" s="116"/>
      <c r="H107" s="121"/>
      <c r="I107" s="116"/>
    </row>
    <row r="108" spans="1:9" ht="33" x14ac:dyDescent="0.25">
      <c r="A108" s="112" t="s">
        <v>258</v>
      </c>
      <c r="B108" s="604"/>
      <c r="C108" s="604"/>
      <c r="D108" s="604"/>
      <c r="E108" s="604"/>
      <c r="F108" s="604"/>
      <c r="G108" s="604"/>
      <c r="H108" s="604"/>
      <c r="I108" s="604"/>
    </row>
    <row r="109" spans="1:9" ht="16.5" x14ac:dyDescent="0.25">
      <c r="A109" s="112" t="s">
        <v>259</v>
      </c>
      <c r="B109" s="602"/>
      <c r="C109" s="603"/>
      <c r="D109" s="602"/>
      <c r="E109" s="603"/>
      <c r="F109" s="602"/>
      <c r="G109" s="603"/>
      <c r="H109" s="602"/>
      <c r="I109" s="603"/>
    </row>
    <row r="110" spans="1:9" ht="16.5" x14ac:dyDescent="0.25">
      <c r="A110" s="577" t="s">
        <v>203</v>
      </c>
      <c r="B110" s="162" t="s">
        <v>99</v>
      </c>
      <c r="C110" s="162" t="s">
        <v>236</v>
      </c>
      <c r="D110" s="162" t="s">
        <v>99</v>
      </c>
      <c r="E110" s="162" t="s">
        <v>236</v>
      </c>
      <c r="F110" s="162" t="s">
        <v>99</v>
      </c>
      <c r="G110" s="162" t="s">
        <v>236</v>
      </c>
      <c r="H110" s="162" t="s">
        <v>99</v>
      </c>
      <c r="I110" s="162" t="s">
        <v>236</v>
      </c>
    </row>
    <row r="111" spans="1:9" ht="16.5" x14ac:dyDescent="0.25">
      <c r="A111" s="578"/>
      <c r="B111" s="114">
        <v>7.0000000000000007E-2</v>
      </c>
      <c r="C111" s="267"/>
      <c r="D111" s="114">
        <v>7.0000000000000007E-2</v>
      </c>
      <c r="E111" s="267"/>
      <c r="F111" s="267"/>
      <c r="G111" s="268"/>
      <c r="H111" s="267"/>
      <c r="I111" s="268"/>
    </row>
    <row r="112" spans="1:9" ht="33" x14ac:dyDescent="0.25">
      <c r="A112" s="112" t="s">
        <v>258</v>
      </c>
      <c r="B112" s="605"/>
      <c r="C112" s="605"/>
      <c r="D112" s="605"/>
      <c r="E112" s="605"/>
      <c r="F112" s="605"/>
      <c r="G112" s="605"/>
      <c r="H112" s="605"/>
      <c r="I112" s="605"/>
    </row>
    <row r="113" spans="1:9" ht="16.5" x14ac:dyDescent="0.25">
      <c r="A113" s="112" t="s">
        <v>259</v>
      </c>
      <c r="B113" s="602"/>
      <c r="C113" s="603"/>
      <c r="D113" s="602"/>
      <c r="E113" s="603"/>
      <c r="F113" s="602"/>
      <c r="G113" s="603"/>
      <c r="H113" s="602"/>
      <c r="I113" s="603"/>
    </row>
    <row r="114" spans="1:9" ht="16.5" x14ac:dyDescent="0.25">
      <c r="A114" s="113" t="s">
        <v>260</v>
      </c>
      <c r="B114" s="118">
        <f t="shared" ref="B114:I114" si="1">(B67+B71+B75+B79+B83+B87+B91+B95+B99+B103+B107+B111)</f>
        <v>1</v>
      </c>
      <c r="C114" s="118">
        <f t="shared" si="1"/>
        <v>0.23</v>
      </c>
      <c r="D114" s="118">
        <f t="shared" si="1"/>
        <v>1</v>
      </c>
      <c r="E114" s="118">
        <f t="shared" si="1"/>
        <v>0.23</v>
      </c>
      <c r="F114" s="118">
        <f t="shared" si="1"/>
        <v>0</v>
      </c>
      <c r="G114" s="118">
        <f t="shared" si="1"/>
        <v>0</v>
      </c>
      <c r="H114" s="118">
        <f t="shared" si="1"/>
        <v>0</v>
      </c>
      <c r="I114" s="118">
        <f t="shared" si="1"/>
        <v>0</v>
      </c>
    </row>
    <row r="119" spans="1:9" ht="37.5" customHeight="1" x14ac:dyDescent="0.25"/>
    <row r="120" spans="1:9" ht="19.5" customHeight="1" x14ac:dyDescent="0.25"/>
    <row r="121" spans="1:9" ht="19.5" customHeight="1" x14ac:dyDescent="0.25"/>
    <row r="122" spans="1:9" ht="34.5" customHeight="1" x14ac:dyDescent="0.25"/>
    <row r="123" spans="1:9" ht="15" customHeight="1" x14ac:dyDescent="0.25"/>
    <row r="124" spans="1:9" ht="15.75" customHeight="1" x14ac:dyDescent="0.25"/>
  </sheetData>
  <mergeCells count="209">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F76:G76"/>
    <mergeCell ref="H76:I76"/>
    <mergeCell ref="B77:C77"/>
    <mergeCell ref="D77:E77"/>
    <mergeCell ref="F77:G77"/>
    <mergeCell ref="H77:I77"/>
    <mergeCell ref="D76:E76"/>
    <mergeCell ref="B76:C76"/>
    <mergeCell ref="A70:A71"/>
    <mergeCell ref="B72:C72"/>
    <mergeCell ref="D72:E72"/>
    <mergeCell ref="F72:G72"/>
    <mergeCell ref="H72:I72"/>
    <mergeCell ref="B73:C73"/>
    <mergeCell ref="D73:E73"/>
    <mergeCell ref="F73:G73"/>
    <mergeCell ref="H73:I73"/>
    <mergeCell ref="A66:A67"/>
    <mergeCell ref="B68:C68"/>
    <mergeCell ref="D68:E68"/>
    <mergeCell ref="F68:G68"/>
    <mergeCell ref="H68:I68"/>
    <mergeCell ref="B69:C69"/>
    <mergeCell ref="D69:E69"/>
    <mergeCell ref="F69:G69"/>
    <mergeCell ref="H69:I69"/>
    <mergeCell ref="B64:C64"/>
    <mergeCell ref="D64:E64"/>
    <mergeCell ref="F64:G64"/>
    <mergeCell ref="H64:I64"/>
    <mergeCell ref="B65:C65"/>
    <mergeCell ref="D65:E65"/>
    <mergeCell ref="F65:G65"/>
    <mergeCell ref="H65:I65"/>
    <mergeCell ref="A59:A60"/>
    <mergeCell ref="D59:E59"/>
    <mergeCell ref="F59:G59"/>
    <mergeCell ref="D60:E60"/>
    <mergeCell ref="F60:G60"/>
    <mergeCell ref="A63:I63"/>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69" r:id="rId1" xr:uid="{00000000-0004-0000-0800-000000000000}"/>
    <hyperlink ref="D69" r:id="rId2" xr:uid="{00000000-0004-0000-0800-000001000000}"/>
    <hyperlink ref="B73" r:id="rId3" xr:uid="{00000000-0004-0000-0800-000002000000}"/>
    <hyperlink ref="D73" r:id="rId4" xr:uid="{00000000-0004-0000-0800-000003000000}"/>
    <hyperlink ref="B77" r:id="rId5" xr:uid="{7B28FA5D-415A-4282-A184-A5321BE63194}"/>
    <hyperlink ref="D77" r:id="rId6" xr:uid="{9987FC63-20C2-4253-8C92-31D5FCBCB875}"/>
  </hyperlinks>
  <pageMargins left="0.25" right="0.25" top="0.75" bottom="0.75" header="0.3" footer="0.3"/>
  <pageSetup scale="23" fitToHeight="0" orientation="landscape" r:id="rId7"/>
  <rowBreaks count="1" manualBreakCount="1">
    <brk id="61" max="15" man="1"/>
  </rowBreaks>
  <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Listas!$B$2:$B$4</xm:f>
          </x14:formula1>
          <xm:sqref>H34:I35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2bcca7d3-f857-4d2f-865f-8783d48bd658"/>
    <ds:schemaRef ds:uri="http://purl.org/dc/terms/"/>
    <ds:schemaRef ds:uri="http://schemas.openxmlformats.org/package/2006/metadata/core-properties"/>
    <ds:schemaRef ds:uri="3d43119c-b000-4e14-871c-609248d94370"/>
    <ds:schemaRef ds:uri="http://purl.org/dc/dcmitype/"/>
    <ds:schemaRef ds:uri="http://purl.org/dc/elements/1.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D8013D27-9299-4357-A42B-3B2035344F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cp:lastPrinted>2026-03-16T18:33:35Z</cp:lastPrinted>
  <dcterms:created xsi:type="dcterms:W3CDTF">2016-04-29T15:11:54Z</dcterms:created>
  <dcterms:modified xsi:type="dcterms:W3CDTF">2026-04-15T19:54:15Z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