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E17A83F6-2D89-4854-9867-3B753462E224}" xr6:coauthVersionLast="47" xr6:coauthVersionMax="47" xr10:uidLastSave="{00000000-0000-0000-0000-000000000000}"/>
  <bookViews>
    <workbookView xWindow="-108" yWindow="-108" windowWidth="23256" windowHeight="12456" tabRatio="731" activeTab="1"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1" i="49" l="1"/>
  <c r="J16" i="47"/>
  <c r="K16" i="47"/>
  <c r="K15" i="47"/>
  <c r="J15" i="47"/>
  <c r="N25" i="20"/>
  <c r="H16" i="47"/>
  <c r="G16" i="47"/>
  <c r="H15" i="47"/>
  <c r="G15" i="47"/>
  <c r="D16" i="47"/>
  <c r="E16" i="47"/>
  <c r="E15" i="47"/>
  <c r="D15" i="47"/>
  <c r="B52" i="38"/>
  <c r="B62" i="20"/>
  <c r="B61" i="49"/>
  <c r="H116" i="20" l="1"/>
  <c r="B33" i="49"/>
  <c r="C52" i="38" l="1"/>
  <c r="B34" i="20"/>
  <c r="B116" i="20"/>
  <c r="C62" i="20"/>
  <c r="C115" i="49"/>
  <c r="N24" i="20"/>
  <c r="Q24" i="20" s="1"/>
  <c r="E115" i="49"/>
  <c r="N26" i="20"/>
  <c r="N28" i="49"/>
  <c r="N27" i="49"/>
  <c r="N26" i="49"/>
  <c r="N25" i="49"/>
  <c r="N24" i="49"/>
  <c r="N23" i="49"/>
  <c r="S23" i="49" s="1"/>
  <c r="N29" i="20"/>
  <c r="N28" i="20"/>
  <c r="N27" i="20"/>
  <c r="O28" i="20"/>
  <c r="O29" i="20"/>
  <c r="F116" i="20"/>
  <c r="G116" i="20"/>
  <c r="AW15" i="46"/>
  <c r="AV15" i="46"/>
  <c r="AW14" i="46"/>
  <c r="AV14" i="46"/>
  <c r="F26" i="38"/>
  <c r="I115" i="49"/>
  <c r="H115" i="49"/>
  <c r="G115" i="49"/>
  <c r="F115" i="49"/>
  <c r="D115" i="49"/>
  <c r="B115" i="49"/>
  <c r="F35" i="49"/>
  <c r="I116" i="20"/>
  <c r="E116" i="20"/>
  <c r="D116" i="20"/>
  <c r="C116" i="20"/>
  <c r="F36" i="20"/>
  <c r="O26" i="20" l="1"/>
  <c r="O25" i="49" a="1"/>
  <c r="O25" i="20"/>
  <c r="O25" i="49"/>
  <c r="O24" i="49"/>
  <c r="O27" i="49"/>
  <c r="O28"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LEGION</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D114" authorId="1" shapeId="0" xr:uid="{25918C82-DE1D-4E7D-B44B-EE8BF76E1D54}">
      <text/>
    </comment>
    <comment ref="D115" authorId="1" shapeId="0" xr:uid="{46E16BAA-4E52-4A2A-816D-E4F4067EA7CD}">
      <text>
        <r>
          <rPr>
            <b/>
            <sz val="9"/>
            <color rgb="FF000000"/>
            <rFont val="Tahoma"/>
            <family val="2"/>
          </rPr>
          <t>LEGION:</t>
        </r>
        <r>
          <rPr>
            <sz val="9"/>
            <color rgb="FF000000"/>
            <rFont val="Tahoma"/>
            <family val="2"/>
          </rPr>
          <t xml:space="preserve">
</t>
        </r>
        <r>
          <rPr>
            <sz val="9"/>
            <color rgb="FF000000"/>
            <rFont val="Tahoma"/>
            <family val="2"/>
          </rPr>
          <t>verificar la evidencia de Infocuidado, esta con corte a septiembre.</t>
        </r>
      </text>
    </comment>
    <comment ref="F115" authorId="1" shapeId="0" xr:uid="{C109E028-7417-42E5-92D2-2A038C526B5A}">
      <text>
        <r>
          <rPr>
            <b/>
            <sz val="9"/>
            <color rgb="FF000000"/>
            <rFont val="Tahoma"/>
            <family val="2"/>
          </rPr>
          <t>LEGION:</t>
        </r>
        <r>
          <rPr>
            <sz val="9"/>
            <color rgb="FF000000"/>
            <rFont val="Tahoma"/>
            <family val="2"/>
          </rPr>
          <t xml:space="preserve">
</t>
        </r>
        <r>
          <rPr>
            <sz val="9"/>
            <color rgb="FF000000"/>
            <rFont val="Tahoma"/>
            <family val="2"/>
          </rPr>
          <t xml:space="preserve">revisar la evidencia del anexo 1 esta con corte a septiembre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<sst xmlns="http://schemas.openxmlformats.org/spreadsheetml/2006/main" count="1461" uniqueCount="409">
  <si>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</si>
  <si>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</si>
  <si>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</si>
  <si>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</si>
  <si>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</si>
  <si>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</si>
  <si>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</si>
  <si>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</si>
  <si>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</si>
  <si>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</si>
  <si>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</si>
  <si>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</si>
  <si>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</si>
  <si>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</si>
  <si>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</si>
  <si>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</si>
  <si>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</si>
  <si>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</si>
  <si>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</si>
  <si>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</si>
  <si>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</si>
  <si>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</si>
  <si>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</si>
  <si>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</si>
  <si>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</si>
  <si>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</si>
  <si>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</si>
  <si>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</si>
  <si>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</si>
  <si>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</si>
  <si>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</si>
  <si>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</si>
  <si>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</si>
  <si>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</si>
  <si>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</si>
  <si>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</si>
  <si>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</si>
  <si>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</si>
  <si>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</si>
  <si>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</si>
  <si>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</si>
  <si>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</si>
  <si>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</si>
  <si>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</si>
  <si>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</si>
  <si>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</si>
  <si>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</si>
  <si>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</si>
  <si>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</si>
  <si>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</si>
  <si>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</si>
  <si>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</si>
  <si>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</si>
  <si>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</si>
  <si>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</si>
  <si>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</si>
  <si>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</si>
  <si>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</si>
  <si>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</si>
  <si>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</si>
  <si>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</si>
  <si>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</si>
  <si>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</si>
  <si>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</si>
  <si>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</si>
  <si>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</si>
  <si>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</si>
  <si>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</si>
  <si>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</si>
  <si>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</si>
  <si>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</si>
  <si>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</si>
  <si>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</si>
  <si>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</si>
  <si>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</si>
  <si>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</si>
  <si>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</si>
  <si>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</si>
  <si>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</si>
  <si>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</si>
  <si>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</si>
  <si>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</si>
  <si>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</si>
  <si>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</si>
  <si>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</si>
  <si>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</si>
  <si>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</si>
  <si>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</si>
  <si>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</si>
  <si>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</si>
  <si>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</si>
  <si>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</si>
  <si>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</si>
  <si>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</si>
  <si>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</si>
  <si>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</si>
  <si>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</si>
  <si>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</si>
  <si>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</si>
  <si>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</si>
  <si>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</si>
  <si>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</si>
  <si>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</si>
  <si>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</si>
  <si>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</si>
  <si>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</si>
  <si>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</si>
  <si>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</si>
  <si>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</si>
  <si>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</si>
  <si>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</si>
  <si>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</si>
  <si>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</si>
  <si>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</si>
  <si>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</si>
  <si>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</si>
  <si>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</si>
  <si>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</si>
  <si>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</si>
  <si>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</si>
  <si>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</si>
  <si>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</si>
  <si>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</si>
  <si>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</si>
  <si>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</si>
  <si>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</si>
  <si>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</si>
  <si>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</si>
  <si>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</si>
  <si>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</si>
  <si>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</si>
  <si>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</si>
  <si>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</si>
  <si>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</si>
  <si>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</si>
  <si>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</si>
  <si>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</si>
  <si>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</si>
  <si>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</si>
  <si>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</si>
  <si>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</si>
  <si>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</si>
  <si>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</si>
  <si>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</si>
  <si>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</si>
  <si>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</si>
  <si>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</si>
  <si>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</si>
  <si>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</si>
  <si>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</si>
  <si>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</si>
  <si>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</si>
  <si>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</si>
  <si>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</si>
  <si>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</si>
  <si>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</si>
  <si>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</si>
  <si>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</si>
  <si>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</si>
  <si>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</si>
  <si>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</si>
  <si>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</si>
  <si>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</si>
  <si>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</si>
  <si>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</si>
  <si>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</si>
  <si>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</si>
  <si>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</si>
  <si>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</si>
  <si>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</si>
  <si>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</si>
  <si>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Febrero</t>
  </si>
  <si>
    <t>Marzo</t>
  </si>
  <si>
    <t>X</t>
  </si>
  <si>
    <t>Abril</t>
  </si>
  <si>
    <t>FORMULACION</t>
  </si>
  <si>
    <t>Mayo</t>
  </si>
  <si>
    <t>Junio</t>
  </si>
  <si>
    <t>Julio</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</si>
  <si>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</si>
  <si>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</si>
  <si>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</si>
  <si>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</si>
  <si>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</si>
  <si>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</si>
  <si>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</si>
  <si>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</si>
  <si>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</si>
  <si>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</si>
  <si>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</si>
  <si>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</si>
  <si>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</si>
  <si>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</si>
  <si>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</si>
  <si>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</si>
  <si>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</si>
  <si>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 xml:space="preserve"> -     </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</si>
  <si>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</si>
  <si>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</si>
  <si>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</si>
  <si>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</si>
  <si>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</si>
  <si>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</si>
  <si>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</si>
  <si>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</si>
  <si>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</si>
  <si>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Como parte de los avances en la producción de boletines estadísticos, durante el mes de enero de 2026 se publicó el primer boletín de feminicidios construido por el OMEG. Adicionamente, se adelantó la publicación de la información del visualizador para actualizarlo al corte de información más reciente disponible.</t>
  </si>
  <si>
    <t>Se cuenta a la fecha con información estadística actualizada y robusta sobre los derechos de las mujeres para la toma de decisiones, contando con:
1. Boletín de feminicidios corte 31 de diciembre de 2025
2. Reporte de atenciones SDMujer-Simisional corte 31 de diciembre de 2025</t>
  </si>
  <si>
    <t xml:space="preserve">No se presenta retrasos. </t>
  </si>
  <si>
    <t>Por medio de esta actividad se fortalece el acceso a información clave para que la población de interés interna y externa tenga insumos para fortalecer sus procesos de toma de decisiones y participación. Adicionalmente, se vuelve un ejercicio de transparencia donde se expone a la ciudadanía el trabajo de la entidad en términos de datos para que puedan realizar control político.</t>
  </si>
  <si>
    <t>FEBRERO</t>
  </si>
  <si>
    <t>Durante el mes de febrero se presentaron los siguientes avances, hitos y logros: 
1. Reporte de atenciones SDMujer-Simisional corte 31 de Enero de 2026
2. Reporte de Atenciones Secretaría Distrital de la Mujer. Del 1 de enero a 31 de Enero de 2026.
3. Línea de tiempo CCM-EA Consejo Consultivo de Mujeres de Bogotá - Espacio Autónomo (CCM-EA) &amp; Política Pública de Mujeres y Equidad de Género 2020-2030 (PPMYEG)
4. Boletín No.14 Feminicidios y Otras Violencias Febrero 2026
5.  Plan de análisis de la información de la EMEG y plan de trabajo para la realización del boletín en la vigencia 2026.</t>
  </si>
  <si>
    <t xml:space="preserve">A través de esta actividad se fortalece el acceso a información clave para que la población de interés, tanto interna como externa, disponga de insumos que contribuyan a mejorar sus procesos de toma de decisiones y participación. Asimismo, se promueve un ejercicio de transparencia institucional al poner a disposición de la ciudadanía los datos y resultados generados por la entidad, lo que facilita su análisis, divulgación y visibilidad del avance en los sistemas de información de la entidad para el monitoreo de los derechos de las mujeres en la ciudad. </t>
  </si>
  <si>
    <t>MARZO</t>
  </si>
  <si>
    <t>Durante el mes de marzo, el Observatorio de Mujeres y Equidad de Género (OMEG) avanzó en la producción y publicación de información clave para la toma de decisiones y la ciudadanía, incluyendo boletines de feminicidios, reportes de atenciones e informes de InfoCuidado actualizados. Asimismo, se fortalecieron los procesos de visualización y calidad de datos mediante la actualización de tableros y la mejora en la consistencia de la información.
Adicionalmente, se lograron avances técnicos en la consolidación del ecosistema de InfoCuidado, la estructuración de su arquitectura tecnológica y la implementación de infraestructura, junto con el levantamiento de datos abiertos, contribuyendo a una gestión más robusta, articulada y transparente de la información institucional.</t>
  </si>
  <si>
    <t>Estos avances fortalecen la disponibilidad, calidad y transparencia de la información, facilitando la toma de decisiones basada en evidencia y el seguimiento oportuno a las dinámicas de violencias y atención a las mujeres en Bogotá. Asimismo, la mejora en los sistemas de información y visualización permite una mayor articulación institucional, optimiza la gestión de datos y amplía el acceso ciudadano a información clara y actualizada, contribuyendo al diseño de acciones más efectivas para la garantía de derechos y el bienestar de las mujeres.</t>
  </si>
  <si>
    <t>ABRIL</t>
  </si>
  <si>
    <t>MAYO</t>
  </si>
  <si>
    <t>JUNIO</t>
  </si>
  <si>
    <t>JULIO</t>
  </si>
  <si>
    <t>AGOSTO</t>
  </si>
  <si>
    <t>SEPTIEMBRE</t>
  </si>
  <si>
    <t>OCTUBRE</t>
  </si>
  <si>
    <t xml:space="preserve">NOVIEMBRE </t>
  </si>
  <si>
    <t>DICIEMBRE</t>
  </si>
  <si>
    <t>1. Producir fichas y/o boletines estadísticos temáticos sobre las atenciones del sector mujeres y la situación de las mujeres en Bogotá (atenciones sdmujer, atenciones cuidado, feminicidios, entre otros)</t>
  </si>
  <si>
    <t>2. Publicar información actualizada sobre los derechos de las mujeres en el micrositio del OMEG y fortalecer la divulgación de los contenidos que sean publicados.</t>
  </si>
  <si>
    <t>3. Actualización y publicación de visualizadores en la página web del OMEG con datos estadísticos sobre la situación de derechos de las mujeres en Bogotá.</t>
  </si>
  <si>
    <t>4. Fortalecer la gestión y la automatización, de manera progresiva, de la consolidación de información a cargo del OMEG.</t>
  </si>
  <si>
    <t xml:space="preserve">PONDERACIÓN DE LA TAREA
</t>
  </si>
  <si>
    <t>LOGROS Y BENEFICIOS Y RETRASOS Y ALTERNATIVAS DE SOLUCIÓN</t>
  </si>
  <si>
    <t xml:space="preserve">Durante el mes de enero se produjeron los siguientes documentos:
1. Boletín de feminicidios corte 31 de diciembre de 2025
2. Reporte de atenciones SDMujer-Simisional corte 31 de diciembre de 2025	
</t>
  </si>
  <si>
    <t>Durante el mes de enero se publicó información actualizada sobre los derechos de las mujeres en el micrositio del OMEG, mediante la divulgación de los siguientes productos: 
*Boletín mensual de feminicidios y boletín mensual de atenciones. Estas publicaciones contribuyen al acceso oportuno a información relevante y al fortalecimiento de la difusión de los contenidos producidos por el Observatorio.
*Boletín mensual de feminicidios: https://www.sdmujer.gov.co/sites/default/files/doc-omeg/Ficha_Feminicidio_Enero_260126.pdf
* Boletín mensual de atenciones: https://www.sdmujer.gov.co/sites/default/files/doc-omeg/RepAtenciones_Consolidado_diciembre2025.pdf</t>
  </si>
  <si>
    <t>Durante el mes de enero de 2026 se avanzó en procesos técnicos de mejora del Sistema InfoCuidado, destacando: revisión de librerías y vulnerabilidades, ajustes a etiquetas de fecha en el visualizador y sincronización del repositorio oficial en Azure DevOps. Estas acciones fortalecen la seguridad y trazabilidad de la arquitectura del sistema.</t>
  </si>
  <si>
    <t>Durante el mes de enero se realizaron las siguientes actividades:
- Prueba piloto de la aplicación para la descarga de reportes del aplicativo de Simisional.
- Tablero de consulta de atenciones en Power BI primera versión.
- Reporte de atenciones automatizado primera versión.</t>
  </si>
  <si>
    <t>EVIDENCIAS DE EJECUCIÓN</t>
  </si>
  <si>
    <r>
      <rPr>
        <b/>
        <sz val="13"/>
        <color theme="1"/>
        <rFont val="Arial"/>
        <family val="2"/>
      </rPr>
      <t xml:space="preserve">Evidencias: </t>
    </r>
    <r>
      <rPr>
        <sz val="13"/>
        <color theme="1"/>
        <rFont val="Arial"/>
        <family val="2"/>
      </rPr>
      <t xml:space="preserve">
1. Ficha_Feminicidio_Enero_260126
2. RepAtenciones_Consolidado_diciembre2025
</t>
    </r>
    <r>
      <rPr>
        <b/>
        <sz val="13"/>
        <color theme="1"/>
        <rFont val="Arial"/>
        <family val="2"/>
      </rPr>
      <t>Repositorio</t>
    </r>
    <r>
      <rPr>
        <sz val="13"/>
        <color theme="1"/>
        <rFont val="Arial"/>
        <family val="2"/>
      </rPr>
      <t>: https://secretariadistritald.sharepoint.com/:f:/s/ContratacinSPI-2022/IgC0PtDUeSKQSb0e6RZzO4eKASUyDxZt2GdE6qDoOvgkXsQ?e=bkbGXn</t>
    </r>
  </si>
  <si>
    <r>
      <rPr>
        <b/>
        <sz val="13"/>
        <color theme="1"/>
        <rFont val="Arial"/>
        <family val="2"/>
      </rPr>
      <t>Evidencia:</t>
    </r>
    <r>
      <rPr>
        <sz val="13"/>
        <color theme="1"/>
        <rFont val="Arial"/>
        <family val="2"/>
      </rPr>
      <t xml:space="preserve"> Inventario Publicaciones 2026
</t>
    </r>
    <r>
      <rPr>
        <b/>
        <sz val="13"/>
        <color theme="1"/>
        <rFont val="Arial"/>
        <family val="2"/>
      </rPr>
      <t xml:space="preserve">
Repositorio: </t>
    </r>
    <r>
      <rPr>
        <sz val="13"/>
        <color theme="1"/>
        <rFont val="Arial"/>
        <family val="2"/>
      </rPr>
      <t>https://secretariadistritald.sharepoint.com/:f:/s/ContratacinSPI-2022/IgCgHRpPV4hoR4oDbQZ34ibTAWwKSIHKAZvZioXeImSO5wQ?e=KOgIlp</t>
    </r>
  </si>
  <si>
    <r>
      <rPr>
        <b/>
        <sz val="13"/>
        <color theme="1"/>
        <rFont val="Arial"/>
        <family val="2"/>
      </rPr>
      <t xml:space="preserve">Evidencia: </t>
    </r>
    <r>
      <rPr>
        <sz val="13"/>
        <color theme="1"/>
        <rFont val="Arial"/>
        <family val="2"/>
      </rPr>
      <t xml:space="preserve">INFORME DE TAREAS ENERO INFOCUIDADO (reporte de actividades realizadas y códigos de programación)
</t>
    </r>
    <r>
      <rPr>
        <b/>
        <sz val="13"/>
        <color theme="1"/>
        <rFont val="Arial"/>
        <family val="2"/>
      </rPr>
      <t xml:space="preserve">Repositorio: </t>
    </r>
    <r>
      <rPr>
        <sz val="13"/>
        <color theme="1"/>
        <rFont val="Arial"/>
        <family val="2"/>
      </rPr>
      <t>https://secretariadistritald.sharepoint.com/:f:/s/ContratacinSPI-2022/IgA2krTfp2VARrGziAERGPKjAccva9YWVf5KXJQLpmrjch8?e=KsWRIR</t>
    </r>
  </si>
  <si>
    <r>
      <rPr>
        <b/>
        <sz val="13"/>
        <color rgb="FF000000"/>
        <rFont val="Arial"/>
        <family val="2"/>
      </rPr>
      <t xml:space="preserve">Evidencias: 
</t>
    </r>
    <r>
      <rPr>
        <sz val="13"/>
        <color rgb="FF000000"/>
        <rFont val="Arial"/>
        <family val="2"/>
      </rPr>
      <t xml:space="preserve">01. Prueba piloto descarga de reportes_SiMisional (Grabación del piloto realizado e imagen de evidencia).
02. Tablero de consulta de atenciones en Power BI primera versión (Tablero V1 Power Bi, Código ETL, Manueal de Uso, Grabación del tutorial V1)
03. Reporte de atenciones automatizado primera versión (Código de programación y Plantilla del reporte V1 en Excel). 
</t>
    </r>
    <r>
      <rPr>
        <b/>
        <sz val="13"/>
        <color rgb="FF000000"/>
        <rFont val="Arial"/>
        <family val="2"/>
      </rPr>
      <t xml:space="preserve">
Repositorio:</t>
    </r>
    <r>
      <rPr>
        <sz val="13"/>
        <color rgb="FF000000"/>
        <rFont val="Arial"/>
        <family val="2"/>
      </rPr>
      <t xml:space="preserve"> https://secretariadistritald.sharepoint.com/:f:/s/ContratacinSPI-2022/IgADSM-ym86HTYPd4-4etBqgAcpTloUFlgdEKUf9TOBrk88?e=sGaU1j</t>
    </r>
  </si>
  <si>
    <t>Durante el mes de febrero se produjeron los siguientes documentos:
1. Boletín de feminicidios corte 31 de enero de 2026
2. Reporte de atenciones SDMujer-Simisional corte 31 de Enero de 2026
3. Plan de análisis de la información de la EMEG y plan de trabajo para la realización del boletín en la vigencia 2026.</t>
  </si>
  <si>
    <t>Durante el mes de Febrero se publicaron los siguientes boletines y documentos de resultados en la página web del OMEG: 
a. Reporte de Atenciones Secretaría Distrital de la Mujer. Del 1 de enero a 31 de Enero de 2026.
https://sdmujer.gov.co/sites/default/files/doc-omeg/FICHA_ENERO%202026_2026-02-13.pdf
b. Línea de tiempo CCM-EA &amp; PPMYEG 
https://sdmujer.gov.co/sites/default/files/doc-omeg/Grafico%20Linea%20del%20Tiempo%20Timeline%20Historia%20Empresa%20Doodle%20Multicolor.pdf
c. Boletín No. 14 Feminicidios y Otras Violencias Febrero 2026
https://sdmujer.gov.co/sites/default/files/doc-omeg/Ficha_Feminicidio_Febrero_210226%20%281%29.pdf</t>
  </si>
  <si>
    <t>Durante el mes de febrero se adelantaron actividades orientadas a la consolidación y puesta a disposición de información sobre atenciones institucionales mediante herramientas de visualización y consulta. En este periodo se finalizó el tablero de consulta de atenciones en Power BI, el cual fue ajustado y estructurado para presentar información relevante que permita atender diferentes solicitudes de información, con corte al 31 de diciembre de 2025.
Asimismo, se completó el proceso de integración y transformación de los datos mediante el desarrollo y ajuste del código ETL, garantizando la correcta actualización y consistencia de la información presentada en el tablero. De manera complementaria, se elaboró el manual de uso del Power BI con el fin de facilitar la comprensión y navegación de la herramienta por parte de los usuarios. También se produjo una grabación con un tutorial explicativo del funcionamiento del tablero y un instructivo específico para su publicación y consulta en el micrositio institucional, con el propósito de promover el acceso a la información y su adecuada utilización.</t>
  </si>
  <si>
    <r>
      <rPr>
        <b/>
        <sz val="11"/>
        <color rgb="FF000000"/>
        <rFont val="Arial"/>
        <family val="2"/>
      </rPr>
      <t xml:space="preserve">Evidencias:
</t>
    </r>
    <r>
      <rPr>
        <sz val="11"/>
        <color rgb="FF000000"/>
        <rFont val="Arial"/>
        <family val="2"/>
      </rPr>
      <t xml:space="preserve">
1. Ficha_Feminicidio_Febrero_210226.pdf
2. FICHA_ENERO 2026_2026-02-13.pdf
3. Presenación de la mesa de trabajo interna para la definición del plan de trabajo.
4. Plan de trabajo y cronograma del análisis de los datos de la EMEG para el boletín y los diagnosticos.
</t>
    </r>
    <r>
      <rPr>
        <u/>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https://secretariadistritald.sharepoint.com/:f:/s/ContratacinSPI-2022/IgAgWK0mrztUS4svDQS5pIGdATiriL2J6d_snzBf-TaQWKY?e=gMUmhV</t>
    </r>
  </si>
  <si>
    <r>
      <rPr>
        <b/>
        <sz val="11"/>
        <color rgb="FF000000"/>
        <rFont val="Arial"/>
        <family val="2"/>
      </rPr>
      <t>Evidencia:</t>
    </r>
    <r>
      <rPr>
        <sz val="11"/>
        <color rgb="FF000000"/>
        <rFont val="Arial"/>
        <family val="2"/>
      </rPr>
      <t xml:space="preserve"> Inventario Publicaciones 2026, corte de febrero.
</t>
    </r>
    <r>
      <rPr>
        <b/>
        <sz val="11"/>
        <color rgb="FF000000"/>
        <rFont val="Arial"/>
        <family val="2"/>
      </rPr>
      <t xml:space="preserve">Repositorio:
</t>
    </r>
    <r>
      <rPr>
        <u/>
        <sz val="11"/>
        <color rgb="FF0000FF"/>
        <rFont val="Arial"/>
        <family val="2"/>
      </rPr>
      <t>https://secretariadistritald.sharepoint.com/:f:/s/ContratacinSPI-2022/IgAZDMlHHeogSq9Cql8tIovPAc0Mu1sxDphKmul-mg3wnGQ?e=iX2GYS</t>
    </r>
  </si>
  <si>
    <r>
      <rPr>
        <b/>
        <sz val="11"/>
        <color rgb="FF000000"/>
        <rFont val="Arial"/>
        <family val="2"/>
      </rPr>
      <t xml:space="preserve">Evidencias:
</t>
    </r>
    <r>
      <rPr>
        <sz val="11"/>
        <color rgb="FF000000"/>
        <rFont val="Arial"/>
        <family val="2"/>
      </rPr>
      <t xml:space="preserve">
01. Arquitectura Interna – API Sistema de Cargue.
02. Arquitectura Interna – Visualizador Infocuidado.
03. Informe de actualización de visualizador (React, base de datos, tableros de power bi, api interna)
04. Tareas Corte Junio - Despliegue a Pruebas y Funcionales de Aplicativo de Cargue
05. ctualización de tableros del visualizador de datos del micrositio Observatorio de Mujeres y Equidad de Género de Bogotá (OMEG)  
</t>
    </r>
    <r>
      <rPr>
        <b/>
        <sz val="11"/>
        <color rgb="FF000000"/>
        <rFont val="Arial"/>
        <family val="2"/>
      </rPr>
      <t xml:space="preserve">Repositorio: 
</t>
    </r>
    <r>
      <rPr>
        <u/>
        <sz val="11"/>
        <color rgb="FF0000FF"/>
        <rFont val="Arial"/>
        <family val="2"/>
      </rPr>
      <t xml:space="preserve">https://secretariadistritald.sharepoint.com/:f:/s/ContratacinSPI-2022/IgDe_qj6Du4aSp81_KzsoInfAVGt9_ufG0DCrreiMX-HBMs?e=sJ93BG
</t>
    </r>
  </si>
  <si>
    <r>
      <rPr>
        <b/>
        <sz val="11"/>
        <color rgb="FF000000"/>
        <rFont val="Arial"/>
        <family val="2"/>
      </rPr>
      <t xml:space="preserve">Evidencias: 
</t>
    </r>
    <r>
      <rPr>
        <sz val="11"/>
        <color rgb="FF000000"/>
        <rFont val="Arial"/>
        <family val="2"/>
      </rPr>
      <t xml:space="preserve">01. Tablero de consulta de atenciones en Power BI. 
02. Código ETL 
03. Manual de Uso del Power Bi.
04. Grabación del tutorial explicativo de Power Bi.
05. Tutorial para el micrositio.
</t>
    </r>
    <r>
      <rPr>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https://secretariadistritald.sharepoint.com/:f:/s/ContratacinSPI-2022/IgBbsBQlNqQ9S489F3KcdG_KAb8xvNxkK7MYo8wk-xfJC_o?e=RLyFJi</t>
    </r>
  </si>
  <si>
    <t>Durante el mes de Marzo se publicaron los siguientes boletines y documentos de resultados en la página web del OMEG: 
a. Reporte InfoCuidado Del 1 de noviembre de 2020 a 30 de noviembre de 2025
https://www.sdmujer.gov.co/sites/default/files/doc-omeg/Consolidado_ReporteInfoCuidado_Noviembre_2025.pdf
b. Reporte InfoCuidado Del 1 de noviembre de 2020 a 31 de diciembre de 2025 
https://www.sdmujer.gov.co/sites/default/files/doc-omeg/Consolidado_ReporteInfoCuidado_Diciembre_2025.pdf
c. Infografía de antenciones a las PRASP 2025
https://sdmujer.gov.co/sites/default/files/doc-omeg/infografia_ASP_130326.pdf
d. Boletín No15 Feminicidios y Otras Violencias Marzo 2026
https://sdmujer.gov.co/sites/default/files/doc-omeg/Ficha_Feminicidio_Marzo_260326.pdf
e. Reporte de Atenciones Secretaría Distrital de la Mujer. Del 1 de enero a 28 de Febrero de 2026
https://sdmujer.gov.co/sites/default/files/doc-omeg/FICHA_FEBRERO%202026_2026-03-10.pdf</t>
  </si>
  <si>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</si>
  <si>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</si>
  <si>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</si>
  <si>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</si>
  <si>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 xml:space="preserve">No se presentan avances de acuerdo con la programación. </t>
  </si>
  <si>
    <t xml:space="preserve">Durante el mes de febrero se registraron avances en distintos procesos de investigación, evaluación y divulgación liderados o acompañados por el equipo del Observatorio, orientados a fortalecer la producción de conocimiento y la toma de decisiones en la entidad.Respecto a las investigaciones en curso, se presentaron avances diferenciados:
• Brecha Digital de Género en articulación con los Centros de Inclusión Digital: se avanzó en la redacción del documento de diseño de investigación, el cual incluye la presentación general del estudio, la justificación, el planteamiento del problema, las preguntas y objetivos de investigación, el marco conceptual, la metodología y consideraciones éticas, así como los productos esperados, cronograma, articulaciones y bibliografía. De igual manera, se elaboró una presentación con los elementos centrales del diseño de investigación, compartida para revisión interna. Adicionalmente, se realizaron tres reuniones de articulación con el equipo de los Centros de Inclusión Digital para identificar necesidades de información, socializar avances del diseño y definir aspectos operativos y presupuestales para la realización de grupos focales.
• Evaluación de la Política Pública de Actividades Sexuales Pagadas, se sostuvo una reunión con la Secretaría Distrital de Planeación en la que se presentó la propuesta de evaluación de esta política. En este espacio se contextualizó la política pública, se socializaron los insumos técnicos y las fuentes de información disponibles en la Secretaría Distrital de la Mujer y se expusieron los principales cuellos de botella identificados a partir de los informes anuales de ambas entidades. Como parte del proceso de alistamiento, también se desarrolló un espacio de trabajo con la líder de la estrategia Casa de Todas y la líder de la política, con el fin de precisar los registros administrativos existentes y el alcance de la información disponible para el proceso evaluativo.
• Levantamiento de la Encuesta de Cuidado y Uso del Tiempo en Bogotá 2026, durante febrero se finalizó la elaboración del anexo técnico requerido para adelantar el diseño muestral, el levantamiento y el procesamiento de la información de la operación estadística. Asimismo, se elaboró una proyección preliminar de los costos asociados a su implementación y se realizaron ajustes a la metodología de mesas de codiseño del cuestionario de la encuesta, orientada a fortalecer la participación y pertinencia del instrumento.
• Cuidado y prevención de violencias con la Universidad de Umea: durante el mes se avanzó en la retroalimentación de la propuesta de investigación desarrollada en articulación con la universidad, centrada en el análisis de la redistribución del trabajo de cuidado no remunerado y su impacto en la transformación cultural y la prevención de violencias.
• Parto digno, IVE y violencias ginecobstétricas: se avanzó en la consolidación de antecedentes de la investigación y en el desarrollo del diseño metodológico, mediante la elaboración de un documento de diseño, una presentación de la propuesta y la construcción de una rúbrica para la revisión de diseños de investigación.
Finalmente, en materia de divulgación y posicionamiento del Observatorio, durante febrero se realizaron acciones de preparación y articulación de los hitos del Observatorio con el plan de divulgación institucional. En este proceso se coordinó con el equipo interno la definición de productos y contenidos a socializar, con el objetivo de fortalecer su visibilizarían y acercamiento a la ciudadanía. Asimismo, se fortaleció la articulación con el equipo de comunicaciones para estructurar una estrategia de difusión de contenidos a través de distintos canales institucionales.
</t>
  </si>
  <si>
    <t>Durante el periodo reportado se registraron avances en los procesos de investigación, evaluación y producción de información liderados por el Observatorio. Se socializó la propuesta de evaluación de la Política Pública de Actividades Sexuales Pagadas y se adelantaron espacios de articulación para precisar fuentes de información y registros administrativos disponibles.
Asimismo, se finalizó el anexo técnico y la proyección preliminar de costos para la Encuesta de Cuidado y Uso del Tiempo Bogotá 2026, junto con ajustes a la metodología de codiseño del cuestionario. De igual manera, se avanzó en el diseño metodológico de las investigaciones sobre brecha digital de género, cuidado y prevención de violencias y parto digno, IVE y violencias ginecobstétricas.
Finalmente, se realizaron acciones de coordinación para la divulgación y posicionamiento de los productos del Observatorio en articulación con el equipo de comunicaciones.</t>
  </si>
  <si>
    <t>No se presentan retrasos</t>
  </si>
  <si>
    <t xml:space="preserve">
El avance en la preparación y el levantamiento de la Encuesta de Cuidado y Uso del Tiempo fortalece la generación de información estratégica sobre la distribución del trabajo de cuidado no remunerado en la ciudad, desde un enfoque de género y diferencial. Esta operación estadística permitirá contar con información actualizada y territorializada que contribuya a comprender las condiciones en que se desarrolla el cuidado y su relación con el ejercicio de los derechos de las mujeres.
De manera complementaria, el desarrollo de investigaciones y evaluaciones adelantadas por el Observatorio contribuye a ampliar la evidencia sobre distintas problemáticas que afectan a las mujeres, tales como brechas digitales de género, transformaciones culturales asociadas al cuidado, violencias ginecobstétricas y el seguimiento a políticas públicas específicas. En conjunto, estos procesos permiten identificar brechas y barreras, fortalecer la formulación y el seguimiento de políticas públicas, mejorar la toma de decisiones basada en evidencia y orientar de manera más eficiente la inversión de recursos públicos. Asimismo, promueven la transparencia institucional y facilitan el acceso a información relevante para la ciudadanía, la academia y otros actores interesados en la garantía de los derechos de las mujeres.</t>
  </si>
  <si>
    <t>Durante el mes de marzo se avanzó en la consolidación y análisis del estado de la política pública de ASP, mediante la revisión de informes sectoriales y la síntesis de sus principales avances, cumplimientos y rezagos por objetivo. Asimismo, se fortalecieron procesos técnicos clave como el ajuste del anexo técnico, la estimación de muestra y la estructuración documental de la Encuesta del Cuidado (ECUT). En paralelo, se impulsaron iniciativas de investigación en temas estratégicos como cuidado, prevención de violencias y salud ginecobstétrica, junto con la articulación con aliados internacionales. Finalmente, se robusteció la estrategia de divulgación del conocimiento, ampliando el alcance de los productos del OMEG y promoviendo su apropiación ciudadana en el evento de conmemoración del 8M.</t>
  </si>
  <si>
    <t>Se han consolidado avances significativos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cumplimientos y rezagos por objetivo de la PP en las vigencias pasadas.
Asimismo, se logró la finalización del anexo técnico, la estimación de muestra definitiva de la Encuesta de Cuidado y Uso del Tiempo Bogotá 2026, junto con ajustes metodológicos clave. En paralelo, se avanzó en el diseño y desarrollo de investigaciones sobre brecha digital de género, cuidado y prevención de violencias, y salud ginecobstétrica, incluyendo articulaciones internacionales.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</si>
  <si>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permiten fortalecer la toma de decisiones basada en evidencia, al contar con información más robusta, actualizada y articulada sobre las dinámicas de género en la ciudad. Asimismo, mejoran la calidad técnica de las políticas públicas y sus procesos de evaluación, optimizan la planeación de instrumentos estratégicos como la Encuesta de Cuidado y Uso del Tiempo, y promueven una mayor coordinación interinstitucional. De igual forma, el impulso a la investigación y la divulgación amplía el acceso al conocimiento, favorece su apropiación por parte de la ciudadanía y contribuye al diseño de acciones más efectivas para la garantía de derechos y la reducción de brechas de género.</t>
  </si>
  <si>
    <t>1.  Producir y publicar un documento de Evaluación intermedia de la Política Pública de Actividades Sexuales Pagadas con enfoque de género y diferencial</t>
  </si>
  <si>
    <t xml:space="preserve">
2. Realizar el levantamiento y la documentación estadística del estudio de la Encuesta de Cuidado y Uso del Tiempo 2026.</t>
  </si>
  <si>
    <t>3. Producir y publicar estudios y/o investigaciones sobre los derechos de las mujeres con enfoque de genero y diferencial que favorezcan la toma de decisiones de la gestión pública basada en la evidencia.</t>
  </si>
  <si>
    <t>4. Realizar e implementar un plan de divulgación y difusión de resultados de las investigaciones y/o estudios realizadas por el OMEG.</t>
  </si>
  <si>
    <t>No se presentan avances de acuerdo con la programación.</t>
  </si>
  <si>
    <t>NA</t>
  </si>
  <si>
    <r>
      <rPr>
        <b/>
        <sz val="10"/>
        <color theme="1"/>
        <rFont val="Arial"/>
        <family val="2"/>
      </rPr>
      <t xml:space="preserve">Evidencia: </t>
    </r>
    <r>
      <rPr>
        <sz val="10"/>
        <color theme="1"/>
        <rFont val="Arial"/>
        <family val="2"/>
      </rPr>
      <t xml:space="preserve">
01. ANEXO TECNICO_Encuesta del Cuidado_04_02_2026
02. ECUT_Matriz_Obligaciones_Productos_29_01_26
03. 26_26_PPT Plan de Trabajo- Anexo Técnico
04. 29_01_26_Metodología_Mesas de Codiseño
</t>
    </r>
    <r>
      <rPr>
        <b/>
        <sz val="10"/>
        <color theme="1"/>
        <rFont val="Arial"/>
        <family val="2"/>
      </rPr>
      <t>Repositorio:</t>
    </r>
    <r>
      <rPr>
        <sz val="10"/>
        <color theme="1"/>
        <rFont val="Arial"/>
        <family val="2"/>
      </rPr>
      <t xml:space="preserve"> https://secretariadistritald.sharepoint.com/:f:/s/ContratacinSPI-2022/IgC1Y4HRyT-QSb3eoOB8WxiyARkxAlsOKom3ffCmP6zyEOg?e=RAYXku</t>
    </r>
  </si>
  <si>
    <t>Durante el mes de febrero se realizó una reunión con la Secretaría Distrital de Planeación para presentar la propuesta de evaluación de la Política Pública de Actividades Sexuales Pagadas, en la cual se contextualizó la política, se socializaron los insumos técnicos y fuentes de información disponibles en la Secretaría Distrital de la Mujer y se expusieron los principales cuellos de botella identificados a partir de los informes anuales de ambas entidades. Como parte del alistamiento, se sostuvo adicionalmente un espacio con la líder de la estrategia Casa de Todas y la líder de la política, con el fin de precisar los registros administrativos existentes y el alcance de la información disponible para el proceso evaluativo.</t>
  </si>
  <si>
    <t xml:space="preserve">Durante el mes de febrero se avazó en: 
* Finalizar la elaboración del Anexo Técnico para realizar el diseño muestral, el levantamiento y el procesamiento de la "Encuesta de Cuidado y Uso del Tiempo" para caracterizar territorialmente el trabajo de cuidado no remunerado en Bogotá, 2026
* Elaborar una proyección de costos aproximados, relacionados con la Operación Estadística “Encuesta de Cuidado y Uso del Tiempo, Bogotá 2026
* Ajustar la“Metodología de Mesas de Codiseño para el Cuestionario de la Encuesta del Cuidado y Uso del Tiempo en Bogotá.
* La publicación de la solicitud de información a proveedores y el análisis del estudio de mercado con las siete cotizaciones recibidas. </t>
  </si>
  <si>
    <t xml:space="preserve">Durante el mes de febrero se realizaron acciones de preparación y articulación de los hitos del OMEG con el plan de divulgación y posicionamiento del Observatorio. En este proceso, se coordinó con el equipo la definición de productos y contenidos a socializar, con el fin de fortalecer su visibilización y acercamiento a la ciudadanía.
Adicionalmente, se fortaleció la articulación con el equipo de Comunicaciones, con quienes se desarrolló una estrategia de divulgación de contenidos a través de diversos canales institucionales. </t>
  </si>
  <si>
    <r>
      <rPr>
        <b/>
        <sz val="10"/>
        <color rgb="FF000000"/>
        <rFont val="Arial"/>
        <family val="2"/>
      </rPr>
      <t xml:space="preserve">Evidencias:
</t>
    </r>
    <r>
      <rPr>
        <sz val="10"/>
        <color rgb="FF000000"/>
        <rFont val="Arial"/>
        <family val="2"/>
      </rPr>
      <t xml:space="preserve">01. Acta de reunión con la Secretaría Distrital de Planeación. 
02. Acta de reunión Casa de Todas.
03. Acta de reunión y articulación interna Dirección de Derechos y Diseño de Política.
04. 04. PPT Propuesta Evaluación Política Publica ASP
</t>
    </r>
    <r>
      <rPr>
        <b/>
        <sz val="10"/>
        <color rgb="FF000000"/>
        <rFont val="Arial"/>
        <family val="2"/>
      </rPr>
      <t xml:space="preserve">Repositorio:
</t>
    </r>
    <r>
      <rPr>
        <sz val="10"/>
        <color rgb="FF000000"/>
        <rFont val="Arial"/>
        <family val="2"/>
      </rPr>
      <t>https://secretariadistritald.sharepoint.com/:f:/s/ContratacinSPI-2022/IgAZ9xs0NrloT7s_VpknDsPRAdWAy7d3fdjpSTf-rFcC5Ic?e=eed1BY</t>
    </r>
  </si>
  <si>
    <r>
      <rPr>
        <b/>
        <sz val="10"/>
        <color rgb="FF000000"/>
        <rFont val="Arial"/>
        <family val="2"/>
      </rPr>
      <t xml:space="preserve">Evidencias:
</t>
    </r>
    <r>
      <rPr>
        <sz val="10"/>
        <color rgb="FF000000"/>
        <rFont val="Arial"/>
        <family val="2"/>
      </rPr>
      <t xml:space="preserve">01. Anexo técnico de la Encuesta de Cuidado en versión 03. 
02. Proyección de costos y revisiones de escenarios de la ECUT 2026. 
03. Metodología de Mesas de Codiseño para el Cuestionario de la Encuesta del Cuidado y Uso del Tiempo en Bogotá versión 02.
04. Certificado de publicación del proceso en SECOP II. 
05. Análisis de las cotizaciones recibidas y posibles escenarios.
06. Analisis de las cotizaciones recibidas en el marco del proceso SP-006-2026
</t>
    </r>
    <r>
      <rPr>
        <b/>
        <sz val="10"/>
        <color rgb="FF000000"/>
        <rFont val="Arial"/>
        <family val="2"/>
      </rPr>
      <t xml:space="preserve">Repositorio:
</t>
    </r>
    <r>
      <rPr>
        <sz val="10"/>
        <color rgb="FF000000"/>
        <rFont val="Arial"/>
        <family val="2"/>
      </rPr>
      <t>https://secretariadistritald.sharepoint.com/:f:/s/ContratacinSPI-2022/IgDatOHqsm-xTo_hgSPBkYlyAVIR5acTHkDId99GaVyCFgw?e=0atu6J</t>
    </r>
  </si>
  <si>
    <r>
      <rPr>
        <b/>
        <sz val="10"/>
        <color rgb="FF000000"/>
        <rFont val="Arial"/>
        <family val="2"/>
      </rPr>
      <t xml:space="preserve">Evidencias: 
Anexo 1. Brecha Digital de Género en articulación con los Centros de Inclusión Digital​: 
</t>
    </r>
    <r>
      <rPr>
        <sz val="10"/>
        <color rgb="FF000000"/>
        <rFont val="Arial"/>
        <family val="2"/>
      </rPr>
      <t xml:space="preserve">01. Diseños de Investigación BRECHA DIGITAL DE GÉNERO - versión 01.
02. Diseños de investigación_Brecha Digital  versión 01.
03. Flujos de revisión_Documento_Diseño_Brecha_Digital -  versión 01.
04. Acta_11.02.2026. CID_Investigación brecha digital
05. Acta_20.02.2026. Acta_Brehca_Digital_CID-OMEG
06. 27.02.2026. Acta_Brecha_Digital_III_Operativa
</t>
    </r>
    <r>
      <rPr>
        <b/>
        <sz val="10"/>
        <color rgb="FF000000"/>
        <rFont val="Arial"/>
        <family val="2"/>
      </rPr>
      <t xml:space="preserve">Anexo 2. Cuidado y prevención de violencias con la Universidad de Umea:​
</t>
    </r>
    <r>
      <rPr>
        <sz val="10"/>
        <color rgb="FF000000"/>
        <rFont val="Arial"/>
        <family val="2"/>
      </rPr>
      <t xml:space="preserve">01_PropuestaWorkingPaperUMEA
Anexo 3. Parto digno, IVE y violencias ginecobstétricas:
01. Revisión de antecedentes: Estado del arte de violencias obstetricas, Estructura Encuesta Parto y Posparto en Bogotá y revisión de la Guía para la atención de casos de violencia obstétrica en los servicios de la Secretaría Distrital de la Mujer . 
02. Diseño de Investigación- Parto digno y VGO- Febrero 2026
</t>
    </r>
    <r>
      <rPr>
        <b/>
        <sz val="10"/>
        <color rgb="FF000000"/>
        <rFont val="Arial"/>
        <family val="2"/>
      </rPr>
      <t xml:space="preserve">03. PPT_Diseño de investigación_Parto digno y VGO- Febrero 2026
</t>
    </r>
    <r>
      <rPr>
        <sz val="10"/>
        <color rgb="FF000000"/>
        <rFont val="Arial"/>
        <family val="2"/>
      </rPr>
      <t xml:space="preserve">04. Rúbrica revisión diseños de investigación_OMEG. Parto Posparto y Violencia Ginecobstétrica
</t>
    </r>
    <r>
      <rPr>
        <b/>
        <sz val="10"/>
        <color rgb="FF000000"/>
        <rFont val="Arial"/>
        <family val="2"/>
      </rPr>
      <t xml:space="preserve">
Repositorio:
</t>
    </r>
    <r>
      <rPr>
        <sz val="10"/>
        <color rgb="FF000000"/>
        <rFont val="Arial"/>
        <family val="2"/>
      </rPr>
      <t>https://secretariadistritald.sharepoint.com/:f:/s/ContratacinSPI-2022/IgC0sK1C1ENBQ6drrtEkLFkjASUePkarGnglbQ91bAdieX8?e=NqmzDJ</t>
    </r>
  </si>
  <si>
    <r>
      <rPr>
        <b/>
        <sz val="10"/>
        <color rgb="FF000000"/>
        <rFont val="Arial"/>
        <family val="2"/>
      </rPr>
      <t xml:space="preserve">Evidencias:
</t>
    </r>
    <r>
      <rPr>
        <sz val="10"/>
        <color rgb="FF000000"/>
        <rFont val="Arial"/>
        <family val="2"/>
      </rPr>
      <t xml:space="preserve">01_Preliminar_Hitos de divulgación
02_Seguimiento difusión OMEG 2026
</t>
    </r>
    <r>
      <rPr>
        <b/>
        <sz val="10"/>
        <color rgb="FF000000"/>
        <rFont val="Arial"/>
        <family val="2"/>
      </rPr>
      <t xml:space="preserve">Repositorio: 
</t>
    </r>
    <r>
      <rPr>
        <sz val="10"/>
        <color rgb="FF000000"/>
        <rFont val="Arial"/>
        <family val="2"/>
      </rPr>
      <t>https://secretariadistritald.sharepoint.com/:f:/s/ContratacinSPI-2022/IgChs8QwTB3VQL2YX51q3BLdAR56dqSr4Q1AEXyhhqznFZY?e=hO7ojR</t>
    </r>
  </si>
  <si>
    <t>Durante el mes de marzo se avazaron en las siguientes actividades, luego de la primera solicitud de cotización No. SP-006-2026: 
- Evidenciando las recomendaciones, observaciones y comentarios de la primera solicitud de cotización se realizaron los ajustes al Anexo técnico de la ECUT, generando un nuevo anexo definitivo. 
- Se realizó el documento técnico de estimación de la muestra de la ECUT. 
- Se ajustó el formato de solicitud de cotización de acuerdo al nuevo anexo técnico.</t>
  </si>
  <si>
    <t xml:space="preserve">01. Inv. Cuidado y prevención de violencias con la Universidad de Umea: durante el mes la Directora de Gestión de Conocimiento se reunió con la investigadora Linda Sandberg, espacio en el que se definió el alcance del Working Paper conjunto, el cual analizará cómo la redistribución del trabajo de cuidado no remunerado y la planificación urbana con enfoque de género —tomando como eje las Manzanas del Cuidado de Bogotá en diálogo con la experiencia de Umeå— contribuyen a crear entornos urbanos más seguros para las mujeres. La investigación, que se desarrollará entre abril y julio, adoptará un enfoque aplicado y comparado, integrando el uso de inteligencia artificial en sus etapas metodológicas y analizando tres ejes: el uso del tiempo y la percepción de seguridad, el rol de la infraestructura social en la reorganización del territorio y la transformación cultural hacia la corresponsabilidad. 	
02. Investigación Parto, posparto y violencia ginecobstétricas
Se avanzó en la revisión bibliográfica para la construcción del marco teórico de la investigación; además, se construyó una matriz para el diseño del análisis de variables para el procesamiento cuantitativo. </t>
  </si>
  <si>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</si>
  <si>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</si>
  <si>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</si>
  <si>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</si>
  <si>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</si>
  <si>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</si>
  <si>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</si>
  <si>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</si>
  <si>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</si>
  <si>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</si>
  <si>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</si>
  <si>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</si>
  <si>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No aplica</t>
  </si>
  <si>
    <t>Durante el mes de febrero se registraron avances en distintos procesos de investigación, evaluación y divulgación liderados por el Observatorio. Se avanzó en el diseño de la investigación sobre Brecha Digital de Género en articulación con los Centros de Inclusión Digital, mediante la elaboración del documento metodológico y la realización de reuniones de coordinación para definir necesidades de información y aspectos operativos de los grupos focales.
Asimismo, se socializó la propuesta de evaluación de la Política Pública de Actividades Sexuales Pagadas con la Secretaría Distrital de Planeación y se adelantaron espacios de alistamiento para precisar fuentes de información y registros administrativos disponibles.
En relación con la Encuesta de Cuidado y Uso del Tiempo en Bogotá 2026, se finalizó la elaboración del anexo técnico para el diseño muestral, el levantamiento y procesamiento de la información, junto con una proyección preliminar de costos y ajustes a la metodología de codiseño del cuestionario.
Adicionalmente, se avanzó en la retroalimentación de la investigación sobre cuidado y prevención de violencias en articulación con la Universidad de Umea y en el desarrollo del diseño metodológico del estudio sobre parto digno, IVE y violencias ginecobstétricas.
Finalmente, se realizaron acciones de coordinación con el equipo de comunicaciones para la divulgación y posicionamiento de los productos del Observatorio a través de distintos canales institucionales.</t>
  </si>
  <si>
    <t>Durante el periodo se avanzó en el diseño y desarrollo de cuatro investigaciones del Observatorio, la socialización de la propuesta de evaluación de la Política Pública de Actividades Sexuales Pagadas y la preparación del levantamiento de la Encuesta de Cuidado y Uso del Tiempo en Bogotá 2026. Asimismo, se adelantaron acciones de articulación interinstitucional y de divulgación para fortalecer la producción y difusión de información para la toma de decisiones.</t>
  </si>
  <si>
    <t>No se presentan retrasos.</t>
  </si>
  <si>
    <t>Fortalecer la producción de información estratégica y evidencia técnica para la toma de decisiones de la entidad. En particular, contribuyen a identificar brechas y problemáticas que afectan a las mujeres, mejorar la formulación, seguimiento y evaluación de políticas públicas, y orientar de manera más eficiente la asignación de recursos públicos.
Asimismo, el desarrollo de investigaciones y operaciones estadísticas como la Encuesta de Cuidado y Uso del Tiempo permite contar con información actualizada, confiable y territorializada, lo que facilita el diseño de programas e intervenciones más focalizadas. Finalmente, estos procesos fortalecen la transparencia institucional, la generación de conocimiento y el acceso a información pública, promoviendo el control social y el uso de evidencia para la garantía de los derechos de las mujeres.</t>
  </si>
  <si>
    <r>
      <rPr>
        <b/>
        <sz val="11"/>
        <color rgb="FF000000"/>
        <rFont val="Arial"/>
        <family val="2"/>
      </rPr>
      <t xml:space="preserve">Evidencias: 
</t>
    </r>
    <r>
      <rPr>
        <sz val="11"/>
        <color rgb="FF000000"/>
        <rFont val="Arial"/>
        <family val="2"/>
      </rPr>
      <t xml:space="preserve">01. Presentación_OMEG_planeación_2026
02. Presentación Planeación Estratégica Equipo OMEG 2026
</t>
    </r>
    <r>
      <rPr>
        <b/>
        <sz val="11"/>
        <color rgb="FF000000"/>
        <rFont val="Arial"/>
        <family val="2"/>
      </rPr>
      <t xml:space="preserve">Repositorio:
</t>
    </r>
    <r>
      <rPr>
        <sz val="11"/>
        <color rgb="FF000000"/>
        <rFont val="Arial"/>
        <family val="2"/>
      </rPr>
      <t>https://secretariadistritald.sharepoint.com/:f:/s/ContratacinSPI-2022/IgCw6mGRkP9DSbiQOjeZAQf9ATnv2rfSUk2leurGN3Cq93Y?e=vl9Sh9</t>
    </r>
  </si>
  <si>
    <t>Durante el mes de marzo se registraron avances en el cumplimiento de la meta del Plan Distrital de Desarrollo, mediante la consolidación y análisis del estado de la política pública de Actividades Sexuales Pagadas (ASP), a partir de la revisión de informes sectoriales y la identificación de avances, niveles de cumplimiento y rezagos por objetivo. Asimismo, se fortalecieron los procesos técnicos asociados a la Encuesta de Cuidado y Uso del Tiempo (ECUT), incluyendo ajustes al anexo técnico, la estimación de muestra y la estructuración documental.
De manera complementaria, se avanzó en el desarrollo de investigaciones en temas estratégicos como cuidado, prevención de violencias y salud ginecobstétrica, así como en la articulación con aliados internacionales. Finalmente, se fortaleció la estrategia de divulgación del conocimiento, ampliando el alcance de los productos del OMEG y promoviendo su apropiación ciudadana en espacios de participación como la conmemoración del 8M.</t>
  </si>
  <si>
    <t>Se han consolidado avances relevantes en el cumplimiento de la meta del Plan Distrital de Desarrollo, particularmente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niveles de cumplimiento y rezagos por objetivo en vigencias anteriores.
Asimismo, se finalizó el anexo técnico y la estimación definitiva de muestra de la Encuesta de Cuidado y Uso del Tiempo Bogotá 2026, incorporando ajustes metodológicos clave para su implementación. De manera complementaria, se avanzó en el diseño y desarrollo de investigaciones en temas estratégicos como brecha digital de género, cuidado y prevención de violencias, y salud ginecobstétrica, incluyendo procesos de articulación internacional.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</si>
  <si>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contribuyen directamente al fortalecimiento de la planeación, seguimiento y evaluación de las políticas públicas, al disponer de información más precisa, integrada y orientada a resultados. Asimismo, mejoran la calidad técnica de los instrumentos estratégicos, facilitan la toma de decisiones basadas en evidencia y promueven una mayor articulación institucional. De igual forma, el impulso a la investigación y la divulgación amplía el acceso y uso del conocimiento, favorece su apropiación por parte de actores clave y la ciudadanía, y potencia el diseño de acciones más efectivas para cerrar brechas de género y garantizar los derechos de las mujeres.</t>
  </si>
  <si>
    <r>
      <rPr>
        <b/>
        <sz val="11"/>
        <color rgb="FF000000"/>
        <rFont val="Calibri"/>
        <family val="2"/>
      </rPr>
      <t xml:space="preserve">01.  Producir y publicar un documento de Evaluación intermedia de la PP ASP con enfoque de género y diferencial:
</t>
    </r>
    <r>
      <rPr>
        <sz val="11"/>
        <color rgb="FF000000"/>
        <rFont val="Calibri"/>
        <family val="2"/>
      </rPr>
      <t xml:space="preserve">Anexo1. Informe 3_Balance_2020_PPASP
Anexo2. Informe PPASP 2024_VF SDMujer.
Anexo3. informe_ASP_2024.
Anexo4. Avances en la implementación de la política.
02. Realizar el levantamiento y la documentación - estudio de la ECUT 2026
2.1. ANEXO TECNICO_Encuesta del Cuidado_Marzo_2026_Nueva versión
2.2. Anexo. Proyección del tamaño de muestra ECUT 2026
2.3. VF_FORMATO DE COTIZACION_ECUT_2026_CA_0_04_2026
03. Cuidado y prevención de violencias con la Universidad de Umea:
3.1.1. Propuesta metodológica UMEA
3.1.2. Correo con la síntesis de la reunión entre la Directora de Gestión de Conocimiento y la investigadora de la UMEA
04. Investigación Parto, posparto y violencia ginecobstétricas
4.2.1. Anexo 1. Matriz Revisión bibliográfica VGO- Marzo 2026
4.2.2. Anexo 2. Diseño análisis variables ENDS_EMEG- Marzo 2026
</t>
    </r>
    <r>
      <rPr>
        <u/>
        <sz val="11"/>
        <color rgb="FF0000FF"/>
        <rFont val="Calibri"/>
        <family val="2"/>
      </rPr>
      <t xml:space="preserve">
</t>
    </r>
    <r>
      <rPr>
        <b/>
        <sz val="11"/>
        <color rgb="FF000000"/>
        <rFont val="Calibri"/>
        <family val="2"/>
      </rPr>
      <t xml:space="preserve">Repositorio: 
</t>
    </r>
    <r>
      <rPr>
        <u/>
        <sz val="11"/>
        <color rgb="FF0000FF"/>
        <rFont val="Calibri"/>
        <family val="2"/>
      </rPr>
      <t>https://secretariadistritald.sharepoint.com/:f:/s/ContratacinSPI-2022/IgBhuzRtiKEhS437GM2_kOlkAf2xYt6K0GgeTrk5GV3v4oQ?e=3M6xls</t>
    </r>
  </si>
  <si>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</si>
  <si>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</si>
  <si>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</si>
  <si>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</si>
  <si>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</si>
  <si>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</si>
  <si>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</si>
  <si>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</si>
  <si>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</si>
  <si>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</si>
  <si>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</si>
  <si>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</si>
  <si>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</si>
  <si>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</si>
  <si>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</si>
  <si>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</si>
  <si>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</si>
  <si>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</si>
  <si>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</si>
  <si>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</si>
  <si>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</si>
  <si>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</si>
  <si>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</si>
  <si>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</si>
  <si>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</si>
  <si>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</si>
  <si>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0.05</t>
  </si>
  <si>
    <t>0.1</t>
  </si>
  <si>
    <t>Generar información sobre los derechos de las mujeres con enfoque de género y diferencial para ser difundidos en la página web del OMEG</t>
  </si>
  <si>
    <t>PRODUCTO 2
Documentos de Investigación</t>
  </si>
  <si>
    <t>0.3</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</si>
  <si>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</si>
  <si>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</si>
  <si>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</si>
  <si>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</si>
  <si>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</si>
  <si>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</si>
  <si>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</si>
  <si>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</si>
  <si>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</si>
  <si>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</si>
  <si>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</si>
  <si>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</si>
  <si>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</si>
  <si>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</si>
  <si>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</si>
  <si>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</si>
  <si>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</si>
  <si>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</si>
  <si>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Actividad 2:Elaborar 16 estudios y/o investigaciones con información sobre la situación de derechos de las mujeres con enfoque de género y diferencial</t>
  </si>
  <si>
    <t>Acumulado</t>
  </si>
  <si>
    <t>NO</t>
  </si>
  <si>
    <t>No se presentan avances según lo programado.</t>
  </si>
  <si>
    <t>Se avanzó en el análisis y revisión documental de informes de la política de ASP, el fortalecimiento técnico de la ECUT y el desarrollo de investigaciones en temas clave como cuidado y prevención de violencias. Asimismo, se consolidaron alianzas y se fortaleció la divulgación del conocimiento, ampliando el alcance de los productos del OMEG y su apropiación ciudadana.</t>
  </si>
  <si>
    <t>Número de Estudios y/o investigaciones  divulgadas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</si>
  <si>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</si>
  <si>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</si>
  <si>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</si>
  <si>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</si>
  <si>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</si>
  <si>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</si>
  <si>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</si>
  <si>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</si>
  <si>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</si>
  <si>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</si>
  <si>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</si>
  <si>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</si>
  <si>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</si>
  <si>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</si>
  <si>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</si>
  <si>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</si>
  <si>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</si>
  <si>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</si>
  <si>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</si>
  <si>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</si>
  <si>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</si>
  <si>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</si>
  <si>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</si>
  <si>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</si>
  <si>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</si>
  <si>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</si>
  <si>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</si>
  <si>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</si>
  <si>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</si>
  <si>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</si>
  <si>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</si>
  <si>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</si>
  <si>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</si>
  <si>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</si>
  <si>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Programación del mes de mayo en reservas de la meta 2</t>
  </si>
  <si>
    <t>Se hizo la verificación de los informes presupuestales, frente al seguimiento, el cual fue necesario realizar el ajuste de la programación, disminuyendo el valor de la reserva para pago del mes de mayo.</t>
  </si>
  <si>
    <t>Reprogramación de metas de proyectos de inversión.</t>
  </si>
  <si>
    <t>De conformidad con la modificación realizada al PAABS, mediante la cual se unificó un proceso contractual, fue necesario gestionar una reprogramación presupuestal de metas. No obstante, dicha reprogramación no afecta la ejecución de las mismas.</t>
  </si>
  <si>
    <r>
      <rPr>
        <sz val="13"/>
        <color rgb="FF000000"/>
        <rFont val="Calibri"/>
        <family val="2"/>
      </rPr>
      <t xml:space="preserve">01. Ficha_Feminicidio_Marzo_260326.PDF
02. FICHA_FEBRERO 2026_2026-03-10.pdf
03. Consolidado_ReporteInfoCuidado_Noviembre_2025.pdf; Consolidado_ReporteInfoCuidado_Diciembre_2025
</t>
    </r>
    <r>
      <rPr>
        <u/>
        <sz val="13"/>
        <color rgb="FF0000FF"/>
        <rFont val="Calibri"/>
        <family val="2"/>
      </rPr>
      <t xml:space="preserve">
</t>
    </r>
    <r>
      <rPr>
        <b/>
        <sz val="13"/>
        <color rgb="FF0D0D0D"/>
        <rFont val="Calibri"/>
        <family val="2"/>
      </rPr>
      <t xml:space="preserve">Repositorio: 
</t>
    </r>
    <r>
      <rPr>
        <u/>
        <sz val="13"/>
        <color rgb="FF0000FF"/>
        <rFont val="Calibri"/>
        <family val="2"/>
      </rPr>
      <t>https://secretariadistritald.sharepoint.com/:f:/s/ContratacinSPI-2022/IgA1zT-4cGdUTqWs_3vH9AdsAcIbsMKDuk_h4whOBGksAHk?e=w78JsC</t>
    </r>
  </si>
  <si>
    <r>
      <rPr>
        <sz val="13"/>
        <color rgb="FF000000"/>
        <rFont val="Calibri"/>
        <family val="2"/>
      </rPr>
      <t xml:space="preserve">1. Matriz de publicaciones en Excel con la relación de lo publicado a la fecha. 
</t>
    </r>
    <r>
      <rPr>
        <b/>
        <sz val="13"/>
        <color rgb="FF000000"/>
        <rFont val="Calibri"/>
        <family val="2"/>
      </rPr>
      <t xml:space="preserve">Repositorio:
</t>
    </r>
    <r>
      <rPr>
        <u/>
        <sz val="13"/>
        <color rgb="FF0000FF"/>
        <rFont val="Calibri"/>
        <family val="2"/>
      </rPr>
      <t>https://secretariadistritald.sharepoint.com/:f:/s/ContratacinSPI-2022/IgC0mvHm4fROQJdeoG0_TOSwAVc48itb8rKdtwfi51p0WsM?e=xVVYNQ</t>
    </r>
  </si>
  <si>
    <r>
      <rPr>
        <sz val="13"/>
        <color rgb="FF000000"/>
        <rFont val="Calibri"/>
        <family val="2"/>
      </rPr>
      <t xml:space="preserve">01. Arquitectura de cargue C4 en su primera versión. 
02. Actualización Visualizador OMEG. 
03. Actualizacion visualizador infocuidado. 
</t>
    </r>
    <r>
      <rPr>
        <b/>
        <sz val="13"/>
        <color rgb="FF000000"/>
        <rFont val="Calibri"/>
        <family val="2"/>
      </rPr>
      <t xml:space="preserve">Repositorio: 
</t>
    </r>
    <r>
      <rPr>
        <u/>
        <sz val="13"/>
        <color rgb="FF0000FF"/>
        <rFont val="Calibri"/>
        <family val="2"/>
      </rPr>
      <t>https://secretariadistritald.sharepoint.com/:f:/s/ContratacinSPI-2022/IgARYPGHRRl5RKL7gTyDrUaFAdTtXdRZPf_2FjpazDUSm3M?e=l91v9h</t>
    </r>
  </si>
  <si>
    <r>
      <t xml:space="preserve">01. Inventario de datos abiertos 2026:
</t>
    </r>
    <r>
      <rPr>
        <b/>
        <u/>
        <sz val="13"/>
        <color rgb="FF0D0D0D"/>
        <rFont val="Calibri"/>
        <family val="2"/>
        <scheme val="minor"/>
      </rPr>
      <t xml:space="preserve">Repositorio:
</t>
    </r>
    <r>
      <rPr>
        <u/>
        <sz val="13"/>
        <color rgb="FF4F81BD"/>
        <rFont val="Calibri"/>
        <family val="2"/>
        <scheme val="minor"/>
      </rPr>
      <t>https://secretariadistritald.sharepoint.com/:f:/s/ContratacinSPI-2022/IgDK-2FbeMyTT4KZv-oO5iXCAe1HsCZhU8AxJFShFcWE_hY?e=Hbk6VT</t>
    </r>
  </si>
  <si>
    <t>Durante el mes de marzo se hizo la revisión de los informes anuales realizados por la Secretaría de la Mujer y por la Secretaría Distrital de Planeación donde se identifica el estado de la política por cada sector, el nivel de cumplimiento, modificaciones y rezagos por cada producto. Se sintetizó la información en un documento donde se identifican los avances por cada objetivo de la política</t>
  </si>
  <si>
    <r>
      <rPr>
        <sz val="11"/>
        <color rgb="FF000000"/>
        <rFont val="Arial"/>
        <family val="2"/>
      </rPr>
      <t xml:space="preserve">Anexo1. Informe 3_Balance_2020_PPASP
Anexo2. Informe PPASP 2024_VF SDMujer.
Anexo3. informe_ASP_2024.
Anexo4. Avances en la implementación de la política.
</t>
    </r>
    <r>
      <rPr>
        <u/>
        <sz val="11"/>
        <color rgb="FF0000FF"/>
        <rFont val="Arial"/>
        <family val="2"/>
      </rPr>
      <t xml:space="preserve">
</t>
    </r>
    <r>
      <rPr>
        <b/>
        <sz val="11"/>
        <color rgb="FF000000"/>
        <rFont val="Arial"/>
        <family val="2"/>
      </rPr>
      <t>Repositorio</t>
    </r>
    <r>
      <rPr>
        <b/>
        <sz val="11"/>
        <color rgb="FF0000FF"/>
        <rFont val="Arial"/>
        <family val="2"/>
      </rPr>
      <t>:</t>
    </r>
    <r>
      <rPr>
        <u/>
        <sz val="11"/>
        <color rgb="FF0000FF"/>
        <rFont val="Arial"/>
        <family val="2"/>
      </rPr>
      <t xml:space="preserve"> https://secretariadistritald.sharepoint.com/:f:/s/ContratacinSPI-2022/IgBz_vu8rx2NTZnDk2j-ecruAWcvTC5pawFGGi1bb3fPIZc?e=MsAfxg</t>
    </r>
  </si>
  <si>
    <r>
      <rPr>
        <sz val="11"/>
        <color rgb="FF000000"/>
        <rFont val="Arial"/>
        <family val="2"/>
      </rPr>
      <t xml:space="preserve">01. Matriz de seguimiento divulgación OMEG 2026_Marzo
02. Registro fotográfico 8M
</t>
    </r>
    <r>
      <rPr>
        <b/>
        <sz val="11"/>
        <color rgb="FF000000"/>
        <rFont val="Arial"/>
        <family val="2"/>
      </rPr>
      <t xml:space="preserve">Repositorio:
</t>
    </r>
    <r>
      <rPr>
        <u/>
        <sz val="11"/>
        <color rgb="FF0000FF"/>
        <rFont val="Arial"/>
        <family val="2"/>
      </rPr>
      <t>https://secretariadistritald.sharepoint.com/:f:/s/ContratacinSPI-2022/IgCGOKXDM-YJQYF0ybTT3NtxARVrxuU9sYYd303be9HzV_I?e=ZwU6Vb</t>
    </r>
  </si>
  <si>
    <r>
      <t xml:space="preserve">01. ANEXO TECNICO_Encuesta del Cuidado_Marzo_2026_Nueva versión
02. Anexo. Proyección del tamaño de muestra ECUT 2026
03. VF_FORMATO DE COTIZACION_ECUT_2026_CA_0_04_2026
</t>
    </r>
    <r>
      <rPr>
        <b/>
        <sz val="11"/>
        <color rgb="FF000000"/>
        <rFont val="Arial"/>
        <family val="2"/>
      </rPr>
      <t>Repositorio:</t>
    </r>
    <r>
      <rPr>
        <sz val="11"/>
        <color rgb="FF000000"/>
        <rFont val="Arial"/>
        <family val="2"/>
      </rPr>
      <t xml:space="preserve"> https://secretariadistritald.sharepoint.com/:f:/s/ContratacinSPI-2022/IgB9zz0Z25uyRoLjTw_Lj40IAY1TwNSEzq0Vxh9eNA716nY?e=Vf2PSI </t>
    </r>
  </si>
  <si>
    <t xml:space="preserve">Se articuló con el área de comunicaciones de la entidad para la divulgación y difusión de los productos y documentos elaborados por el OMEG, con el fin de ampliar su alcance y facilitar el acceso a la información generada. Como parte de este proceso, se definieron acciones y canales de difusión acordes con los públicos objetivo.
Asimismo, se realizó el registro y seguimiento de estas acciones en la matriz de divulgación, lo que permite hacer trazabilidad a las publicaciones, monitorear su alcance y fortalecer la estrategia de socialización del conocimiento producido por el Observatorio.
Adicional, el OMEG estuvo presentre el evento de conmemoración del 8M en el Parque de los Novios entregando información de valor acerca de las investigaciones. </t>
  </si>
  <si>
    <r>
      <t xml:space="preserve">
Durante el mes de Febrero,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rgb="FF000000"/>
        <rFont val="Arial"/>
        <family val="2"/>
      </rPr>
      <t>Enero 2026.</t>
    </r>
    <r>
      <rPr>
        <sz val="13"/>
        <color rgb="FF000000"/>
        <rFont val="Arial"/>
        <family val="2"/>
      </rPr>
      <t xml:space="preserve">
Visualizador de Infocuidado
	Durante el mes de febrero se realizo el levantamiento inicial de la arquitectura general interna del visualizador de infocuidado, documento de configuración de arranque automático del sistema en casos de reinicios inesperados y orientados a  implementación en la primera quincena del  mes de marzo, todo estos documentos son orientados a fortalecer la documentación de los aplicativos y la verificación de la salud de los mismos,  por ultimo se dio inicio a la actualización de los tableros con corte del mes de diciembre de 2025.
Aplicativo de cargue
	Durante el mes de febrero, se desarrollo el levantamiento de tareas generales para el 2026, incluyendo tareas e implementaciones  de seguridad no contempladas y orientadas a mejorar el aseguramiento de la aplicación mejorando los lineamientos de desarrollo, todo esto orientado a lograr de manera efectiva el hito del mes de Junio que son las pruebas funcionales de la vista de análisis de datos, por otro lado se desarrollo el documento inicial de arquitectura del aplicativo de cargue.</t>
    </r>
  </si>
  <si>
    <r>
      <t xml:space="preserve">Durante el mes de Marzo,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theme="1"/>
        <rFont val="Arial"/>
        <family val="2"/>
      </rPr>
      <t>Febrero 2026.</t>
    </r>
    <r>
      <rPr>
        <sz val="13"/>
        <color theme="1"/>
        <rFont val="Arial"/>
        <family val="2"/>
      </rPr>
      <t xml:space="preserve">
(visualizador infocuidado y cargue)
Durante el mes de marzo, se apoyó el suministro y consolidación de información técnica como insumo para los instrumentos de planeación institucional, al igual que se desarrolló el cronograma de actividades para el presente año, orientado en el marco del proyecto de inversión 8181. Estas actividades se enfocaron en documentar los avances del ecosistema tecnológico del sistema de InfoCuidado, particularmente en la evolución de la arquitectura del sistema, la estabilización del visualizador.
En este sentido, se reportaron avances relacionados con la finalización de procesos de volcado y mejora en la consistencia de los datos del visualizador, incluyendo la validación de diferencias entre entornos y la actualización de tableros de personas y atenciones, así como ajustes en modelos semánticos y estructuras de datos que garantizan la calidad de la información publicada.
Adicionalmente, se integraron dentro de los insumos de planeación los avances en la definición e implementación de la arquitectura del Sistema de Cargue, destacando la estructuración basada en el modelo C4, la definición de componentes tecnológicos (Next.js, FastAPI, PostgreSQL y Azure Blob Storage) y el inicio de la implementación de infraestructura en Azure mediante contenedores Docker en una máquina virtual adecuada.</t>
    </r>
  </si>
  <si>
    <t xml:space="preserve">Durante el mes de marzo de realizó el levantamienoto de datos abiertos con 37 conjuntos registrados para articular su gestión, procesamiento y publicación de acuerdo a los nuevos lineamientos con el fin de fortalecer la gestión de los mismos en la entidad. </t>
  </si>
  <si>
    <r>
      <t>01. Evidencias Cuidado y prevención de violencias con la Universidad de Umea:
0.1.1. Propuesta metodológica UMEA</t>
    </r>
    <r>
      <rPr>
        <sz val="11"/>
        <color rgb="FFFF0000"/>
        <rFont val="Arial"/>
        <family val="2"/>
      </rPr>
      <t xml:space="preserve">
</t>
    </r>
    <r>
      <rPr>
        <sz val="11"/>
        <color rgb="FF000000"/>
        <rFont val="Arial"/>
        <family val="2"/>
      </rPr>
      <t xml:space="preserve">
02. Investigación Parto, posparto y violencia ginecobstétricas
0.2.1. Anexo 1. Matriz Revisión bibliográfica VGO- Marzo 2026
0.2.2. Anexo 2. Diseño análisis variables ENDS_EMEG- Marzo 2026
</t>
    </r>
    <r>
      <rPr>
        <b/>
        <sz val="11"/>
        <color rgb="FF000000"/>
        <rFont val="Arial"/>
        <family val="2"/>
      </rPr>
      <t xml:space="preserve">Repositorio: 
</t>
    </r>
    <r>
      <rPr>
        <sz val="11"/>
        <color rgb="FF000000"/>
        <rFont val="Arial"/>
        <family val="2"/>
      </rPr>
      <t>https://secretariadistritald.sharepoint.com/:f:/s/ContratacinSPI-2022/IgDbQhaJTBi1S7BUrDqOqp25Aa0Nh1iBDXg5nD2WGOOE_Wc?e=StDAxM</t>
    </r>
  </si>
  <si>
    <t>Se cuenta a la fecha con información estadística actualizada y robusta sobre los derechos de las mujeres para la toma de decisiones, contando a la fecha con:
a. Dos boletines estadísticos.
b. Dos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con corte a enero de 2026.
f. Visualizador de Infocuidado: levantamiento inicial de la arquitectura interna del sistema, elaboración de 
documentos técnicos para su configuración y continuidad operativa, e inicio de la actualización de tableros 
con información a diciembre de 2025.
h. Aplicativo de cargue de información: definición de tareas y mejoras de seguridad para 2026, y 
elaboración del documento inicial de arquitectura del aplicativo, orientado a futuras pruebas funcionales.
i. Tablero de consulta de atenciones en Power BI: finalización y ajuste del tablero con información a 
diciembre de 2025, desarrollo del código ETL para integración de datos, y elaboración de manual de uso y 
materiales tutoriales para facilitar su consulta.</t>
  </si>
  <si>
    <r>
      <t xml:space="preserve">Durante el mes de marzo se produjeron los siguientes documentos:
1. Boletín de feminicidios corte 28 de febrero de 2026
2. Reporte de atenciones SDMujer-Simisional corte febrero de 2026
3. Boletines de infocuidado </t>
    </r>
    <r>
      <rPr>
        <b/>
        <sz val="13"/>
        <color theme="1"/>
        <rFont val="Arial"/>
        <family val="2"/>
      </rPr>
      <t>consolidados</t>
    </r>
    <r>
      <rPr>
        <sz val="13"/>
        <color theme="1"/>
        <rFont val="Arial"/>
        <family val="2"/>
      </rPr>
      <t xml:space="preserve"> cortes actualizados y ajustados 31 de diciembre de 2025 y 30 de noviembre de 2025.</t>
    </r>
  </si>
  <si>
    <t xml:space="preserve">Se cuenta a la fecha con información estadística actualizada y robusta sobre los derechos de las mujeres para la toma de decisiones, contando a la fecha con:
a. Cinco boletines estadísticos.
b. Tres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f. Visualizador de Infocuidado: levantamiento inicial de la arquitectura interna del sistema, elaboración de documentos técnicos para su configuración y continuidad operativa, e inicio de la actualización de tableros con información del OMEG en el proceso de automatización.
h. Aplicativo de cargue de información: definición de tareas y mejoras de seguridad para 2026, y elaboración del documento inicial de arquitectura del aplicativo, orientado a futuras pruebas funcionales.
i. Levantamiento de inventario de conjunto de datos geoespaciales en el marco del cumplimiento de la directriz de datos abiertos.
</t>
  </si>
  <si>
    <r>
      <t xml:space="preserve">Describir los avances en cada investigación a corte del 28 de febrero de 2026: 
</t>
    </r>
    <r>
      <rPr>
        <b/>
        <sz val="11"/>
        <color rgb="FF000000"/>
        <rFont val="Arial"/>
        <family val="2"/>
      </rPr>
      <t xml:space="preserve">Brecha Digital de Género en articulación con los Centros de Inclusión Digital​: 
</t>
    </r>
    <r>
      <rPr>
        <sz val="11"/>
        <color rgb="FF000000"/>
        <rFont val="Arial"/>
        <family val="2"/>
      </rPr>
      <t xml:space="preserve">Se avanzó en la redacción del documento de diseño de investigación. La última versión del diseño, del 26 de febrero, cuenta con: 1. presentación general del estudio; 2. Justificación; 3. Planteamiento del problema; 4. Preguntas de investigación; 5. Objetivos de investigación; 6. Marco conceptual; 7.Metodología y consideraciones éticas; 8. Productos esperados, cronograma y viabilidad operativa; 9. Articulaciones; 10 Bibliografía. De igual manera, se construyó una presentación de Power Point con elementos centrales del diseño de investigación. Estos productos fueron compartidos el 26 de febrero para revisión por parte de otra analista cualitativa y la líder del OMEG. 
Por otra parte, durante el mes de febrero, se adelantaron tres (3) reuniones de articulación con el equipo de los Centros de Inclusión Digital de la Dirección de Gestión del Conocimiento. En la primera reunión, el 11 de febrero, se indagaron por las necesidades de información del equipo de los CID para recoger insumos para proyectar el diseño de investigación. El 20 de febrero, se socializaron avances de la propuesta del diseño de investigación y del diseño de grupos focales. Finalmente, el 27 de febero, se definieron aspectos operativos y presupuestales para el desarrollo de los grupos focales.
</t>
    </r>
    <r>
      <rPr>
        <b/>
        <sz val="11"/>
        <color rgb="FF000000"/>
        <rFont val="Arial"/>
        <family val="2"/>
      </rPr>
      <t xml:space="preserve">Cuidado y prevención de violencias con la Universidad de Umea:​
</t>
    </r>
    <r>
      <rPr>
        <sz val="11"/>
        <color rgb="FF000000"/>
        <rFont val="Arial"/>
        <family val="2"/>
      </rPr>
      <t xml:space="preserve">
Durante el mes de febrero se avanzó en la retroalimentación de la propuesta de investigación en articulación con la universidad de Umea sobre redistribución del trabajo de cuidado no remunerado y su impacto en la transformación cultural y transformación de violencias.
</t>
    </r>
    <r>
      <rPr>
        <b/>
        <sz val="11"/>
        <color rgb="FF000000"/>
        <rFont val="Arial"/>
        <family val="2"/>
      </rPr>
      <t xml:space="preserve">Parto digno, IVE y violencias ginecobstétricas:
</t>
    </r>
    <r>
      <rPr>
        <sz val="11"/>
        <color rgb="FF000000"/>
        <rFont val="Arial"/>
        <family val="2"/>
      </rPr>
      <t xml:space="preserve">
Se avanzó en la consolidación de antecedenetes de la investigación, el desarrollo del diseño mediante la realización de un documento metodológico, presentación de la propuesta y consolidación de la rubrica de revisión de diseños de investigación. </t>
    </r>
  </si>
  <si>
    <r>
      <t>Durante el mes de enero se avazaron en las sigientes actividades, cada una con su respectiva evidencia: 
* Se realizó la proyección del</t>
    </r>
    <r>
      <rPr>
        <b/>
        <sz val="11"/>
        <color theme="1"/>
        <rFont val="Arial"/>
        <family val="2"/>
      </rPr>
      <t xml:space="preserve"> Anexo Técnico de la Encuesta del Cuidado y Uso del Tiempo</t>
    </r>
    <r>
      <rPr>
        <sz val="11"/>
        <color theme="1"/>
        <rFont val="Arial"/>
        <family val="2"/>
      </rPr>
      <t xml:space="preserve">.
* Se elaboró una matriz de relacionamiento entre las obligaciones contractuales, las actividades, los productos y el porcentaje de cumplimiento del contrato de la Encuesta del Cuidado y el Uso del Tiempo en Bogotá 2026, como herramienta de seguimiento técnico y administrativo.
* </t>
    </r>
    <r>
      <rPr>
        <b/>
        <sz val="11"/>
        <color theme="1"/>
        <rFont val="Arial"/>
        <family val="2"/>
      </rPr>
      <t>Se realizó una presentación con los cronogramas técnicos y administrativo</t>
    </r>
    <r>
      <rPr>
        <sz val="11"/>
        <color theme="1"/>
        <rFont val="Arial"/>
        <family val="2"/>
      </rPr>
      <t xml:space="preserve"> para la aplicación de la finalización del Anexo Técnico y contratación para la aplicación de la encuesta.
* Se actualizó el documento </t>
    </r>
    <r>
      <rPr>
        <b/>
        <sz val="11"/>
        <color theme="1"/>
        <rFont val="Arial"/>
        <family val="2"/>
      </rPr>
      <t>“Metodología de Mesas de Codiseño para el Cuestionario de la Encuesta del Cuidado y Uso del Tiempo en Bogotá</t>
    </r>
    <r>
      <rPr>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</si>
</sst>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 #,##0;[Red]\-&quot;$&quot;\ #,##0"/>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
    <numFmt numFmtId="177" formatCode="_-[$$-409]* #,##0.00_ ;_-[$$-409]* \-#,##0.00\ ;_-[$$-409]* &quot;-&quot;??_ ;_-@_ "/>
  </numFmts>
  <fonts count="8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b/>
      <sz val="10"/>
      <color theme="1"/>
      <name val="Arial"/>
      <family val="2"/>
    </font>
    <font>
      <sz val="12"/>
      <color theme="1"/>
      <name val="Arial"/>
      <family val="2"/>
    </font>
    <font>
      <u/>
      <sz val="11"/>
      <color rgb="FF0070C0"/>
      <name val="Calibri"/>
      <family val="2"/>
      <scheme val="minor"/>
    </font>
    <font>
      <sz val="10"/>
      <color rgb="FF000000"/>
      <name val="Arial"/>
      <family val="2"/>
    </font>
    <font>
      <b/>
      <sz val="10"/>
      <color rgb="FF000000"/>
      <name val="Arial"/>
      <family val="2"/>
    </font>
    <font>
      <sz val="10"/>
      <color theme="6"/>
      <name val="Arial"/>
      <family val="2"/>
    </font>
    <font>
      <sz val="11"/>
      <color theme="1"/>
      <name val="Calibri"/>
      <family val="2"/>
      <scheme val="minor"/>
    </font>
    <font>
      <b/>
      <sz val="9"/>
      <color rgb="FF000000"/>
      <name val="Tahoma"/>
      <family val="2"/>
    </font>
    <font>
      <sz val="9"/>
      <color rgb="FF000000"/>
      <name val="Tahoma"/>
      <family val="2"/>
    </font>
    <font>
      <b/>
      <sz val="18"/>
      <color theme="1"/>
      <name val="Arial"/>
      <family val="2"/>
    </font>
    <font>
      <b/>
      <sz val="13"/>
      <color rgb="FF000000"/>
      <name val="Arial"/>
      <family val="2"/>
    </font>
    <font>
      <u/>
      <sz val="11"/>
      <color theme="10"/>
      <name val="Arial"/>
      <family val="2"/>
    </font>
    <font>
      <u/>
      <sz val="11"/>
      <color rgb="FF0000FF"/>
      <name val="Arial"/>
      <family val="2"/>
    </font>
    <font>
      <sz val="11"/>
      <color rgb="FF0000FF"/>
      <name val="Arial"/>
      <family val="2"/>
    </font>
    <font>
      <u/>
      <sz val="11"/>
      <color theme="10"/>
      <name val="Calibri"/>
      <family val="2"/>
      <scheme val="minor"/>
    </font>
    <font>
      <sz val="10"/>
      <color rgb="FF000000"/>
      <name val="Arial"/>
      <family val="2"/>
    </font>
    <font>
      <sz val="11"/>
      <color rgb="FF000000"/>
      <name val="Calibri"/>
      <family val="2"/>
    </font>
    <font>
      <u/>
      <sz val="11"/>
      <color rgb="FF0000FF"/>
      <name val="Calibri"/>
      <family val="2"/>
    </font>
    <font>
      <u/>
      <sz val="11"/>
      <color theme="10"/>
      <name val="Calibri"/>
      <family val="2"/>
    </font>
    <font>
      <b/>
      <sz val="11"/>
      <color rgb="FF000000"/>
      <name val="Calibri"/>
      <family val="2"/>
    </font>
    <font>
      <u/>
      <sz val="13"/>
      <color theme="10"/>
      <name val="Calibri"/>
      <family val="2"/>
    </font>
    <font>
      <sz val="13"/>
      <color rgb="FF000000"/>
      <name val="Calibri"/>
      <family val="2"/>
    </font>
    <font>
      <u/>
      <sz val="13"/>
      <color rgb="FF0000FF"/>
      <name val="Calibri"/>
      <family val="2"/>
    </font>
    <font>
      <b/>
      <sz val="13"/>
      <color rgb="FF0D0D0D"/>
      <name val="Calibri"/>
      <family val="2"/>
    </font>
    <font>
      <u/>
      <sz val="13"/>
      <color theme="10"/>
      <name val="Calibri"/>
      <family val="2"/>
      <scheme val="minor"/>
    </font>
    <font>
      <b/>
      <sz val="13"/>
      <color rgb="FF000000"/>
      <name val="Calibri"/>
      <family val="2"/>
    </font>
    <font>
      <u/>
      <sz val="13"/>
      <color rgb="FF0D0D0D"/>
      <name val="Calibri"/>
      <family val="2"/>
      <scheme val="minor"/>
    </font>
    <font>
      <b/>
      <u/>
      <sz val="13"/>
      <color rgb="FF0D0D0D"/>
      <name val="Calibri"/>
      <family val="2"/>
      <scheme val="minor"/>
    </font>
    <font>
      <u/>
      <sz val="13"/>
      <color rgb="FF4F81BD"/>
      <name val="Calibri"/>
      <family val="2"/>
      <scheme val="minor"/>
    </font>
    <font>
      <u/>
      <sz val="13"/>
      <color theme="1" tint="4.9989318521683403E-2"/>
      <name val="Calibri"/>
      <family val="2"/>
      <scheme val="minor"/>
    </font>
    <font>
      <b/>
      <sz val="11"/>
      <color rgb="FF0000FF"/>
      <name val="Arial"/>
      <family val="2"/>
    </font>
    <font>
      <sz val="11"/>
      <color theme="6"/>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s>
  <borders count="101">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36">
    <xf numFmtId="0" fontId="0" fillId="0" borderId="0"/>
    <xf numFmtId="0" fontId="10"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165"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5" fillId="0" borderId="1"/>
    <xf numFmtId="43" fontId="35" fillId="0" borderId="0" applyFont="0" applyFill="0" applyBorder="0" applyAlignment="0" applyProtection="0"/>
    <xf numFmtId="0" fontId="4" fillId="0" borderId="1"/>
    <xf numFmtId="0" fontId="42" fillId="0" borderId="1"/>
    <xf numFmtId="164" fontId="3" fillId="0" borderId="1" applyFont="0" applyFill="0" applyBorder="0" applyAlignment="0" applyProtection="0"/>
    <xf numFmtId="44" fontId="43" fillId="0" borderId="0" applyFont="0" applyFill="0" applyBorder="0" applyAlignment="0" applyProtection="0"/>
    <xf numFmtId="0" fontId="57" fillId="0" borderId="1"/>
    <xf numFmtId="9" fontId="2" fillId="0" borderId="1" applyFont="0" applyFill="0" applyBorder="0" applyAlignment="0" applyProtection="0"/>
    <xf numFmtId="0" fontId="2" fillId="0" borderId="1"/>
    <xf numFmtId="166" fontId="2" fillId="0" borderId="1" applyFont="0" applyFill="0" applyBorder="0" applyAlignment="0" applyProtection="0"/>
    <xf numFmtId="167" fontId="2" fillId="0" borderId="1" applyFont="0" applyFill="0" applyBorder="0" applyAlignment="0" applyProtection="0"/>
    <xf numFmtId="9" fontId="2" fillId="0" borderId="1" applyFont="0" applyFill="0" applyBorder="0" applyAlignment="0" applyProtection="0"/>
    <xf numFmtId="169" fontId="2" fillId="0" borderId="1" applyFont="0" applyFill="0" applyBorder="0" applyAlignment="0" applyProtection="0"/>
    <xf numFmtId="165"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164" fontId="2" fillId="0" borderId="1" applyFont="0" applyFill="0" applyBorder="0" applyAlignment="0" applyProtection="0"/>
    <xf numFmtId="44" fontId="2" fillId="0" borderId="1" applyFont="0" applyFill="0" applyBorder="0" applyAlignment="0" applyProtection="0"/>
    <xf numFmtId="0" fontId="18" fillId="0" borderId="1" applyNumberFormat="0" applyFill="0" applyBorder="0" applyAlignment="0" applyProtection="0"/>
    <xf numFmtId="0" fontId="65" fillId="0" borderId="0" applyNumberFormat="0" applyFill="0" applyBorder="0" applyAlignment="0" applyProtection="0"/>
  </cellStyleXfs>
  <cellXfs count="743">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8" fontId="13" fillId="0" borderId="22" xfId="4" applyNumberFormat="1" applyFont="1" applyBorder="1" applyAlignment="1">
      <alignment vertical="center"/>
    </xf>
    <xf numFmtId="0" fontId="12" fillId="5" borderId="12" xfId="1" applyFont="1" applyFill="1" applyBorder="1" applyAlignment="1">
      <alignment vertical="center" wrapText="1"/>
    </xf>
    <xf numFmtId="168"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22" xfId="0" applyFont="1" applyBorder="1" applyAlignment="1">
      <alignment horizontal="center" vertical="center" wrapText="1"/>
    </xf>
    <xf numFmtId="0" fontId="13" fillId="0" borderId="22" xfId="0" applyFont="1" applyBorder="1" applyAlignment="1">
      <alignment horizontal="center" vertical="center"/>
    </xf>
    <xf numFmtId="0" fontId="13" fillId="0" borderId="22" xfId="0" applyFont="1" applyBorder="1" applyAlignment="1">
      <alignment horizontal="center"/>
    </xf>
    <xf numFmtId="0" fontId="13" fillId="0" borderId="22" xfId="0" applyFont="1" applyBorder="1"/>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49" xfId="2" applyFont="1" applyBorder="1" applyAlignment="1">
      <alignment horizontal="left" vertical="center" wrapText="1"/>
    </xf>
    <xf numFmtId="0" fontId="25" fillId="0" borderId="46"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3"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7"/>
    <xf numFmtId="0" fontId="4" fillId="0" borderId="1" xfId="17" applyAlignment="1">
      <alignment horizontal="center"/>
    </xf>
    <xf numFmtId="0" fontId="4" fillId="10" borderId="1" xfId="17" applyFill="1" applyAlignment="1">
      <alignment horizontal="center"/>
    </xf>
    <xf numFmtId="0" fontId="4" fillId="10" borderId="1" xfId="17" applyFill="1"/>
    <xf numFmtId="0" fontId="11" fillId="10" borderId="8" xfId="1" applyFont="1" applyFill="1" applyBorder="1" applyAlignment="1">
      <alignment horizontal="center" vertical="center" wrapText="1"/>
    </xf>
    <xf numFmtId="0" fontId="33"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8" fontId="13" fillId="0" borderId="47" xfId="4" applyNumberFormat="1" applyFont="1" applyBorder="1" applyAlignment="1">
      <alignment vertical="center"/>
    </xf>
    <xf numFmtId="168" fontId="13" fillId="0" borderId="48" xfId="4" applyNumberFormat="1" applyFont="1" applyBorder="1" applyAlignment="1">
      <alignment vertical="center"/>
    </xf>
    <xf numFmtId="43" fontId="39" fillId="5" borderId="59" xfId="16" applyFont="1" applyFill="1" applyBorder="1" applyAlignment="1">
      <alignment horizontal="center" vertical="center" wrapText="1"/>
    </xf>
    <xf numFmtId="43" fontId="39" fillId="5" borderId="61" xfId="16" applyFont="1" applyFill="1" applyBorder="1" applyAlignment="1">
      <alignment horizontal="center" vertical="center" wrapText="1"/>
    </xf>
    <xf numFmtId="43" fontId="39" fillId="5" borderId="62" xfId="16" applyFont="1" applyFill="1" applyBorder="1" applyAlignment="1">
      <alignment horizontal="center" vertical="center" wrapText="1"/>
    </xf>
    <xf numFmtId="168" fontId="13" fillId="0" borderId="40" xfId="4" applyNumberFormat="1" applyFont="1" applyBorder="1" applyAlignment="1">
      <alignment vertical="center"/>
    </xf>
    <xf numFmtId="168" fontId="13" fillId="0" borderId="21" xfId="4" applyNumberFormat="1" applyFont="1" applyBorder="1" applyAlignment="1">
      <alignment vertical="center"/>
    </xf>
    <xf numFmtId="168"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7" fillId="0" borderId="1" xfId="1" applyFont="1" applyAlignment="1">
      <alignment vertical="center" wrapText="1"/>
    </xf>
    <xf numFmtId="0" fontId="37" fillId="0" borderId="26" xfId="0" applyFont="1" applyBorder="1" applyAlignment="1">
      <alignment horizontal="center" vertical="center"/>
    </xf>
    <xf numFmtId="0" fontId="37" fillId="0" borderId="26" xfId="1" applyFont="1" applyBorder="1" applyAlignment="1">
      <alignment horizontal="center" wrapText="1"/>
    </xf>
    <xf numFmtId="0" fontId="37" fillId="0" borderId="26" xfId="1" applyFont="1" applyBorder="1" applyAlignment="1">
      <alignment horizontal="center" vertical="center" wrapText="1"/>
    </xf>
    <xf numFmtId="0" fontId="37"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6"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4"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5" xfId="2" applyFont="1" applyBorder="1" applyAlignment="1">
      <alignment horizontal="center" vertical="center" wrapText="1"/>
    </xf>
    <xf numFmtId="0" fontId="12" fillId="5" borderId="63" xfId="2" applyFont="1" applyFill="1" applyBorder="1" applyAlignment="1">
      <alignment horizontal="center" vertical="center" wrapText="1"/>
    </xf>
    <xf numFmtId="0" fontId="11" fillId="10" borderId="1" xfId="0" applyFont="1" applyFill="1" applyBorder="1" applyAlignment="1">
      <alignment vertical="center"/>
    </xf>
    <xf numFmtId="0" fontId="40" fillId="5" borderId="13" xfId="17" applyFont="1" applyFill="1" applyBorder="1" applyAlignment="1">
      <alignment horizontal="center" vertical="center" wrapText="1"/>
    </xf>
    <xf numFmtId="0" fontId="11" fillId="5" borderId="26" xfId="1"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0" fillId="3" borderId="12" xfId="17"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8" fillId="5" borderId="26" xfId="1" applyFont="1" applyFill="1" applyBorder="1" applyAlignment="1">
      <alignment vertical="center" wrapText="1"/>
    </xf>
    <xf numFmtId="0" fontId="38"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5" xfId="2" applyFont="1" applyBorder="1" applyAlignment="1">
      <alignment horizontal="center" vertical="center" wrapText="1"/>
    </xf>
    <xf numFmtId="43" fontId="30" fillId="9" borderId="22" xfId="16" applyFont="1" applyFill="1" applyBorder="1" applyAlignment="1">
      <alignment horizontal="center" vertical="center"/>
    </xf>
    <xf numFmtId="0" fontId="30" fillId="0" borderId="51" xfId="2" applyFont="1" applyBorder="1" applyAlignment="1">
      <alignment horizontal="center" vertical="center" wrapText="1"/>
    </xf>
    <xf numFmtId="0" fontId="30" fillId="0" borderId="67" xfId="2" applyFont="1" applyBorder="1" applyAlignment="1">
      <alignment horizontal="center" vertical="center" wrapText="1"/>
    </xf>
    <xf numFmtId="0" fontId="30" fillId="0" borderId="68"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2" xfId="2" applyFont="1" applyBorder="1" applyAlignment="1">
      <alignment horizontal="left" vertical="center" wrapText="1"/>
    </xf>
    <xf numFmtId="0" fontId="12" fillId="0" borderId="60"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7" xfId="2" applyFont="1" applyBorder="1" applyAlignment="1">
      <alignment horizontal="center" vertical="center" wrapText="1"/>
    </xf>
    <xf numFmtId="0" fontId="8" fillId="0" borderId="21" xfId="2" applyFont="1" applyBorder="1" applyAlignment="1">
      <alignment horizontal="center" vertical="center" wrapText="1"/>
    </xf>
    <xf numFmtId="172" fontId="13" fillId="0" borderId="1" xfId="2" applyNumberFormat="1" applyFont="1" applyAlignment="1">
      <alignment vertical="center"/>
    </xf>
    <xf numFmtId="0" fontId="12" fillId="0" borderId="66"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37" fontId="22" fillId="0" borderId="44" xfId="17" applyNumberFormat="1" applyFont="1" applyBorder="1" applyAlignment="1">
      <alignment horizontal="center" vertical="center"/>
    </xf>
    <xf numFmtId="37" fontId="22" fillId="0" borderId="42" xfId="17" applyNumberFormat="1" applyFont="1" applyBorder="1" applyAlignment="1">
      <alignment horizontal="center" vertical="center"/>
    </xf>
    <xf numFmtId="174" fontId="13" fillId="0" borderId="1" xfId="20" applyNumberFormat="1" applyFont="1" applyBorder="1" applyAlignment="1">
      <alignment vertical="center"/>
    </xf>
    <xf numFmtId="174" fontId="13" fillId="0" borderId="1" xfId="2" applyNumberFormat="1" applyFont="1" applyAlignment="1">
      <alignment vertical="center"/>
    </xf>
    <xf numFmtId="174" fontId="13" fillId="0" borderId="1" xfId="20" applyNumberFormat="1" applyFont="1" applyBorder="1" applyAlignment="1">
      <alignment horizontal="center" vertical="center" wrapText="1"/>
    </xf>
    <xf numFmtId="172"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37"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3"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4" fontId="0" fillId="0" borderId="22" xfId="20" applyNumberFormat="1" applyFont="1" applyBorder="1" applyAlignment="1">
      <alignment horizontal="center" vertical="center"/>
    </xf>
    <xf numFmtId="174" fontId="13" fillId="0" borderId="22" xfId="20" applyNumberFormat="1" applyFont="1" applyBorder="1" applyAlignment="1">
      <alignment vertical="center"/>
    </xf>
    <xf numFmtId="174" fontId="13" fillId="0" borderId="13" xfId="20" applyNumberFormat="1" applyFont="1" applyBorder="1" applyAlignment="1">
      <alignment vertical="center"/>
    </xf>
    <xf numFmtId="0" fontId="8" fillId="0" borderId="1" xfId="2" applyFont="1" applyAlignment="1">
      <alignment horizontal="center" vertical="center" wrapText="1"/>
    </xf>
    <xf numFmtId="174" fontId="45" fillId="0" borderId="22" xfId="20" applyNumberFormat="1" applyFont="1" applyFill="1" applyBorder="1" applyAlignment="1">
      <alignment horizontal="center" vertical="center"/>
    </xf>
    <xf numFmtId="0" fontId="13" fillId="0" borderId="5" xfId="2" applyFont="1" applyBorder="1" applyAlignment="1">
      <alignment horizontal="left" vertical="center"/>
    </xf>
    <xf numFmtId="175" fontId="13" fillId="0" borderId="48" xfId="4" applyNumberFormat="1" applyFont="1" applyBorder="1" applyAlignment="1">
      <alignment vertical="center"/>
    </xf>
    <xf numFmtId="0" fontId="11" fillId="0" borderId="1" xfId="1" applyFont="1" applyAlignment="1">
      <alignment horizontal="center" vertical="center" wrapText="1"/>
    </xf>
    <xf numFmtId="174" fontId="0" fillId="0" borderId="22" xfId="20" applyNumberFormat="1" applyFont="1" applyFill="1" applyBorder="1" applyAlignment="1">
      <alignment horizontal="center" vertical="center"/>
    </xf>
    <xf numFmtId="0" fontId="13" fillId="0" borderId="0" xfId="0" applyFont="1" applyAlignment="1">
      <alignment horizontal="left" vertical="center"/>
    </xf>
    <xf numFmtId="0" fontId="48" fillId="0" borderId="50" xfId="0" applyFont="1" applyBorder="1" applyAlignment="1">
      <alignment horizontal="left" vertical="center" wrapText="1"/>
    </xf>
    <xf numFmtId="0" fontId="41" fillId="0" borderId="0" xfId="0" applyFont="1" applyAlignment="1">
      <alignment horizontal="left" vertical="center"/>
    </xf>
    <xf numFmtId="0" fontId="41" fillId="0" borderId="47" xfId="0" applyFont="1" applyBorder="1" applyAlignment="1">
      <alignment horizontal="left" vertical="center" wrapText="1"/>
    </xf>
    <xf numFmtId="0" fontId="48" fillId="0" borderId="47" xfId="0" applyFont="1" applyBorder="1" applyAlignment="1">
      <alignment horizontal="left" vertical="center" wrapText="1"/>
    </xf>
    <xf numFmtId="0" fontId="48"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2" fillId="0" borderId="26" xfId="0" applyFont="1" applyBorder="1" applyAlignment="1">
      <alignment horizontal="center" vertical="center" wrapText="1"/>
    </xf>
    <xf numFmtId="174" fontId="11" fillId="0" borderId="22" xfId="20" applyNumberFormat="1" applyFont="1" applyBorder="1" applyAlignment="1">
      <alignment vertical="center"/>
    </xf>
    <xf numFmtId="172" fontId="19" fillId="0" borderId="8" xfId="2" applyNumberFormat="1" applyFont="1" applyBorder="1" applyAlignment="1">
      <alignment horizontal="center" vertical="center"/>
    </xf>
    <xf numFmtId="172" fontId="19" fillId="0" borderId="26" xfId="2" applyNumberFormat="1" applyFont="1" applyBorder="1" applyAlignment="1">
      <alignment horizontal="center" vertical="center"/>
    </xf>
    <xf numFmtId="0" fontId="25" fillId="0" borderId="19" xfId="2" applyFont="1" applyBorder="1" applyAlignment="1">
      <alignment horizontal="center"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7" xfId="0" applyFont="1" applyBorder="1" applyAlignment="1">
      <alignment vertical="center" wrapText="1"/>
    </xf>
    <xf numFmtId="0" fontId="49" fillId="13" borderId="22" xfId="0" applyFont="1" applyFill="1" applyBorder="1" applyAlignment="1">
      <alignment horizontal="left" vertical="center"/>
    </xf>
    <xf numFmtId="0" fontId="48" fillId="13" borderId="47" xfId="0" applyFont="1" applyFill="1" applyBorder="1" applyAlignment="1">
      <alignment vertical="center" wrapText="1"/>
    </xf>
    <xf numFmtId="0" fontId="48" fillId="13" borderId="47"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2" xfId="0" applyFont="1" applyBorder="1" applyAlignment="1">
      <alignment horizontal="left" vertical="center"/>
    </xf>
    <xf numFmtId="0" fontId="48" fillId="0" borderId="67" xfId="0" applyFont="1" applyBorder="1" applyAlignment="1">
      <alignment horizontal="left" vertical="center" wrapText="1"/>
    </xf>
    <xf numFmtId="174" fontId="13" fillId="0" borderId="22" xfId="20" applyNumberFormat="1" applyFont="1" applyFill="1" applyBorder="1" applyAlignment="1">
      <alignment horizontal="center" vertical="center"/>
    </xf>
    <xf numFmtId="174" fontId="13" fillId="0" borderId="22" xfId="20" applyNumberFormat="1" applyFont="1" applyFill="1" applyBorder="1" applyAlignment="1">
      <alignment vertical="center"/>
    </xf>
    <xf numFmtId="0" fontId="50" fillId="0" borderId="19" xfId="2" applyFont="1" applyBorder="1" applyAlignment="1">
      <alignment horizontal="center" vertical="center" wrapText="1"/>
    </xf>
    <xf numFmtId="0" fontId="54" fillId="0" borderId="7" xfId="2" applyFont="1" applyBorder="1" applyAlignment="1">
      <alignment horizontal="center" vertical="top" wrapText="1"/>
    </xf>
    <xf numFmtId="0" fontId="19" fillId="4" borderId="19" xfId="2" applyFont="1" applyFill="1" applyBorder="1" applyAlignment="1">
      <alignment horizontal="center" vertical="top" wrapText="1"/>
    </xf>
    <xf numFmtId="0" fontId="50" fillId="0" borderId="26" xfId="2" applyFont="1" applyBorder="1" applyAlignment="1">
      <alignment horizontal="center" vertical="center" wrapText="1"/>
    </xf>
    <xf numFmtId="0" fontId="50" fillId="0" borderId="6" xfId="2" applyFont="1" applyBorder="1" applyAlignment="1">
      <alignment horizontal="center" vertical="center"/>
    </xf>
    <xf numFmtId="0" fontId="50" fillId="0" borderId="7" xfId="2" applyFont="1" applyBorder="1" applyAlignment="1">
      <alignment horizontal="center" vertical="center" wrapText="1"/>
    </xf>
    <xf numFmtId="173" fontId="13" fillId="0" borderId="1" xfId="2" applyNumberFormat="1" applyFont="1"/>
    <xf numFmtId="173" fontId="13" fillId="0" borderId="1" xfId="2" applyNumberFormat="1" applyFont="1" applyAlignment="1">
      <alignment vertical="center"/>
    </xf>
    <xf numFmtId="0" fontId="13" fillId="0" borderId="26" xfId="2" applyFont="1" applyBorder="1" applyAlignment="1">
      <alignment horizontal="center" vertical="center" wrapText="1"/>
    </xf>
    <xf numFmtId="9" fontId="13" fillId="0" borderId="24" xfId="26" applyFont="1" applyBorder="1" applyAlignment="1">
      <alignment horizontal="center" vertical="center"/>
    </xf>
    <xf numFmtId="9" fontId="13" fillId="0" borderId="10" xfId="26" applyFont="1" applyBorder="1" applyAlignment="1">
      <alignment horizontal="center" vertical="center"/>
    </xf>
    <xf numFmtId="9" fontId="13" fillId="0" borderId="14" xfId="26" applyFont="1" applyBorder="1" applyAlignment="1">
      <alignment horizontal="center" vertical="center"/>
    </xf>
    <xf numFmtId="173" fontId="13" fillId="0" borderId="1" xfId="23" applyNumberFormat="1" applyFont="1"/>
    <xf numFmtId="0" fontId="19" fillId="4" borderId="19" xfId="2" applyFont="1" applyFill="1" applyBorder="1" applyAlignment="1">
      <alignment horizontal="center" vertical="center" wrapText="1"/>
    </xf>
    <xf numFmtId="0" fontId="50"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4" fillId="0" borderId="5" xfId="2" applyFont="1" applyBorder="1" applyAlignment="1">
      <alignment horizontal="justify" vertical="top" wrapText="1"/>
    </xf>
    <xf numFmtId="0" fontId="13" fillId="0" borderId="7" xfId="2" applyFont="1" applyBorder="1" applyAlignment="1">
      <alignment horizontal="center" vertical="center" wrapText="1"/>
    </xf>
    <xf numFmtId="173" fontId="36" fillId="0" borderId="22" xfId="32" applyNumberFormat="1" applyFont="1" applyFill="1" applyBorder="1" applyAlignment="1">
      <alignment horizontal="center" vertical="center"/>
    </xf>
    <xf numFmtId="44" fontId="13" fillId="0" borderId="40" xfId="20" applyFont="1" applyFill="1" applyBorder="1" applyAlignment="1">
      <alignment vertical="center"/>
    </xf>
    <xf numFmtId="44" fontId="13" fillId="0" borderId="47" xfId="20" applyFont="1" applyFill="1" applyBorder="1" applyAlignment="1">
      <alignment vertical="center"/>
    </xf>
    <xf numFmtId="44" fontId="13" fillId="0" borderId="21" xfId="20" applyFont="1" applyFill="1" applyBorder="1" applyAlignment="1">
      <alignment vertical="center"/>
    </xf>
    <xf numFmtId="44" fontId="13" fillId="0" borderId="22" xfId="20" applyFont="1" applyFill="1" applyBorder="1" applyAlignment="1">
      <alignment vertical="center"/>
    </xf>
    <xf numFmtId="0" fontId="50" fillId="0" borderId="26" xfId="2" applyFont="1" applyBorder="1" applyAlignment="1">
      <alignment horizontal="justify" vertical="top" wrapText="1"/>
    </xf>
    <xf numFmtId="173" fontId="36" fillId="0" borderId="22" xfId="32" applyNumberFormat="1" applyFont="1" applyBorder="1" applyAlignment="1">
      <alignment horizontal="center" vertical="center"/>
    </xf>
    <xf numFmtId="174" fontId="13" fillId="0" borderId="22" xfId="20" quotePrefix="1" applyNumberFormat="1" applyFont="1" applyBorder="1" applyAlignment="1">
      <alignment vertical="center"/>
    </xf>
    <xf numFmtId="173" fontId="36" fillId="0" borderId="13" xfId="32" applyNumberFormat="1" applyFont="1" applyBorder="1" applyAlignment="1">
      <alignment horizontal="center" vertical="center"/>
    </xf>
    <xf numFmtId="174" fontId="1" fillId="0" borderId="22" xfId="20" applyNumberFormat="1" applyFont="1" applyBorder="1" applyAlignment="1">
      <alignment horizontal="center" vertical="center"/>
    </xf>
    <xf numFmtId="9" fontId="13" fillId="0" borderId="24" xfId="26" applyFont="1" applyBorder="1" applyAlignment="1">
      <alignment vertical="center"/>
    </xf>
    <xf numFmtId="174" fontId="1" fillId="0" borderId="22" xfId="20" applyNumberFormat="1" applyFont="1" applyFill="1" applyBorder="1" applyAlignment="1">
      <alignment vertical="center"/>
    </xf>
    <xf numFmtId="174" fontId="1" fillId="0" borderId="22" xfId="20" applyNumberFormat="1" applyFont="1" applyBorder="1" applyAlignment="1">
      <alignment vertical="center"/>
    </xf>
    <xf numFmtId="174" fontId="1" fillId="0" borderId="13" xfId="20" applyNumberFormat="1" applyFont="1" applyBorder="1" applyAlignment="1">
      <alignment vertical="center"/>
    </xf>
    <xf numFmtId="174" fontId="1" fillId="0" borderId="13" xfId="20" applyNumberFormat="1" applyFont="1" applyFill="1" applyBorder="1" applyAlignment="1">
      <alignment vertical="center"/>
    </xf>
    <xf numFmtId="0" fontId="30" fillId="5" borderId="27" xfId="2" applyFont="1" applyFill="1" applyBorder="1" applyAlignment="1">
      <alignment horizontal="center" vertical="center" wrapText="1"/>
    </xf>
    <xf numFmtId="172" fontId="19" fillId="0" borderId="49" xfId="2" applyNumberFormat="1" applyFont="1" applyBorder="1" applyAlignment="1">
      <alignment horizontal="center" vertical="center"/>
    </xf>
    <xf numFmtId="172" fontId="19" fillId="0" borderId="72" xfId="2" applyNumberFormat="1" applyFont="1" applyBorder="1" applyAlignment="1">
      <alignment horizontal="center" vertical="center"/>
    </xf>
    <xf numFmtId="0" fontId="54" fillId="0" borderId="5" xfId="2" applyFont="1" applyBorder="1" applyAlignment="1">
      <alignment horizontal="center" vertical="center" wrapText="1"/>
    </xf>
    <xf numFmtId="0" fontId="50" fillId="0" borderId="26" xfId="2" applyFont="1" applyBorder="1" applyAlignment="1">
      <alignment horizontal="justify" vertical="center" wrapText="1"/>
    </xf>
    <xf numFmtId="0" fontId="46" fillId="0" borderId="22" xfId="17" applyFont="1" applyBorder="1" applyAlignment="1">
      <alignment horizontal="center" vertical="center" wrapText="1"/>
    </xf>
    <xf numFmtId="14" fontId="13" fillId="0" borderId="22" xfId="0" applyNumberFormat="1" applyFont="1" applyBorder="1" applyAlignment="1">
      <alignment horizontal="center" vertical="center" wrapText="1"/>
    </xf>
    <xf numFmtId="0" fontId="20" fillId="5" borderId="22" xfId="1" applyFont="1" applyFill="1" applyBorder="1" applyAlignment="1">
      <alignment horizontal="center" vertical="center" wrapText="1"/>
    </xf>
    <xf numFmtId="0" fontId="20" fillId="5" borderId="22" xfId="0" applyFont="1" applyFill="1" applyBorder="1" applyAlignment="1">
      <alignment horizontal="center" vertical="center"/>
    </xf>
    <xf numFmtId="0" fontId="13" fillId="0" borderId="1" xfId="2" applyFont="1" applyAlignment="1">
      <alignment vertical="center" wrapText="1"/>
    </xf>
    <xf numFmtId="176" fontId="22" fillId="0" borderId="22" xfId="0" applyNumberFormat="1" applyFont="1" applyBorder="1" applyAlignment="1">
      <alignment horizontal="center"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0" fontId="46" fillId="0" borderId="21" xfId="0" applyFont="1" applyBorder="1" applyAlignment="1">
      <alignment horizontal="center" vertical="center"/>
    </xf>
    <xf numFmtId="176" fontId="22" fillId="0" borderId="22" xfId="10" applyNumberFormat="1" applyBorder="1" applyAlignment="1">
      <alignment horizontal="center" vertical="center"/>
    </xf>
    <xf numFmtId="0" fontId="46" fillId="0" borderId="22" xfId="17" applyFont="1" applyBorder="1" applyAlignment="1">
      <alignment horizontal="center" vertical="center"/>
    </xf>
    <xf numFmtId="37" fontId="22" fillId="0" borderId="53" xfId="10" applyNumberFormat="1" applyBorder="1" applyAlignment="1">
      <alignment horizontal="center" vertical="center"/>
    </xf>
    <xf numFmtId="0" fontId="46" fillId="0" borderId="47" xfId="17" applyFont="1" applyBorder="1" applyAlignment="1">
      <alignment horizontal="center" vertical="center"/>
    </xf>
    <xf numFmtId="0" fontId="46" fillId="0" borderId="22" xfId="0" applyFont="1" applyBorder="1" applyAlignment="1">
      <alignment horizontal="center" vertical="center"/>
    </xf>
    <xf numFmtId="0" fontId="22" fillId="4" borderId="22" xfId="11" quotePrefix="1" applyNumberFormat="1" applyFill="1" applyBorder="1" applyAlignment="1">
      <alignment horizontal="center" vertical="center" wrapText="1"/>
    </xf>
    <xf numFmtId="0" fontId="46" fillId="0" borderId="25" xfId="17" applyFont="1" applyBorder="1" applyAlignment="1">
      <alignment horizontal="center" vertical="center"/>
    </xf>
    <xf numFmtId="0" fontId="46" fillId="4" borderId="22" xfId="17" applyFont="1" applyFill="1" applyBorder="1" applyAlignment="1">
      <alignment horizontal="center" vertical="center"/>
    </xf>
    <xf numFmtId="0" fontId="46" fillId="0" borderId="1" xfId="17" applyFont="1" applyAlignment="1">
      <alignment horizontal="center" vertical="center" wrapText="1"/>
    </xf>
    <xf numFmtId="0" fontId="46" fillId="10" borderId="1" xfId="17" applyFont="1" applyFill="1" applyAlignment="1">
      <alignment horizontal="center" vertical="center"/>
    </xf>
    <xf numFmtId="0" fontId="46" fillId="0" borderId="1" xfId="17" applyFont="1" applyAlignment="1">
      <alignment horizontal="center" vertical="center"/>
    </xf>
    <xf numFmtId="0" fontId="46" fillId="0" borderId="25" xfId="17" applyFont="1" applyBorder="1" applyAlignment="1">
      <alignment horizontal="center" vertical="center" wrapText="1"/>
    </xf>
    <xf numFmtId="10" fontId="13" fillId="0" borderId="14" xfId="26" applyNumberFormat="1" applyFont="1" applyBorder="1" applyAlignment="1">
      <alignment vertical="center"/>
    </xf>
    <xf numFmtId="9" fontId="30" fillId="5" borderId="22" xfId="0" applyNumberFormat="1" applyFont="1" applyFill="1" applyBorder="1" applyAlignment="1">
      <alignment horizontal="center" vertical="center"/>
    </xf>
    <xf numFmtId="177" fontId="1" fillId="0" borderId="22" xfId="20" applyNumberFormat="1" applyFont="1" applyBorder="1" applyAlignment="1">
      <alignment horizontal="center" vertical="center"/>
    </xf>
    <xf numFmtId="174" fontId="0" fillId="0" borderId="13" xfId="20" applyNumberFormat="1" applyFont="1" applyFill="1" applyBorder="1" applyAlignment="1">
      <alignment vertical="center"/>
    </xf>
    <xf numFmtId="0" fontId="19" fillId="0" borderId="26" xfId="2" applyFont="1" applyBorder="1" applyAlignment="1">
      <alignment horizontal="left" vertical="center" wrapText="1"/>
    </xf>
    <xf numFmtId="0" fontId="13" fillId="0" borderId="19" xfId="2" applyFont="1" applyBorder="1" applyAlignment="1">
      <alignment vertical="center" wrapText="1"/>
    </xf>
    <xf numFmtId="0" fontId="48" fillId="0" borderId="19" xfId="2" applyFont="1" applyBorder="1" applyAlignment="1">
      <alignment horizontal="center" vertical="center" wrapText="1"/>
    </xf>
    <xf numFmtId="0" fontId="12" fillId="5" borderId="50" xfId="1" applyFont="1" applyFill="1" applyBorder="1" applyAlignment="1">
      <alignment horizontal="center" vertical="center" wrapText="1"/>
    </xf>
    <xf numFmtId="174" fontId="0" fillId="0" borderId="77" xfId="20" applyNumberFormat="1" applyFont="1" applyBorder="1" applyAlignment="1">
      <alignment horizontal="center" vertical="center"/>
    </xf>
    <xf numFmtId="174" fontId="13" fillId="0" borderId="50" xfId="20" applyNumberFormat="1" applyFont="1" applyBorder="1" applyAlignment="1">
      <alignment vertical="center"/>
    </xf>
    <xf numFmtId="174" fontId="1" fillId="0" borderId="77" xfId="20" applyNumberFormat="1" applyFont="1" applyBorder="1" applyAlignment="1">
      <alignment horizontal="center" vertical="center"/>
    </xf>
    <xf numFmtId="174" fontId="1" fillId="0" borderId="50" xfId="20" applyNumberFormat="1" applyFont="1" applyBorder="1" applyAlignment="1">
      <alignment vertical="center"/>
    </xf>
    <xf numFmtId="0" fontId="12" fillId="0" borderId="64" xfId="1" applyFont="1" applyBorder="1" applyAlignment="1">
      <alignment horizontal="center" vertical="center" wrapText="1"/>
    </xf>
    <xf numFmtId="0" fontId="12" fillId="0" borderId="43" xfId="1" applyFont="1" applyBorder="1" applyAlignment="1">
      <alignment horizontal="center" vertical="center" wrapText="1"/>
    </xf>
    <xf numFmtId="174" fontId="13" fillId="0" borderId="25" xfId="20" applyNumberFormat="1" applyFont="1" applyBorder="1" applyAlignment="1">
      <alignment horizontal="center" vertical="center"/>
    </xf>
    <xf numFmtId="174" fontId="13" fillId="0" borderId="25" xfId="20" applyNumberFormat="1" applyFont="1" applyBorder="1" applyAlignment="1">
      <alignment vertical="center"/>
    </xf>
    <xf numFmtId="43" fontId="39" fillId="5" borderId="34" xfId="16" applyFont="1" applyFill="1" applyBorder="1" applyAlignment="1">
      <alignment horizontal="center" vertical="center" wrapText="1"/>
    </xf>
    <xf numFmtId="43" fontId="39" fillId="5" borderId="35" xfId="16" applyFont="1" applyFill="1" applyBorder="1" applyAlignment="1">
      <alignment horizontal="center" vertical="center" wrapText="1"/>
    </xf>
    <xf numFmtId="43" fontId="39" fillId="5" borderId="36" xfId="16" applyFont="1" applyFill="1" applyBorder="1" applyAlignment="1">
      <alignment horizontal="center" vertical="center" wrapText="1"/>
    </xf>
    <xf numFmtId="174" fontId="13" fillId="0" borderId="79" xfId="20" applyNumberFormat="1" applyFont="1" applyBorder="1" applyAlignment="1">
      <alignment horizontal="center" vertical="center"/>
    </xf>
    <xf numFmtId="168" fontId="13" fillId="0" borderId="80" xfId="4" applyNumberFormat="1" applyFont="1" applyBorder="1" applyAlignment="1">
      <alignment horizontal="center" vertical="center"/>
    </xf>
    <xf numFmtId="168" fontId="13" fillId="0" borderId="81" xfId="4" applyNumberFormat="1" applyFont="1" applyBorder="1" applyAlignment="1">
      <alignment horizontal="center" vertical="center"/>
    </xf>
    <xf numFmtId="174" fontId="13" fillId="0" borderId="82" xfId="20" applyNumberFormat="1" applyFont="1" applyBorder="1" applyAlignment="1">
      <alignment vertical="center"/>
    </xf>
    <xf numFmtId="168" fontId="13" fillId="0" borderId="83" xfId="4" applyNumberFormat="1" applyFont="1" applyBorder="1" applyAlignment="1">
      <alignment vertical="center"/>
    </xf>
    <xf numFmtId="168" fontId="13" fillId="0" borderId="84" xfId="4" applyNumberFormat="1" applyFont="1" applyBorder="1" applyAlignment="1">
      <alignment vertical="center"/>
    </xf>
    <xf numFmtId="167" fontId="13" fillId="0" borderId="48" xfId="4" applyFont="1" applyBorder="1" applyAlignment="1">
      <alignment horizontal="right" vertical="center"/>
    </xf>
    <xf numFmtId="6" fontId="48" fillId="4" borderId="22" xfId="0" applyNumberFormat="1" applyFont="1" applyFill="1" applyBorder="1" applyAlignment="1">
      <alignment vertical="center"/>
    </xf>
    <xf numFmtId="175" fontId="13" fillId="4" borderId="48" xfId="4" applyNumberFormat="1" applyFont="1" applyFill="1" applyBorder="1" applyAlignment="1">
      <alignment horizontal="right" vertical="center"/>
    </xf>
    <xf numFmtId="175" fontId="13" fillId="4" borderId="24" xfId="4" applyNumberFormat="1" applyFont="1" applyFill="1" applyBorder="1" applyAlignment="1">
      <alignment horizontal="right" vertical="center"/>
    </xf>
    <xf numFmtId="15" fontId="13" fillId="0" borderId="78" xfId="0" applyNumberFormat="1" applyFont="1" applyBorder="1" applyAlignment="1">
      <alignment horizontal="center" vertical="center" wrapText="1"/>
    </xf>
    <xf numFmtId="0" fontId="13" fillId="0" borderId="78" xfId="0" applyFont="1" applyBorder="1" applyAlignment="1">
      <alignment horizontal="center" vertical="center" wrapText="1"/>
    </xf>
    <xf numFmtId="0" fontId="12" fillId="5" borderId="51" xfId="1" applyFont="1" applyFill="1" applyBorder="1" applyAlignment="1">
      <alignment horizontal="center" vertical="center" wrapText="1"/>
    </xf>
    <xf numFmtId="0" fontId="13" fillId="0" borderId="53" xfId="0" applyFont="1" applyBorder="1" applyAlignment="1">
      <alignment horizontal="justify" vertical="center" wrapText="1"/>
    </xf>
    <xf numFmtId="0" fontId="13" fillId="0" borderId="47" xfId="0" applyFont="1" applyBorder="1" applyAlignment="1">
      <alignment vertical="center" wrapText="1"/>
    </xf>
    <xf numFmtId="0" fontId="12" fillId="5" borderId="90" xfId="1" applyFont="1" applyFill="1" applyBorder="1" applyAlignment="1">
      <alignment horizontal="center" vertical="center" wrapText="1"/>
    </xf>
    <xf numFmtId="15" fontId="13" fillId="0" borderId="92" xfId="0" applyNumberFormat="1" applyFont="1" applyBorder="1" applyAlignment="1">
      <alignment horizontal="center" vertical="center" wrapText="1"/>
    </xf>
    <xf numFmtId="15" fontId="13" fillId="0" borderId="94" xfId="0" applyNumberFormat="1" applyFont="1" applyBorder="1" applyAlignment="1">
      <alignment horizontal="center" vertical="center" wrapText="1"/>
    </xf>
    <xf numFmtId="15" fontId="13" fillId="0" borderId="96" xfId="0" applyNumberFormat="1" applyFont="1" applyBorder="1" applyAlignment="1">
      <alignment horizontal="center" vertical="center" wrapText="1"/>
    </xf>
    <xf numFmtId="14" fontId="13" fillId="0" borderId="96" xfId="0" applyNumberFormat="1" applyFont="1" applyBorder="1" applyAlignment="1">
      <alignment horizontal="center" vertical="center" wrapText="1"/>
    </xf>
    <xf numFmtId="0" fontId="13" fillId="0" borderId="96" xfId="0" applyFont="1" applyBorder="1" applyAlignment="1">
      <alignment horizontal="center" vertical="center" wrapText="1"/>
    </xf>
    <xf numFmtId="0" fontId="13" fillId="0" borderId="96" xfId="0" applyFont="1" applyBorder="1" applyAlignment="1">
      <alignment horizontal="center" vertical="center"/>
    </xf>
    <xf numFmtId="0" fontId="13" fillId="0" borderId="96" xfId="0" applyFont="1" applyBorder="1" applyAlignment="1">
      <alignment horizontal="center"/>
    </xf>
    <xf numFmtId="0" fontId="13" fillId="0" borderId="96" xfId="0" applyFont="1" applyBorder="1"/>
    <xf numFmtId="0" fontId="13" fillId="0" borderId="98" xfId="0" applyFont="1" applyBorder="1"/>
    <xf numFmtId="0" fontId="13" fillId="0" borderId="99" xfId="0" applyFont="1" applyBorder="1"/>
    <xf numFmtId="0" fontId="19" fillId="4" borderId="26" xfId="2" applyFont="1" applyFill="1" applyBorder="1" applyAlignment="1">
      <alignment horizontal="center" vertical="center" wrapText="1"/>
    </xf>
    <xf numFmtId="0" fontId="13" fillId="4" borderId="8" xfId="2" applyFont="1" applyFill="1" applyBorder="1" applyAlignment="1">
      <alignment horizontal="center" vertical="center"/>
    </xf>
    <xf numFmtId="0" fontId="13" fillId="4" borderId="19" xfId="2" applyFont="1" applyFill="1" applyBorder="1" applyAlignment="1">
      <alignment horizontal="center" vertical="center" wrapText="1"/>
    </xf>
    <xf numFmtId="0" fontId="69" fillId="4" borderId="19" xfId="35" applyFont="1" applyFill="1" applyBorder="1" applyAlignment="1">
      <alignment horizontal="center" vertical="center" wrapText="1"/>
    </xf>
    <xf numFmtId="0" fontId="46" fillId="4" borderId="22" xfId="17" applyFont="1" applyFill="1" applyBorder="1" applyAlignment="1">
      <alignment horizontal="center" vertical="center" wrapText="1"/>
    </xf>
    <xf numFmtId="10" fontId="30" fillId="9" borderId="22" xfId="0" applyNumberFormat="1" applyFont="1" applyFill="1" applyBorder="1" applyAlignment="1">
      <alignment horizontal="center" vertical="center"/>
    </xf>
    <xf numFmtId="172" fontId="13" fillId="0" borderId="1" xfId="2" applyNumberFormat="1" applyFont="1" applyAlignment="1">
      <alignment horizontal="center" vertical="center"/>
    </xf>
    <xf numFmtId="172" fontId="13" fillId="0" borderId="1" xfId="2" applyNumberFormat="1" applyFont="1" applyAlignment="1">
      <alignment horizontal="right" vertical="center"/>
    </xf>
    <xf numFmtId="0" fontId="19" fillId="0" borderId="22" xfId="0" applyFont="1" applyBorder="1" applyAlignment="1">
      <alignment horizontal="center"/>
    </xf>
    <xf numFmtId="0" fontId="19" fillId="0" borderId="23" xfId="2" applyFont="1" applyBorder="1" applyAlignment="1">
      <alignment horizontal="center" vertical="center" wrapText="1"/>
    </xf>
    <xf numFmtId="0" fontId="19" fillId="0" borderId="25" xfId="2" applyFont="1" applyBorder="1" applyAlignment="1">
      <alignment horizontal="center" vertical="center"/>
    </xf>
    <xf numFmtId="0" fontId="19" fillId="0" borderId="23" xfId="2" applyFont="1" applyBorder="1" applyAlignment="1">
      <alignment horizontal="center" vertical="center"/>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52" fillId="0" borderId="23" xfId="0" applyFont="1" applyBorder="1" applyAlignment="1">
      <alignment horizontal="center" wrapText="1"/>
    </xf>
    <xf numFmtId="0" fontId="52" fillId="0" borderId="25" xfId="0" applyFont="1" applyBorder="1" applyAlignment="1">
      <alignment horizont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2" xfId="0" applyFont="1" applyBorder="1" applyAlignment="1">
      <alignment horizontal="center" wrapText="1"/>
    </xf>
    <xf numFmtId="43" fontId="19" fillId="0" borderId="22" xfId="16" applyFont="1" applyBorder="1" applyAlignment="1">
      <alignment horizontal="center"/>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50" fillId="0" borderId="23" xfId="0" applyFont="1" applyBorder="1" applyAlignment="1">
      <alignment horizontal="center" wrapText="1"/>
    </xf>
    <xf numFmtId="0" fontId="50" fillId="0" borderId="25" xfId="0" applyFont="1" applyBorder="1" applyAlignment="1">
      <alignment horizontal="center"/>
    </xf>
    <xf numFmtId="0" fontId="77" fillId="0" borderId="23" xfId="35" applyFont="1" applyBorder="1" applyAlignment="1">
      <alignment horizontal="left" vertical="top" wrapText="1"/>
    </xf>
    <xf numFmtId="0" fontId="80" fillId="0" borderId="25" xfId="35" applyFont="1" applyBorder="1" applyAlignment="1">
      <alignment horizontal="left" vertical="top"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1" fillId="0" borderId="23" xfId="2" applyFont="1" applyBorder="1" applyAlignment="1">
      <alignment horizontal="center" vertical="center" wrapText="1"/>
    </xf>
    <xf numFmtId="0" fontId="31" fillId="0" borderId="25" xfId="2" applyFont="1" applyBorder="1" applyAlignment="1">
      <alignment horizontal="center" vertical="center" wrapText="1"/>
    </xf>
    <xf numFmtId="0" fontId="19" fillId="4" borderId="25" xfId="0" applyFont="1" applyFill="1" applyBorder="1" applyAlignment="1">
      <alignment horizontal="center" vertical="center"/>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9" fillId="0" borderId="5" xfId="2" applyFont="1" applyBorder="1" applyAlignment="1">
      <alignment horizontal="center" vertical="center" wrapText="1"/>
    </xf>
    <xf numFmtId="0" fontId="19" fillId="0" borderId="7"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19" fillId="0" borderId="25" xfId="2" applyFont="1" applyBorder="1" applyAlignment="1">
      <alignment horizontal="center" vertical="center" wrapText="1"/>
    </xf>
    <xf numFmtId="0" fontId="62" fillId="0" borderId="23" xfId="35" applyFont="1" applyBorder="1" applyAlignment="1">
      <alignment horizontal="left" vertical="top" wrapText="1"/>
    </xf>
    <xf numFmtId="0" fontId="62" fillId="0" borderId="25" xfId="35" applyFont="1" applyBorder="1" applyAlignment="1">
      <alignment horizontal="left" vertical="top" wrapText="1"/>
    </xf>
    <xf numFmtId="0" fontId="63" fillId="0" borderId="23" xfId="35" applyFont="1" applyBorder="1" applyAlignment="1">
      <alignment horizontal="left" vertical="center" wrapText="1"/>
    </xf>
    <xf numFmtId="0" fontId="62" fillId="0" borderId="25" xfId="35" applyFont="1" applyBorder="1" applyAlignment="1">
      <alignment horizontal="left" vertical="center" wrapText="1"/>
    </xf>
    <xf numFmtId="0" fontId="50" fillId="0" borderId="23" xfId="0" applyFont="1" applyBorder="1" applyAlignment="1">
      <alignment horizontal="center" vertical="top" wrapText="1"/>
    </xf>
    <xf numFmtId="0" fontId="50" fillId="0" borderId="25" xfId="0" applyFont="1" applyBorder="1" applyAlignment="1">
      <alignment horizontal="center" vertical="top" wrapText="1"/>
    </xf>
    <xf numFmtId="170" fontId="19" fillId="5" borderId="23" xfId="2" applyNumberFormat="1" applyFont="1" applyFill="1" applyBorder="1" applyAlignment="1">
      <alignment horizontal="center" vertical="center" wrapText="1"/>
    </xf>
    <xf numFmtId="170" fontId="20" fillId="5" borderId="25" xfId="2" applyNumberFormat="1" applyFont="1" applyFill="1" applyBorder="1" applyAlignment="1">
      <alignment horizontal="center" vertical="center" wrapText="1"/>
    </xf>
    <xf numFmtId="170" fontId="19" fillId="5" borderId="25" xfId="2" applyNumberFormat="1" applyFont="1" applyFill="1" applyBorder="1" applyAlignment="1">
      <alignment horizontal="center" vertical="center" wrapText="1"/>
    </xf>
    <xf numFmtId="0" fontId="19" fillId="0" borderId="22" xfId="2" applyFont="1" applyBorder="1" applyAlignment="1">
      <alignment horizontal="center" vertical="center" wrapText="1"/>
    </xf>
    <xf numFmtId="0" fontId="19" fillId="0" borderId="22" xfId="2" applyFont="1" applyBorder="1" applyAlignment="1">
      <alignment horizontal="center" vertical="center"/>
    </xf>
    <xf numFmtId="0" fontId="52" fillId="0" borderId="23" xfId="2" applyFont="1" applyBorder="1" applyAlignment="1">
      <alignment horizontal="center" vertical="top" wrapText="1"/>
    </xf>
    <xf numFmtId="0" fontId="52" fillId="0" borderId="25" xfId="2" applyFont="1" applyBorder="1" applyAlignment="1">
      <alignment horizontal="center" vertical="top"/>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19" fillId="0" borderId="5" xfId="2" applyFont="1" applyBorder="1" applyAlignment="1">
      <alignment horizontal="left" vertical="center" wrapText="1"/>
    </xf>
    <xf numFmtId="0" fontId="19" fillId="0" borderId="7" xfId="2" applyFont="1" applyBorder="1" applyAlignment="1">
      <alignment horizontal="left" vertical="center" wrapText="1"/>
    </xf>
    <xf numFmtId="0" fontId="25" fillId="4" borderId="5" xfId="2" applyFont="1" applyFill="1" applyBorder="1" applyAlignment="1">
      <alignment horizontal="left" vertical="top" wrapText="1"/>
    </xf>
    <xf numFmtId="0" fontId="25" fillId="4" borderId="7" xfId="2" applyFont="1" applyFill="1" applyBorder="1" applyAlignment="1">
      <alignment horizontal="left" vertical="top" wrapText="1"/>
    </xf>
    <xf numFmtId="0" fontId="19" fillId="0" borderId="7" xfId="2" applyFont="1" applyBorder="1" applyAlignment="1">
      <alignment horizontal="center" vertical="center"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19" fillId="4" borderId="5" xfId="2" applyFont="1" applyFill="1" applyBorder="1" applyAlignment="1">
      <alignment horizontal="left" vertical="center" wrapText="1"/>
    </xf>
    <xf numFmtId="0" fontId="19" fillId="4" borderId="7" xfId="2" applyFont="1" applyFill="1" applyBorder="1" applyAlignment="1">
      <alignment horizontal="left" vertical="center" wrapText="1"/>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44" fillId="0" borderId="5" xfId="0" applyFont="1" applyBorder="1" applyAlignment="1">
      <alignment horizontal="left" vertical="center" wrapText="1"/>
    </xf>
    <xf numFmtId="0" fontId="44" fillId="0" borderId="6" xfId="0" applyFont="1" applyBorder="1" applyAlignment="1">
      <alignment horizontal="left" vertical="center" wrapText="1"/>
    </xf>
    <xf numFmtId="0" fontId="20" fillId="0" borderId="26" xfId="2" applyFont="1" applyBorder="1" applyAlignment="1">
      <alignment horizontal="center" vertical="center"/>
    </xf>
    <xf numFmtId="0" fontId="71" fillId="0" borderId="23" xfId="35" applyFont="1" applyBorder="1" applyAlignment="1">
      <alignment horizontal="left" vertical="top" wrapText="1"/>
    </xf>
    <xf numFmtId="0" fontId="75" fillId="0" borderId="25" xfId="35" applyFont="1" applyBorder="1" applyAlignment="1">
      <alignment horizontal="left" vertical="top" wrapText="1"/>
    </xf>
    <xf numFmtId="0" fontId="19" fillId="0" borderId="23" xfId="2" applyFont="1" applyBorder="1" applyAlignment="1">
      <alignment horizontal="left" vertical="center" wrapText="1"/>
    </xf>
    <xf numFmtId="0" fontId="19" fillId="0" borderId="25" xfId="2" applyFont="1" applyBorder="1" applyAlignment="1">
      <alignment horizontal="left" vertical="center" wrapText="1"/>
    </xf>
    <xf numFmtId="0" fontId="44" fillId="0" borderId="23" xfId="2" applyFont="1" applyBorder="1" applyAlignment="1">
      <alignment horizontal="left" vertical="top" wrapText="1"/>
    </xf>
    <xf numFmtId="0" fontId="19" fillId="0" borderId="25" xfId="2" applyFont="1" applyBorder="1" applyAlignment="1">
      <alignment horizontal="left" vertical="top" wrapText="1"/>
    </xf>
    <xf numFmtId="0" fontId="44" fillId="2" borderId="23" xfId="0" applyFont="1" applyFill="1" applyBorder="1" applyAlignment="1">
      <alignment horizontal="left" vertical="center" wrapText="1"/>
    </xf>
    <xf numFmtId="0" fontId="44" fillId="2" borderId="25" xfId="0" applyFont="1" applyFill="1" applyBorder="1" applyAlignment="1">
      <alignment horizontal="left" vertical="center" wrapText="1"/>
    </xf>
    <xf numFmtId="0" fontId="44" fillId="0" borderId="23" xfId="0" applyFont="1" applyBorder="1" applyAlignment="1">
      <alignment horizontal="left" vertical="center" wrapText="1"/>
    </xf>
    <xf numFmtId="0" fontId="44" fillId="0" borderId="76" xfId="0" applyFont="1" applyBorder="1" applyAlignment="1">
      <alignment horizontal="left" vertical="center" wrapText="1"/>
    </xf>
    <xf numFmtId="0" fontId="19" fillId="2" borderId="23"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44" fillId="0" borderId="23" xfId="2" applyFont="1" applyBorder="1" applyAlignment="1">
      <alignment horizontal="left"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12" fillId="5" borderId="5"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applyFont="1" applyBorder="1" applyAlignment="1">
      <alignment horizontal="center" vertical="center" wrapText="1"/>
    </xf>
    <xf numFmtId="0" fontId="12" fillId="5" borderId="26" xfId="1" applyFont="1" applyFill="1" applyBorder="1" applyAlignment="1">
      <alignment horizontal="center" vertical="center" wrapText="1"/>
    </xf>
    <xf numFmtId="0" fontId="12" fillId="5" borderId="26" xfId="1" applyFont="1" applyFill="1" applyBorder="1" applyAlignment="1">
      <alignment horizontal="left" vertical="center" wrapText="1"/>
    </xf>
    <xf numFmtId="0" fontId="13" fillId="0" borderId="26" xfId="2" applyFont="1" applyBorder="1" applyAlignment="1">
      <alignment horizontal="center" vertical="center" wrapText="1"/>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60" fillId="3" borderId="50" xfId="1" applyFont="1" applyFill="1" applyBorder="1" applyAlignment="1">
      <alignment horizontal="center" vertical="center" wrapText="1"/>
    </xf>
    <xf numFmtId="0" fontId="60" fillId="3" borderId="47" xfId="1" applyFont="1" applyFill="1" applyBorder="1" applyAlignment="1">
      <alignment horizontal="center" vertical="center" wrapText="1"/>
    </xf>
    <xf numFmtId="0" fontId="12" fillId="0" borderId="26" xfId="0" applyFont="1" applyBorder="1" applyAlignment="1">
      <alignment horizontal="center" vertical="center" wrapText="1"/>
    </xf>
    <xf numFmtId="0" fontId="29" fillId="3" borderId="50" xfId="1" applyFont="1" applyFill="1" applyBorder="1" applyAlignment="1">
      <alignment horizontal="center" vertical="center" wrapText="1"/>
    </xf>
    <xf numFmtId="0" fontId="29" fillId="3" borderId="47" xfId="1" applyFont="1" applyFill="1" applyBorder="1" applyAlignment="1">
      <alignment horizontal="center" vertical="center" wrapText="1"/>
    </xf>
    <xf numFmtId="0" fontId="30" fillId="5" borderId="22" xfId="1" applyFont="1" applyFill="1" applyBorder="1" applyAlignment="1">
      <alignment horizontal="center" vertical="center" wrapText="1"/>
    </xf>
    <xf numFmtId="170" fontId="25" fillId="5" borderId="23" xfId="2" applyNumberFormat="1" applyFont="1" applyFill="1" applyBorder="1" applyAlignment="1">
      <alignment horizontal="center" vertical="center" wrapText="1"/>
    </xf>
    <xf numFmtId="170" fontId="30" fillId="5" borderId="25" xfId="2" applyNumberFormat="1" applyFont="1" applyFill="1" applyBorder="1" applyAlignment="1">
      <alignment horizontal="center" vertical="center" wrapText="1"/>
    </xf>
    <xf numFmtId="170" fontId="25" fillId="5" borderId="25" xfId="2" applyNumberFormat="1" applyFont="1" applyFill="1" applyBorder="1" applyAlignment="1">
      <alignment horizontal="center" vertical="center" wrapText="1"/>
    </xf>
    <xf numFmtId="9" fontId="30" fillId="5" borderId="23" xfId="2" applyNumberFormat="1" applyFont="1" applyFill="1" applyBorder="1" applyAlignment="1">
      <alignment horizontal="center" vertical="center"/>
    </xf>
    <xf numFmtId="0" fontId="0" fillId="0" borderId="25" xfId="0" applyBorder="1" applyAlignment="1">
      <alignment horizontal="center" vertical="center"/>
    </xf>
    <xf numFmtId="0" fontId="44" fillId="0" borderId="23" xfId="2" applyFont="1" applyBorder="1" applyAlignment="1">
      <alignment horizontal="center" vertical="center" wrapText="1"/>
    </xf>
    <xf numFmtId="0" fontId="53" fillId="0" borderId="23" xfId="35" applyFont="1" applyBorder="1" applyAlignment="1">
      <alignment horizontal="center" vertical="center" wrapText="1"/>
    </xf>
    <xf numFmtId="0" fontId="53" fillId="0" borderId="25" xfId="35" applyFont="1" applyBorder="1" applyAlignment="1">
      <alignment horizontal="center" vertical="center"/>
    </xf>
    <xf numFmtId="0" fontId="18" fillId="0" borderId="23" xfId="35" applyFont="1" applyFill="1" applyBorder="1" applyAlignment="1">
      <alignment horizontal="center" vertical="center" wrapText="1"/>
    </xf>
    <xf numFmtId="0" fontId="8" fillId="0" borderId="52" xfId="0" applyFont="1" applyBorder="1" applyAlignment="1">
      <alignment horizontal="center" vertical="center"/>
    </xf>
    <xf numFmtId="0" fontId="8" fillId="0" borderId="67"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50" fillId="0" borderId="23" xfId="2" applyFont="1" applyBorder="1" applyAlignment="1">
      <alignment horizontal="center" vertical="center" wrapText="1"/>
    </xf>
    <xf numFmtId="0" fontId="50" fillId="0" borderId="25" xfId="2" applyFont="1" applyBorder="1" applyAlignment="1">
      <alignment horizontal="center" vertical="center"/>
    </xf>
    <xf numFmtId="0" fontId="50" fillId="0" borderId="25" xfId="2" applyFont="1" applyBorder="1" applyAlignment="1">
      <alignment horizontal="center" vertical="center" wrapText="1"/>
    </xf>
    <xf numFmtId="0" fontId="50" fillId="0" borderId="22" xfId="0" applyFont="1" applyBorder="1" applyAlignment="1">
      <alignment horizontal="center" vertical="center" wrapText="1"/>
    </xf>
    <xf numFmtId="0" fontId="50" fillId="0" borderId="22" xfId="0" applyFont="1" applyBorder="1" applyAlignment="1">
      <alignment horizontal="center" vertical="top" wrapText="1"/>
    </xf>
    <xf numFmtId="0" fontId="50" fillId="0" borderId="23" xfId="2" applyFont="1" applyBorder="1" applyAlignment="1">
      <alignment horizontal="center" vertical="top" wrapText="1"/>
    </xf>
    <xf numFmtId="0" fontId="50" fillId="0" borderId="25" xfId="2" applyFont="1" applyBorder="1" applyAlignment="1">
      <alignment horizontal="center" vertical="top" wrapText="1"/>
    </xf>
    <xf numFmtId="0" fontId="50" fillId="0" borderId="22" xfId="2" applyFont="1" applyBorder="1" applyAlignment="1">
      <alignment horizontal="center" vertical="center" wrapText="1"/>
    </xf>
    <xf numFmtId="0" fontId="50" fillId="0" borderId="22" xfId="2" applyFont="1" applyBorder="1" applyAlignment="1">
      <alignment horizontal="center" vertical="center"/>
    </xf>
    <xf numFmtId="0" fontId="55" fillId="0" borderId="22" xfId="2" applyFont="1" applyBorder="1" applyAlignment="1">
      <alignment horizontal="center" vertical="top" wrapText="1"/>
    </xf>
    <xf numFmtId="0" fontId="51" fillId="0" borderId="22" xfId="2" applyFont="1" applyBorder="1" applyAlignment="1">
      <alignment horizontal="center" vertical="top"/>
    </xf>
    <xf numFmtId="0" fontId="10" fillId="0" borderId="23" xfId="2" applyFont="1" applyBorder="1" applyAlignment="1">
      <alignment horizontal="justify" vertical="center" wrapText="1"/>
    </xf>
    <xf numFmtId="0" fontId="56" fillId="0" borderId="25" xfId="2" applyFont="1" applyBorder="1" applyAlignment="1">
      <alignment horizontal="justify" vertical="center" wrapText="1"/>
    </xf>
    <xf numFmtId="0" fontId="11" fillId="4" borderId="23" xfId="2" applyFont="1" applyFill="1" applyBorder="1" applyAlignment="1">
      <alignment horizontal="justify" vertical="center" wrapText="1"/>
    </xf>
    <xf numFmtId="0" fontId="82" fillId="4" borderId="25" xfId="2" applyFont="1" applyFill="1" applyBorder="1" applyAlignment="1">
      <alignment horizontal="justify" vertical="center" wrapText="1"/>
    </xf>
    <xf numFmtId="0" fontId="48" fillId="4" borderId="23" xfId="2" applyFont="1" applyFill="1" applyBorder="1" applyAlignment="1">
      <alignment horizontal="left" vertical="center" wrapText="1"/>
    </xf>
    <xf numFmtId="0" fontId="82" fillId="4" borderId="25" xfId="2" applyFont="1" applyFill="1" applyBorder="1" applyAlignment="1">
      <alignment horizontal="left" vertical="center" wrapText="1"/>
    </xf>
    <xf numFmtId="0" fontId="48" fillId="4" borderId="23" xfId="2" applyFont="1" applyFill="1" applyBorder="1" applyAlignment="1">
      <alignment horizontal="left" vertical="top" wrapText="1"/>
    </xf>
    <xf numFmtId="0" fontId="82" fillId="4" borderId="25" xfId="2" applyFont="1" applyFill="1" applyBorder="1" applyAlignment="1">
      <alignment horizontal="left" vertical="top" wrapText="1"/>
    </xf>
    <xf numFmtId="0" fontId="10" fillId="0" borderId="25" xfId="2" applyFont="1" applyBorder="1" applyAlignment="1">
      <alignment horizontal="left" vertical="center" wrapText="1"/>
    </xf>
    <xf numFmtId="0" fontId="56" fillId="0" borderId="25" xfId="2" applyFont="1" applyBorder="1" applyAlignment="1">
      <alignment horizontal="left" vertical="center" wrapText="1"/>
    </xf>
    <xf numFmtId="0" fontId="54" fillId="0" borderId="23" xfId="2" applyFont="1" applyBorder="1" applyAlignment="1">
      <alignment horizontal="left" vertical="center" wrapText="1"/>
    </xf>
    <xf numFmtId="0" fontId="66" fillId="0" borderId="23" xfId="2" applyFont="1" applyBorder="1" applyAlignment="1">
      <alignment horizontal="left" vertical="center" wrapText="1"/>
    </xf>
    <xf numFmtId="0" fontId="50" fillId="0" borderId="25" xfId="2" applyFont="1" applyBorder="1" applyAlignment="1">
      <alignment horizontal="left" vertical="center" wrapText="1"/>
    </xf>
    <xf numFmtId="0" fontId="50" fillId="0" borderId="23" xfId="2" applyFont="1" applyBorder="1" applyAlignment="1">
      <alignment horizontal="left" vertical="center" wrapText="1"/>
    </xf>
    <xf numFmtId="9" fontId="20" fillId="5" borderId="23" xfId="2" applyNumberFormat="1" applyFont="1" applyFill="1" applyBorder="1" applyAlignment="1">
      <alignment horizontal="center" vertical="center"/>
    </xf>
    <xf numFmtId="9" fontId="36" fillId="0" borderId="25" xfId="0" applyNumberFormat="1" applyFont="1" applyBorder="1" applyAlignment="1">
      <alignment horizontal="center" vertical="center"/>
    </xf>
    <xf numFmtId="0" fontId="36" fillId="0" borderId="25" xfId="0" applyFont="1" applyBorder="1" applyAlignment="1">
      <alignment horizontal="center" vertical="center"/>
    </xf>
    <xf numFmtId="0" fontId="54" fillId="0" borderId="5" xfId="2" applyFont="1" applyBorder="1" applyAlignment="1">
      <alignment horizontal="justify" vertical="top" wrapText="1"/>
    </xf>
    <xf numFmtId="0" fontId="50" fillId="0" borderId="7" xfId="2" applyFont="1" applyBorder="1" applyAlignment="1">
      <alignment horizontal="justify" vertical="top" wrapText="1"/>
    </xf>
    <xf numFmtId="0" fontId="54" fillId="0" borderId="5" xfId="2" applyFont="1" applyBorder="1" applyAlignment="1">
      <alignment horizontal="center" vertical="top" wrapText="1"/>
    </xf>
    <xf numFmtId="0" fontId="50" fillId="0" borderId="7" xfId="2" applyFont="1" applyBorder="1" applyAlignment="1">
      <alignment horizontal="center" vertical="top" wrapText="1"/>
    </xf>
    <xf numFmtId="0" fontId="50" fillId="0" borderId="5" xfId="2" applyFont="1" applyBorder="1" applyAlignment="1">
      <alignment horizontal="center" vertical="center" wrapText="1"/>
    </xf>
    <xf numFmtId="0" fontId="50" fillId="0" borderId="7" xfId="2" applyFont="1" applyBorder="1" applyAlignment="1">
      <alignment horizontal="center" vertical="center"/>
    </xf>
    <xf numFmtId="0" fontId="50" fillId="0" borderId="7" xfId="2" applyFont="1" applyBorder="1" applyAlignment="1">
      <alignment horizontal="center" vertical="center" wrapText="1"/>
    </xf>
    <xf numFmtId="0" fontId="52" fillId="0" borderId="5" xfId="2" applyFont="1" applyBorder="1" applyAlignment="1">
      <alignment horizontal="left" vertical="center" wrapText="1"/>
    </xf>
    <xf numFmtId="0" fontId="52" fillId="0" borderId="7" xfId="2" applyFont="1" applyBorder="1" applyAlignment="1">
      <alignment horizontal="left" vertical="center" wrapText="1"/>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11" fillId="0" borderId="73" xfId="1" applyFont="1" applyBorder="1" applyAlignment="1">
      <alignment horizontal="center" vertical="center" wrapText="1"/>
    </xf>
    <xf numFmtId="0" fontId="11" fillId="0" borderId="74" xfId="1" applyFont="1" applyBorder="1" applyAlignment="1">
      <alignment horizontal="center" vertical="center" wrapText="1"/>
    </xf>
    <xf numFmtId="0" fontId="11" fillId="0" borderId="75" xfId="1" applyFont="1" applyBorder="1" applyAlignment="1">
      <alignment horizontal="center" vertical="center" wrapText="1"/>
    </xf>
    <xf numFmtId="0" fontId="28" fillId="0" borderId="32" xfId="2" applyFont="1" applyBorder="1" applyAlignment="1">
      <alignment horizontal="center" vertical="center"/>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0" fontId="50" fillId="0" borderId="7" xfId="2" applyFont="1" applyBorder="1" applyAlignment="1">
      <alignment horizontal="center" vertical="top"/>
    </xf>
    <xf numFmtId="0" fontId="50" fillId="0" borderId="5" xfId="2" applyFont="1" applyBorder="1" applyAlignment="1">
      <alignment horizontal="justify" vertical="top" wrapText="1"/>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50" fillId="4" borderId="5" xfId="2" applyFont="1" applyFill="1" applyBorder="1" applyAlignment="1">
      <alignment horizontal="left" vertical="center" wrapText="1"/>
    </xf>
    <xf numFmtId="0" fontId="50" fillId="4" borderId="7"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7" xfId="2" applyFont="1" applyFill="1" applyBorder="1" applyAlignment="1">
      <alignment horizontal="center" vertical="center" wrapText="1"/>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8" fillId="0" borderId="26" xfId="0"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3" borderId="26" xfId="1" applyFont="1" applyFill="1" applyBorder="1" applyAlignment="1">
      <alignment horizontal="left"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60" xfId="1" applyFont="1" applyFill="1" applyBorder="1" applyAlignment="1">
      <alignment horizontal="center" vertical="center" wrapText="1"/>
    </xf>
    <xf numFmtId="0" fontId="12" fillId="5" borderId="61" xfId="1" applyFont="1" applyFill="1" applyBorder="1" applyAlignment="1">
      <alignment horizontal="center" vertical="center" wrapText="1"/>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26" xfId="1" applyFont="1" applyFill="1" applyBorder="1" applyAlignment="1">
      <alignment horizontal="center" vertical="center" wrapText="1"/>
    </xf>
    <xf numFmtId="0" fontId="12" fillId="5" borderId="54"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50" xfId="1" applyFont="1" applyFill="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7" xfId="2" applyNumberFormat="1" applyFont="1" applyBorder="1" applyAlignment="1">
      <alignment horizontal="center" vertical="center"/>
    </xf>
    <xf numFmtId="0" fontId="12" fillId="0" borderId="1" xfId="0" applyFont="1" applyBorder="1" applyAlignment="1">
      <alignment horizontal="center" vertical="center" wrapText="1"/>
    </xf>
    <xf numFmtId="0" fontId="11" fillId="0" borderId="1" xfId="1" applyFont="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1" fillId="0" borderId="26" xfId="0" applyFont="1" applyBorder="1" applyAlignment="1">
      <alignment horizontal="left" vertical="center" wrapText="1"/>
    </xf>
    <xf numFmtId="0" fontId="40" fillId="5" borderId="58" xfId="17" applyFont="1" applyFill="1" applyBorder="1" applyAlignment="1">
      <alignment horizontal="center" vertical="center"/>
    </xf>
    <xf numFmtId="0" fontId="40" fillId="5" borderId="38" xfId="17" applyFont="1" applyFill="1" applyBorder="1" applyAlignment="1">
      <alignment horizontal="center" vertical="center"/>
    </xf>
    <xf numFmtId="0" fontId="40" fillId="5" borderId="55" xfId="17" applyFont="1" applyFill="1" applyBorder="1" applyAlignment="1">
      <alignment horizontal="center" vertical="center"/>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36" fillId="3" borderId="10" xfId="17" applyFont="1" applyFill="1" applyBorder="1" applyAlignment="1">
      <alignment horizontal="center" vertical="center" wrapText="1"/>
    </xf>
    <xf numFmtId="0" fontId="36" fillId="3" borderId="14" xfId="17" applyFont="1" applyFill="1" applyBorder="1" applyAlignment="1">
      <alignment horizontal="center" vertical="center" wrapText="1"/>
    </xf>
    <xf numFmtId="0" fontId="4" fillId="10" borderId="1" xfId="17" applyFill="1" applyAlignment="1">
      <alignment horizontal="center"/>
    </xf>
    <xf numFmtId="0" fontId="40" fillId="0" borderId="1" xfId="17" applyFont="1" applyAlignment="1">
      <alignment horizontal="center" vertical="center" wrapText="1"/>
    </xf>
    <xf numFmtId="0" fontId="40" fillId="5" borderId="33" xfId="17" applyFont="1" applyFill="1" applyBorder="1" applyAlignment="1">
      <alignment horizontal="center" vertical="center" wrapText="1"/>
    </xf>
    <xf numFmtId="0" fontId="40" fillId="5" borderId="59" xfId="17" applyFont="1" applyFill="1" applyBorder="1" applyAlignment="1">
      <alignment horizontal="center" vertical="center" wrapText="1"/>
    </xf>
    <xf numFmtId="1" fontId="7" fillId="0" borderId="6" xfId="2" applyNumberFormat="1" applyFont="1" applyBorder="1" applyAlignment="1">
      <alignment horizontal="center" vertical="center"/>
    </xf>
    <xf numFmtId="0" fontId="40" fillId="5" borderId="9" xfId="17" applyFont="1" applyFill="1" applyBorder="1" applyAlignment="1">
      <alignment horizontal="center" vertical="center" wrapText="1"/>
    </xf>
    <xf numFmtId="0" fontId="40" fillId="5" borderId="13" xfId="17" applyFont="1" applyFill="1" applyBorder="1" applyAlignment="1">
      <alignment horizontal="center" vertical="center" wrapText="1"/>
    </xf>
    <xf numFmtId="0" fontId="24" fillId="11" borderId="54"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40" fillId="5" borderId="37" xfId="17" applyFont="1" applyFill="1" applyBorder="1" applyAlignment="1">
      <alignment horizontal="center" vertical="center"/>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33" fillId="10" borderId="2" xfId="1" applyFont="1" applyFill="1" applyBorder="1" applyAlignment="1">
      <alignment horizontal="center" vertical="center" wrapText="1"/>
    </xf>
    <xf numFmtId="0" fontId="33" fillId="10" borderId="18" xfId="1" applyFont="1" applyFill="1" applyBorder="1" applyAlignment="1">
      <alignment horizontal="center" vertical="center" wrapText="1"/>
    </xf>
    <xf numFmtId="0" fontId="33" fillId="10" borderId="17"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 xfId="1" applyFont="1" applyFill="1" applyAlignment="1">
      <alignment horizontal="center" vertical="center" wrapText="1"/>
    </xf>
    <xf numFmtId="0" fontId="33" fillId="10" borderId="16"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20" xfId="1" applyFont="1" applyFill="1" applyBorder="1" applyAlignment="1">
      <alignment horizontal="center" vertical="center" wrapText="1"/>
    </xf>
    <xf numFmtId="0" fontId="33"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7" fillId="0" borderId="2" xfId="1" applyFont="1" applyBorder="1" applyAlignment="1">
      <alignment horizontal="center" vertical="center" wrapText="1"/>
    </xf>
    <xf numFmtId="0" fontId="37" fillId="0" borderId="18" xfId="1" applyFont="1" applyBorder="1" applyAlignment="1">
      <alignment horizontal="center" vertical="center" wrapText="1"/>
    </xf>
    <xf numFmtId="0" fontId="37" fillId="0" borderId="8" xfId="1" applyFont="1" applyBorder="1" applyAlignment="1">
      <alignment horizontal="center" vertical="center" wrapText="1"/>
    </xf>
    <xf numFmtId="0" fontId="37" fillId="0" borderId="1" xfId="1" applyFont="1" applyAlignment="1">
      <alignment horizontal="center" vertical="center" wrapText="1"/>
    </xf>
    <xf numFmtId="0" fontId="37" fillId="0" borderId="11" xfId="1" applyFont="1" applyBorder="1" applyAlignment="1">
      <alignment horizontal="center" vertical="center" wrapText="1"/>
    </xf>
    <xf numFmtId="0" fontId="37" fillId="0" borderId="20" xfId="1" applyFont="1" applyBorder="1" applyAlignment="1">
      <alignment horizontal="center" vertical="center" wrapText="1"/>
    </xf>
    <xf numFmtId="0" fontId="37" fillId="5" borderId="29" xfId="1" applyFont="1" applyFill="1" applyBorder="1" applyAlignment="1">
      <alignment horizontal="center" vertical="center" wrapText="1"/>
    </xf>
    <xf numFmtId="0" fontId="37" fillId="5" borderId="27" xfId="1" applyFont="1" applyFill="1" applyBorder="1" applyAlignment="1">
      <alignment horizontal="center" vertical="center" wrapText="1"/>
    </xf>
    <xf numFmtId="0" fontId="37" fillId="5" borderId="28" xfId="1"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2" fillId="5" borderId="85" xfId="1" applyFont="1" applyFill="1" applyBorder="1" applyAlignment="1">
      <alignment horizontal="center" vertical="center" wrapText="1"/>
    </xf>
    <xf numFmtId="0" fontId="12" fillId="5" borderId="91"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88" xfId="1" applyFont="1" applyFill="1" applyBorder="1" applyAlignment="1">
      <alignment horizontal="center" vertical="center" wrapText="1"/>
    </xf>
    <xf numFmtId="0" fontId="12" fillId="5" borderId="41" xfId="1" applyFont="1" applyFill="1" applyBorder="1" applyAlignment="1">
      <alignment horizontal="center" vertical="center" wrapText="1"/>
    </xf>
    <xf numFmtId="0" fontId="12" fillId="5" borderId="89" xfId="1" applyFont="1" applyFill="1" applyBorder="1" applyAlignment="1">
      <alignment horizontal="center" vertical="center" wrapText="1"/>
    </xf>
    <xf numFmtId="0" fontId="12" fillId="5" borderId="86" xfId="1" applyFont="1" applyFill="1" applyBorder="1" applyAlignment="1">
      <alignment horizontal="center" vertical="center" wrapText="1"/>
    </xf>
    <xf numFmtId="0" fontId="12" fillId="5" borderId="87" xfId="1" applyFont="1" applyFill="1" applyBorder="1" applyAlignment="1">
      <alignment horizontal="center" vertical="center" wrapText="1"/>
    </xf>
    <xf numFmtId="0" fontId="12" fillId="0" borderId="69" xfId="1" applyFont="1" applyBorder="1" applyAlignment="1">
      <alignment horizontal="center" vertical="center" wrapText="1"/>
    </xf>
    <xf numFmtId="0" fontId="12" fillId="0" borderId="70" xfId="1" applyFont="1" applyBorder="1" applyAlignment="1">
      <alignment horizontal="center" vertical="center" wrapText="1"/>
    </xf>
    <xf numFmtId="0" fontId="12" fillId="0" borderId="71" xfId="1" applyFont="1" applyBorder="1" applyAlignment="1">
      <alignment horizontal="center" vertical="center" wrapText="1"/>
    </xf>
    <xf numFmtId="0" fontId="13" fillId="0" borderId="78" xfId="0" applyFont="1" applyBorder="1" applyAlignment="1">
      <alignment horizontal="left" vertical="center" wrapText="1"/>
    </xf>
    <xf numFmtId="0" fontId="13" fillId="0" borderId="93" xfId="0" applyFont="1" applyBorder="1" applyAlignment="1">
      <alignment horizontal="left" vertical="center" wrapText="1"/>
    </xf>
    <xf numFmtId="0" fontId="13" fillId="0" borderId="47" xfId="0" applyFont="1" applyBorder="1" applyAlignment="1">
      <alignment horizontal="center" vertical="center" wrapText="1"/>
    </xf>
    <xf numFmtId="0" fontId="13" fillId="0" borderId="95" xfId="0" applyFont="1" applyBorder="1" applyAlignment="1">
      <alignment horizontal="center" vertical="center" wrapText="1"/>
    </xf>
    <xf numFmtId="6" fontId="13" fillId="0" borderId="22" xfId="0" applyNumberFormat="1" applyFont="1" applyBorder="1" applyAlignment="1">
      <alignment horizontal="center" vertical="center" wrapText="1"/>
    </xf>
    <xf numFmtId="0" fontId="13" fillId="0" borderId="9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99" xfId="0" applyFont="1" applyBorder="1" applyAlignment="1">
      <alignment horizontal="center" vertical="center" wrapText="1"/>
    </xf>
    <xf numFmtId="0" fontId="13" fillId="0" borderId="100" xfId="0" applyFont="1" applyBorder="1" applyAlignment="1">
      <alignment horizontal="center" vertical="center" wrapText="1"/>
    </xf>
    <xf numFmtId="0" fontId="19" fillId="0" borderId="5" xfId="2" applyFont="1" applyFill="1" applyBorder="1" applyAlignment="1">
      <alignment horizontal="left" vertical="top" wrapText="1"/>
    </xf>
    <xf numFmtId="0" fontId="19" fillId="0" borderId="7" xfId="2" applyFont="1" applyFill="1" applyBorder="1" applyAlignment="1">
      <alignment horizontal="left" vertical="top" wrapText="1"/>
    </xf>
    <xf numFmtId="0" fontId="19" fillId="0" borderId="23"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52" fillId="0" borderId="5" xfId="2" applyFont="1" applyBorder="1" applyAlignment="1">
      <alignment horizontal="left" vertical="top" wrapText="1"/>
    </xf>
    <xf numFmtId="0" fontId="52" fillId="0" borderId="7" xfId="2" applyFont="1" applyBorder="1" applyAlignment="1">
      <alignment horizontal="left" vertical="top" wrapText="1"/>
    </xf>
    <xf numFmtId="0" fontId="52" fillId="0" borderId="19" xfId="2" applyFont="1" applyBorder="1" applyAlignment="1">
      <alignment horizontal="left" vertical="top" wrapText="1"/>
    </xf>
    <xf numFmtId="0" fontId="52" fillId="0" borderId="19" xfId="2" applyFont="1" applyBorder="1" applyAlignment="1">
      <alignment horizontal="center" vertical="center" wrapText="1"/>
    </xf>
    <xf numFmtId="0" fontId="48"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6" fontId="11" fillId="4" borderId="22" xfId="0" applyNumberFormat="1" applyFont="1" applyFill="1" applyBorder="1" applyAlignment="1">
      <alignment vertical="center"/>
    </xf>
    <xf numFmtId="0" fontId="11" fillId="0" borderId="23" xfId="2" applyFont="1" applyBorder="1" applyAlignment="1">
      <alignment horizontal="left" vertical="center" wrapText="1"/>
    </xf>
    <xf numFmtId="0" fontId="11" fillId="0" borderId="25" xfId="2" applyFont="1" applyBorder="1" applyAlignment="1">
      <alignment horizontal="left" vertical="center" wrapText="1"/>
    </xf>
    <xf numFmtId="0" fontId="82" fillId="0" borderId="25" xfId="2" applyFont="1" applyBorder="1" applyAlignment="1">
      <alignment horizontal="left" vertical="center" wrapText="1"/>
    </xf>
    <xf numFmtId="0" fontId="48" fillId="0" borderId="23" xfId="2" applyFont="1" applyBorder="1" applyAlignment="1">
      <alignment horizontal="left" vertical="center" wrapText="1"/>
    </xf>
    <xf numFmtId="0" fontId="48" fillId="0" borderId="23" xfId="2" applyFont="1" applyBorder="1" applyAlignment="1">
      <alignment horizontal="center" vertical="center" wrapText="1"/>
    </xf>
    <xf numFmtId="0" fontId="13" fillId="0" borderId="25" xfId="2" applyFont="1" applyBorder="1" applyAlignment="1">
      <alignment horizontal="center" vertical="center" wrapText="1"/>
    </xf>
    <xf numFmtId="0" fontId="13" fillId="0" borderId="23" xfId="2" applyFont="1" applyBorder="1" applyAlignment="1">
      <alignment horizontal="center" vertical="center" wrapText="1"/>
    </xf>
    <xf numFmtId="0" fontId="13" fillId="0" borderId="23" xfId="2" applyFont="1" applyBorder="1" applyAlignment="1">
      <alignment horizontal="left" vertical="center" wrapText="1"/>
    </xf>
    <xf numFmtId="0" fontId="13" fillId="0" borderId="25" xfId="2" applyFont="1" applyBorder="1" applyAlignment="1">
      <alignment horizontal="left" vertical="center" wrapText="1"/>
    </xf>
  </cellXfs>
  <cellStyles count="36">
    <cellStyle name="Hipervínculo" xfId="35" builtinId="8"/>
    <cellStyle name="Hipervínculo 2" xfId="34" xr:uid="{8B274C9B-0B7E-4C0B-B3AC-6B313C631065}"/>
    <cellStyle name="Millares" xfId="16" builtinId="3"/>
    <cellStyle name="Millares [0] 2" xfId="6" xr:uid="{00000000-0005-0000-0000-000001000000}"/>
    <cellStyle name="Millares [0] 2 2" xfId="27" xr:uid="{17698580-2077-4288-B99F-C9B5D65182C9}"/>
    <cellStyle name="Millares 2" xfId="4" xr:uid="{00000000-0005-0000-0000-000002000000}"/>
    <cellStyle name="Millares 2 2" xfId="25" xr:uid="{3E0DCA9B-00FB-41BF-BCD4-85501484943B}"/>
    <cellStyle name="Millares 3" xfId="30" xr:uid="{4E12468F-CB6E-4DED-811D-1648321017FC}"/>
    <cellStyle name="Moneda" xfId="20" builtinId="4"/>
    <cellStyle name="Moneda [0] 2" xfId="7" xr:uid="{00000000-0005-0000-0000-000003000000}"/>
    <cellStyle name="Moneda [0] 2 2" xfId="28" xr:uid="{133069D7-6E31-4256-AEE0-EBC674C071DB}"/>
    <cellStyle name="Moneda 130" xfId="19" xr:uid="{15A2E293-9D08-47CB-A10A-59C5C5BE7F9A}"/>
    <cellStyle name="Moneda 130 2" xfId="32" xr:uid="{FB692D19-2F51-43C0-AF28-6CDD0CB30251}"/>
    <cellStyle name="Moneda 2" xfId="3" xr:uid="{00000000-0005-0000-0000-000004000000}"/>
    <cellStyle name="Moneda 2 2" xfId="24" xr:uid="{4B386986-7F3B-430D-BF61-05C5AB26A08D}"/>
    <cellStyle name="Moneda 3" xfId="33" xr:uid="{5EAF6130-F4D8-4559-857A-E9FDA3124F9F}"/>
    <cellStyle name="Normal" xfId="0" builtinId="0"/>
    <cellStyle name="Normal 2" xfId="1" xr:uid="{00000000-0005-0000-0000-000006000000}"/>
    <cellStyle name="Normal 3" xfId="2" xr:uid="{00000000-0005-0000-0000-000007000000}"/>
    <cellStyle name="Normal 3 2" xfId="23" xr:uid="{8414F39C-EA64-4D1B-BE93-F80664A05770}"/>
    <cellStyle name="Normal 4" xfId="15" xr:uid="{49FC8E33-C0C3-4E0D-B8A8-D530E73D4CC5}"/>
    <cellStyle name="Normal 4 2" xfId="29" xr:uid="{54F9C282-DA5F-4CC3-8B76-DC3BC565701B}"/>
    <cellStyle name="Normal 5" xfId="17" xr:uid="{C52B7D4A-D246-4DB4-9679-A0B39302B7C5}"/>
    <cellStyle name="Normal 5 2" xfId="31" xr:uid="{407F4139-40FC-40EB-86DD-A4C694108097}"/>
    <cellStyle name="Normal 6" xfId="18" xr:uid="{11AB634A-331F-444F-86F9-70FBF7AA1F92}"/>
    <cellStyle name="Normal 7" xfId="21" xr:uid="{430A4387-4FF0-4C26-AB93-A12E14A38F6C}"/>
    <cellStyle name="Porcentaje 2" xfId="5" xr:uid="{00000000-0005-0000-0000-000009000000}"/>
    <cellStyle name="Porcentaje 2 2" xfId="9" xr:uid="{00000000-0005-0000-0000-00000A000000}"/>
    <cellStyle name="Porcentaje 2 3" xfId="26" xr:uid="{201A94CE-B617-43CD-BD71-549D0083CF40}"/>
    <cellStyle name="Porcentaje 3" xfId="22"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f:/s/ContratacinSPI-2022/IgBbsBQlNqQ9S489F3KcdG_KAb8xvNxkK7MYo8wk-xfJC_o?e=RLyFJi" TargetMode="External"/><Relationship Id="rId13" Type="http://schemas.openxmlformats.org/officeDocument/2006/relationships/printerSettings" Target="../printerSettings/printerSettings1.bin"/><Relationship Id="rId3" Type="http://schemas.openxmlformats.org/officeDocument/2006/relationships/hyperlink" Target="../../../../../../../../../../../../../../../../../../../../../:f:/s/ContratacinSPI-2022/IgA2krTfp2VARrGziAERGPKjAccva9YWVf5KXJQLpmrjch8?e=KsWRIR" TargetMode="External"/><Relationship Id="rId7" Type="http://schemas.openxmlformats.org/officeDocument/2006/relationships/hyperlink" Target="https://secretariadistritald.sharepoint.com/:f:/s/ContratacinSPI-2022/IgDe_qj6Du4aSp81_KzsoInfAVGt9_ufG0DCrreiMX-HBMs?e=sJ93BG" TargetMode="External"/><Relationship Id="rId12" Type="http://schemas.openxmlformats.org/officeDocument/2006/relationships/hyperlink" Target="https://secretariadistritald.sharepoint.com/:f:/s/ContratacinSPI-2022/IgDK-2FbeMyTT4KZv-oO5iXCAe1HsCZhU8AxJFShFcWE_hY?e=Hbk6VT" TargetMode="External"/><Relationship Id="rId2" Type="http://schemas.openxmlformats.org/officeDocument/2006/relationships/hyperlink" Target="../../../../../../../../../../../../../../../../../../../../../:f:/s/ContratacinSPI-2022/IgCgHRpPV4hoR4oDbQZ34ibTAWwKSIHKAZvZioXeImSO5wQ?e=KOgIlp" TargetMode="External"/><Relationship Id="rId16" Type="http://schemas.openxmlformats.org/officeDocument/2006/relationships/comments" Target="../comments1.xml"/><Relationship Id="rId1" Type="http://schemas.openxmlformats.org/officeDocument/2006/relationships/hyperlink" Target="../../../../../../../../../../../../../../../../../../../../../:f:/s/ContratacinSPI-2022/IgC0PtDUeSKQSb0e6RZzO4eKASUyDxZt2GdE6qDoOvgkXsQ?e=bkbGXn" TargetMode="External"/><Relationship Id="rId6" Type="http://schemas.openxmlformats.org/officeDocument/2006/relationships/hyperlink" Target="../../../../../../../../../../../../../../../../../../../../../:f:/s/ContratacinSPI-2022/IgAZDMlHHeogSq9Cql8tIovPAc0Mu1sxDphKmul-mg3wnGQ?e=iX2GYS" TargetMode="External"/><Relationship Id="rId11" Type="http://schemas.openxmlformats.org/officeDocument/2006/relationships/hyperlink" Target="https://secretariadistritald.sharepoint.com/:f:/s/ContratacinSPI-2022/IgARYPGHRRl5RKL7gTyDrUaFAdTtXdRZPf_2FjpazDUSm3M?e=l91v9h" TargetMode="External"/><Relationship Id="rId5" Type="http://schemas.openxmlformats.org/officeDocument/2006/relationships/hyperlink" Target="../../../../../../../../../../../../../../../../../../../../../:f:/s/ContratacinSPI-2022/IgAgWK0mrztUS4svDQS5pIGdATiriL2J6d_snzBf-TaQWKY?e=gMUmhV" TargetMode="External"/><Relationship Id="rId15" Type="http://schemas.openxmlformats.org/officeDocument/2006/relationships/vmlDrawing" Target="../drawings/vmlDrawing1.vml"/><Relationship Id="rId10" Type="http://schemas.openxmlformats.org/officeDocument/2006/relationships/hyperlink" Target="https://secretariadistritald.sharepoint.com/:f:/s/ContratacinSPI-2022/IgC0mvHm4fROQJdeoG0_TOSwAVc48itb8rKdtwfi51p0WsM?e=xVVYNQ" TargetMode="External"/><Relationship Id="rId4" Type="http://schemas.openxmlformats.org/officeDocument/2006/relationships/hyperlink" Target="../../../../../../../../../../../../../../../../../../../../../:f:/s/ContratacinSPI-2022/IgADSM-ym86HTYPd4-4etBqgAcpTloUFlgdEKUf9TOBrk88?e=sGaU1j" TargetMode="External"/><Relationship Id="rId9" Type="http://schemas.openxmlformats.org/officeDocument/2006/relationships/hyperlink" Target="https://secretariadistritald.sharepoint.com/:f:/s/ContratacinSPI-2022/IgA1zT-4cGdUTqWs_3vH9AdsAcIbsMKDuk_h4whOBGksAHk?e=w78JsC" TargetMode="External"/><Relationship Id="rId1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secretariadistritald.sharepoint.com/:f:/s/ContratacinSPI-2022/IgBz_vu8rx2NTZnDk2j-ecruAWcvTC5pawFGGi1bb3fPIZc?e=MsAfxg" TargetMode="External"/><Relationship Id="rId2" Type="http://schemas.openxmlformats.org/officeDocument/2006/relationships/hyperlink" Target="https://secretariadistritald.sharepoint.com/:f:/s/ContratacinSPI-2022/IgCGOKXDM-YJQYF0ybTT3NtxARVrxuU9sYYd303be9HzV_I?e=ZwU6Vb" TargetMode="External"/><Relationship Id="rId1" Type="http://schemas.openxmlformats.org/officeDocument/2006/relationships/hyperlink" Target="../../../../../../../../../../../../../../../../../../../../../:f:/s/ContratacinSPI-2022/IgC1Y4HRyT-QSb3eoOB8WxiyARkxAlsOKom3ffCmP6zyEOg?e=RAYXk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ecretariadistritald.sharepoint.com/:f:/s/ContratacinSPI-2022/IgBhuzRtiKEhS437GM2_kOlkAf2xYt6K0GgeTrk5GV3v4oQ?e=lqFI8U"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baseColWidth="10" defaultColWidth="10.77734375" defaultRowHeight="13.8" x14ac:dyDescent="0.3"/>
  <cols>
    <col min="1" max="1" width="53" style="204" customWidth="1"/>
    <col min="2" max="2" width="78.44140625" style="204" customWidth="1"/>
    <col min="3" max="3" width="36.44140625" style="204" customWidth="1"/>
    <col min="4" max="4" width="31.109375" style="204" customWidth="1"/>
    <col min="5" max="5" width="70.109375" style="204" customWidth="1"/>
    <col min="6" max="6" width="17.44140625" style="204" customWidth="1"/>
    <col min="7" max="8" width="21.77734375" style="204" customWidth="1"/>
    <col min="9" max="9" width="19.33203125" style="204" customWidth="1"/>
    <col min="10" max="10" width="42" style="204" customWidth="1"/>
    <col min="11" max="256" width="10.77734375" style="204"/>
    <col min="257" max="257" width="72" style="204" bestFit="1" customWidth="1"/>
    <col min="258" max="258" width="78.44140625" style="204" customWidth="1"/>
    <col min="259" max="259" width="10.77734375" style="204"/>
    <col min="260" max="260" width="31.109375" style="204" customWidth="1"/>
    <col min="261" max="261" width="70.109375" style="204" customWidth="1"/>
    <col min="262" max="262" width="17.44140625" style="204" customWidth="1"/>
    <col min="263" max="264" width="21.77734375" style="204" customWidth="1"/>
    <col min="265" max="265" width="19.33203125" style="204" customWidth="1"/>
    <col min="266" max="266" width="42" style="204" customWidth="1"/>
    <col min="267" max="512" width="10.77734375" style="204"/>
    <col min="513" max="513" width="72" style="204" bestFit="1" customWidth="1"/>
    <col min="514" max="514" width="78.44140625" style="204" customWidth="1"/>
    <col min="515" max="515" width="10.77734375" style="204"/>
    <col min="516" max="516" width="31.109375" style="204" customWidth="1"/>
    <col min="517" max="517" width="70.109375" style="204" customWidth="1"/>
    <col min="518" max="518" width="17.44140625" style="204" customWidth="1"/>
    <col min="519" max="520" width="21.77734375" style="204" customWidth="1"/>
    <col min="521" max="521" width="19.33203125" style="204" customWidth="1"/>
    <col min="522" max="522" width="42" style="204" customWidth="1"/>
    <col min="523" max="768" width="10.77734375" style="204"/>
    <col min="769" max="769" width="72" style="204" bestFit="1" customWidth="1"/>
    <col min="770" max="770" width="78.44140625" style="204" customWidth="1"/>
    <col min="771" max="771" width="10.77734375" style="204"/>
    <col min="772" max="772" width="31.109375" style="204" customWidth="1"/>
    <col min="773" max="773" width="70.109375" style="204" customWidth="1"/>
    <col min="774" max="774" width="17.44140625" style="204" customWidth="1"/>
    <col min="775" max="776" width="21.77734375" style="204" customWidth="1"/>
    <col min="777" max="777" width="19.33203125" style="204" customWidth="1"/>
    <col min="778" max="778" width="42" style="204" customWidth="1"/>
    <col min="779" max="1024" width="10.77734375" style="204"/>
    <col min="1025" max="1025" width="72" style="204" bestFit="1" customWidth="1"/>
    <col min="1026" max="1026" width="78.44140625" style="204" customWidth="1"/>
    <col min="1027" max="1027" width="10.77734375" style="204"/>
    <col min="1028" max="1028" width="31.109375" style="204" customWidth="1"/>
    <col min="1029" max="1029" width="70.109375" style="204" customWidth="1"/>
    <col min="1030" max="1030" width="17.44140625" style="204" customWidth="1"/>
    <col min="1031" max="1032" width="21.77734375" style="204" customWidth="1"/>
    <col min="1033" max="1033" width="19.33203125" style="204" customWidth="1"/>
    <col min="1034" max="1034" width="42" style="204" customWidth="1"/>
    <col min="1035" max="1280" width="10.77734375" style="204"/>
    <col min="1281" max="1281" width="72" style="204" bestFit="1" customWidth="1"/>
    <col min="1282" max="1282" width="78.44140625" style="204" customWidth="1"/>
    <col min="1283" max="1283" width="10.77734375" style="204"/>
    <col min="1284" max="1284" width="31.109375" style="204" customWidth="1"/>
    <col min="1285" max="1285" width="70.109375" style="204" customWidth="1"/>
    <col min="1286" max="1286" width="17.44140625" style="204" customWidth="1"/>
    <col min="1287" max="1288" width="21.77734375" style="204" customWidth="1"/>
    <col min="1289" max="1289" width="19.33203125" style="204" customWidth="1"/>
    <col min="1290" max="1290" width="42" style="204" customWidth="1"/>
    <col min="1291" max="1536" width="10.77734375" style="204"/>
    <col min="1537" max="1537" width="72" style="204" bestFit="1" customWidth="1"/>
    <col min="1538" max="1538" width="78.44140625" style="204" customWidth="1"/>
    <col min="1539" max="1539" width="10.77734375" style="204"/>
    <col min="1540" max="1540" width="31.109375" style="204" customWidth="1"/>
    <col min="1541" max="1541" width="70.109375" style="204" customWidth="1"/>
    <col min="1542" max="1542" width="17.44140625" style="204" customWidth="1"/>
    <col min="1543" max="1544" width="21.77734375" style="204" customWidth="1"/>
    <col min="1545" max="1545" width="19.33203125" style="204" customWidth="1"/>
    <col min="1546" max="1546" width="42" style="204" customWidth="1"/>
    <col min="1547" max="1792" width="10.77734375" style="204"/>
    <col min="1793" max="1793" width="72" style="204" bestFit="1" customWidth="1"/>
    <col min="1794" max="1794" width="78.44140625" style="204" customWidth="1"/>
    <col min="1795" max="1795" width="10.77734375" style="204"/>
    <col min="1796" max="1796" width="31.109375" style="204" customWidth="1"/>
    <col min="1797" max="1797" width="70.109375" style="204" customWidth="1"/>
    <col min="1798" max="1798" width="17.44140625" style="204" customWidth="1"/>
    <col min="1799" max="1800" width="21.77734375" style="204" customWidth="1"/>
    <col min="1801" max="1801" width="19.33203125" style="204" customWidth="1"/>
    <col min="1802" max="1802" width="42" style="204" customWidth="1"/>
    <col min="1803" max="2048" width="10.77734375" style="204"/>
    <col min="2049" max="2049" width="72" style="204" bestFit="1" customWidth="1"/>
    <col min="2050" max="2050" width="78.44140625" style="204" customWidth="1"/>
    <col min="2051" max="2051" width="10.77734375" style="204"/>
    <col min="2052" max="2052" width="31.109375" style="204" customWidth="1"/>
    <col min="2053" max="2053" width="70.109375" style="204" customWidth="1"/>
    <col min="2054" max="2054" width="17.44140625" style="204" customWidth="1"/>
    <col min="2055" max="2056" width="21.77734375" style="204" customWidth="1"/>
    <col min="2057" max="2057" width="19.33203125" style="204" customWidth="1"/>
    <col min="2058" max="2058" width="42" style="204" customWidth="1"/>
    <col min="2059" max="2304" width="10.77734375" style="204"/>
    <col min="2305" max="2305" width="72" style="204" bestFit="1" customWidth="1"/>
    <col min="2306" max="2306" width="78.44140625" style="204" customWidth="1"/>
    <col min="2307" max="2307" width="10.77734375" style="204"/>
    <col min="2308" max="2308" width="31.109375" style="204" customWidth="1"/>
    <col min="2309" max="2309" width="70.109375" style="204" customWidth="1"/>
    <col min="2310" max="2310" width="17.44140625" style="204" customWidth="1"/>
    <col min="2311" max="2312" width="21.77734375" style="204" customWidth="1"/>
    <col min="2313" max="2313" width="19.33203125" style="204" customWidth="1"/>
    <col min="2314" max="2314" width="42" style="204" customWidth="1"/>
    <col min="2315" max="2560" width="10.77734375" style="204"/>
    <col min="2561" max="2561" width="72" style="204" bestFit="1" customWidth="1"/>
    <col min="2562" max="2562" width="78.44140625" style="204" customWidth="1"/>
    <col min="2563" max="2563" width="10.77734375" style="204"/>
    <col min="2564" max="2564" width="31.109375" style="204" customWidth="1"/>
    <col min="2565" max="2565" width="70.109375" style="204" customWidth="1"/>
    <col min="2566" max="2566" width="17.44140625" style="204" customWidth="1"/>
    <col min="2567" max="2568" width="21.77734375" style="204" customWidth="1"/>
    <col min="2569" max="2569" width="19.33203125" style="204" customWidth="1"/>
    <col min="2570" max="2570" width="42" style="204" customWidth="1"/>
    <col min="2571" max="2816" width="10.77734375" style="204"/>
    <col min="2817" max="2817" width="72" style="204" bestFit="1" customWidth="1"/>
    <col min="2818" max="2818" width="78.44140625" style="204" customWidth="1"/>
    <col min="2819" max="2819" width="10.77734375" style="204"/>
    <col min="2820" max="2820" width="31.109375" style="204" customWidth="1"/>
    <col min="2821" max="2821" width="70.109375" style="204" customWidth="1"/>
    <col min="2822" max="2822" width="17.44140625" style="204" customWidth="1"/>
    <col min="2823" max="2824" width="21.77734375" style="204" customWidth="1"/>
    <col min="2825" max="2825" width="19.33203125" style="204" customWidth="1"/>
    <col min="2826" max="2826" width="42" style="204" customWidth="1"/>
    <col min="2827" max="3072" width="10.77734375" style="204"/>
    <col min="3073" max="3073" width="72" style="204" bestFit="1" customWidth="1"/>
    <col min="3074" max="3074" width="78.44140625" style="204" customWidth="1"/>
    <col min="3075" max="3075" width="10.77734375" style="204"/>
    <col min="3076" max="3076" width="31.109375" style="204" customWidth="1"/>
    <col min="3077" max="3077" width="70.109375" style="204" customWidth="1"/>
    <col min="3078" max="3078" width="17.44140625" style="204" customWidth="1"/>
    <col min="3079" max="3080" width="21.77734375" style="204" customWidth="1"/>
    <col min="3081" max="3081" width="19.33203125" style="204" customWidth="1"/>
    <col min="3082" max="3082" width="42" style="204" customWidth="1"/>
    <col min="3083" max="3328" width="10.77734375" style="204"/>
    <col min="3329" max="3329" width="72" style="204" bestFit="1" customWidth="1"/>
    <col min="3330" max="3330" width="78.44140625" style="204" customWidth="1"/>
    <col min="3331" max="3331" width="10.77734375" style="204"/>
    <col min="3332" max="3332" width="31.109375" style="204" customWidth="1"/>
    <col min="3333" max="3333" width="70.109375" style="204" customWidth="1"/>
    <col min="3334" max="3334" width="17.44140625" style="204" customWidth="1"/>
    <col min="3335" max="3336" width="21.77734375" style="204" customWidth="1"/>
    <col min="3337" max="3337" width="19.33203125" style="204" customWidth="1"/>
    <col min="3338" max="3338" width="42" style="204" customWidth="1"/>
    <col min="3339" max="3584" width="10.77734375" style="204"/>
    <col min="3585" max="3585" width="72" style="204" bestFit="1" customWidth="1"/>
    <col min="3586" max="3586" width="78.44140625" style="204" customWidth="1"/>
    <col min="3587" max="3587" width="10.77734375" style="204"/>
    <col min="3588" max="3588" width="31.109375" style="204" customWidth="1"/>
    <col min="3589" max="3589" width="70.109375" style="204" customWidth="1"/>
    <col min="3590" max="3590" width="17.44140625" style="204" customWidth="1"/>
    <col min="3591" max="3592" width="21.77734375" style="204" customWidth="1"/>
    <col min="3593" max="3593" width="19.33203125" style="204" customWidth="1"/>
    <col min="3594" max="3594" width="42" style="204" customWidth="1"/>
    <col min="3595" max="3840" width="10.77734375" style="204"/>
    <col min="3841" max="3841" width="72" style="204" bestFit="1" customWidth="1"/>
    <col min="3842" max="3842" width="78.44140625" style="204" customWidth="1"/>
    <col min="3843" max="3843" width="10.77734375" style="204"/>
    <col min="3844" max="3844" width="31.109375" style="204" customWidth="1"/>
    <col min="3845" max="3845" width="70.109375" style="204" customWidth="1"/>
    <col min="3846" max="3846" width="17.44140625" style="204" customWidth="1"/>
    <col min="3847" max="3848" width="21.77734375" style="204" customWidth="1"/>
    <col min="3849" max="3849" width="19.33203125" style="204" customWidth="1"/>
    <col min="3850" max="3850" width="42" style="204" customWidth="1"/>
    <col min="3851" max="4096" width="10.77734375" style="204"/>
    <col min="4097" max="4097" width="72" style="204" bestFit="1" customWidth="1"/>
    <col min="4098" max="4098" width="78.44140625" style="204" customWidth="1"/>
    <col min="4099" max="4099" width="10.77734375" style="204"/>
    <col min="4100" max="4100" width="31.109375" style="204" customWidth="1"/>
    <col min="4101" max="4101" width="70.109375" style="204" customWidth="1"/>
    <col min="4102" max="4102" width="17.44140625" style="204" customWidth="1"/>
    <col min="4103" max="4104" width="21.77734375" style="204" customWidth="1"/>
    <col min="4105" max="4105" width="19.33203125" style="204" customWidth="1"/>
    <col min="4106" max="4106" width="42" style="204" customWidth="1"/>
    <col min="4107" max="4352" width="10.77734375" style="204"/>
    <col min="4353" max="4353" width="72" style="204" bestFit="1" customWidth="1"/>
    <col min="4354" max="4354" width="78.44140625" style="204" customWidth="1"/>
    <col min="4355" max="4355" width="10.77734375" style="204"/>
    <col min="4356" max="4356" width="31.109375" style="204" customWidth="1"/>
    <col min="4357" max="4357" width="70.109375" style="204" customWidth="1"/>
    <col min="4358" max="4358" width="17.44140625" style="204" customWidth="1"/>
    <col min="4359" max="4360" width="21.77734375" style="204" customWidth="1"/>
    <col min="4361" max="4361" width="19.33203125" style="204" customWidth="1"/>
    <col min="4362" max="4362" width="42" style="204" customWidth="1"/>
    <col min="4363" max="4608" width="10.77734375" style="204"/>
    <col min="4609" max="4609" width="72" style="204" bestFit="1" customWidth="1"/>
    <col min="4610" max="4610" width="78.44140625" style="204" customWidth="1"/>
    <col min="4611" max="4611" width="10.77734375" style="204"/>
    <col min="4612" max="4612" width="31.109375" style="204" customWidth="1"/>
    <col min="4613" max="4613" width="70.109375" style="204" customWidth="1"/>
    <col min="4614" max="4614" width="17.44140625" style="204" customWidth="1"/>
    <col min="4615" max="4616" width="21.77734375" style="204" customWidth="1"/>
    <col min="4617" max="4617" width="19.33203125" style="204" customWidth="1"/>
    <col min="4618" max="4618" width="42" style="204" customWidth="1"/>
    <col min="4619" max="4864" width="10.77734375" style="204"/>
    <col min="4865" max="4865" width="72" style="204" bestFit="1" customWidth="1"/>
    <col min="4866" max="4866" width="78.44140625" style="204" customWidth="1"/>
    <col min="4867" max="4867" width="10.77734375" style="204"/>
    <col min="4868" max="4868" width="31.109375" style="204" customWidth="1"/>
    <col min="4869" max="4869" width="70.109375" style="204" customWidth="1"/>
    <col min="4870" max="4870" width="17.44140625" style="204" customWidth="1"/>
    <col min="4871" max="4872" width="21.77734375" style="204" customWidth="1"/>
    <col min="4873" max="4873" width="19.33203125" style="204" customWidth="1"/>
    <col min="4874" max="4874" width="42" style="204" customWidth="1"/>
    <col min="4875" max="5120" width="10.77734375" style="204"/>
    <col min="5121" max="5121" width="72" style="204" bestFit="1" customWidth="1"/>
    <col min="5122" max="5122" width="78.44140625" style="204" customWidth="1"/>
    <col min="5123" max="5123" width="10.77734375" style="204"/>
    <col min="5124" max="5124" width="31.109375" style="204" customWidth="1"/>
    <col min="5125" max="5125" width="70.109375" style="204" customWidth="1"/>
    <col min="5126" max="5126" width="17.44140625" style="204" customWidth="1"/>
    <col min="5127" max="5128" width="21.77734375" style="204" customWidth="1"/>
    <col min="5129" max="5129" width="19.33203125" style="204" customWidth="1"/>
    <col min="5130" max="5130" width="42" style="204" customWidth="1"/>
    <col min="5131" max="5376" width="10.77734375" style="204"/>
    <col min="5377" max="5377" width="72" style="204" bestFit="1" customWidth="1"/>
    <col min="5378" max="5378" width="78.44140625" style="204" customWidth="1"/>
    <col min="5379" max="5379" width="10.77734375" style="204"/>
    <col min="5380" max="5380" width="31.109375" style="204" customWidth="1"/>
    <col min="5381" max="5381" width="70.109375" style="204" customWidth="1"/>
    <col min="5382" max="5382" width="17.44140625" style="204" customWidth="1"/>
    <col min="5383" max="5384" width="21.77734375" style="204" customWidth="1"/>
    <col min="5385" max="5385" width="19.33203125" style="204" customWidth="1"/>
    <col min="5386" max="5386" width="42" style="204" customWidth="1"/>
    <col min="5387" max="5632" width="10.77734375" style="204"/>
    <col min="5633" max="5633" width="72" style="204" bestFit="1" customWidth="1"/>
    <col min="5634" max="5634" width="78.44140625" style="204" customWidth="1"/>
    <col min="5635" max="5635" width="10.77734375" style="204"/>
    <col min="5636" max="5636" width="31.109375" style="204" customWidth="1"/>
    <col min="5637" max="5637" width="70.109375" style="204" customWidth="1"/>
    <col min="5638" max="5638" width="17.44140625" style="204" customWidth="1"/>
    <col min="5639" max="5640" width="21.77734375" style="204" customWidth="1"/>
    <col min="5641" max="5641" width="19.33203125" style="204" customWidth="1"/>
    <col min="5642" max="5642" width="42" style="204" customWidth="1"/>
    <col min="5643" max="5888" width="10.77734375" style="204"/>
    <col min="5889" max="5889" width="72" style="204" bestFit="1" customWidth="1"/>
    <col min="5890" max="5890" width="78.44140625" style="204" customWidth="1"/>
    <col min="5891" max="5891" width="10.77734375" style="204"/>
    <col min="5892" max="5892" width="31.109375" style="204" customWidth="1"/>
    <col min="5893" max="5893" width="70.109375" style="204" customWidth="1"/>
    <col min="5894" max="5894" width="17.44140625" style="204" customWidth="1"/>
    <col min="5895" max="5896" width="21.77734375" style="204" customWidth="1"/>
    <col min="5897" max="5897" width="19.33203125" style="204" customWidth="1"/>
    <col min="5898" max="5898" width="42" style="204" customWidth="1"/>
    <col min="5899" max="6144" width="10.77734375" style="204"/>
    <col min="6145" max="6145" width="72" style="204" bestFit="1" customWidth="1"/>
    <col min="6146" max="6146" width="78.44140625" style="204" customWidth="1"/>
    <col min="6147" max="6147" width="10.77734375" style="204"/>
    <col min="6148" max="6148" width="31.109375" style="204" customWidth="1"/>
    <col min="6149" max="6149" width="70.109375" style="204" customWidth="1"/>
    <col min="6150" max="6150" width="17.44140625" style="204" customWidth="1"/>
    <col min="6151" max="6152" width="21.77734375" style="204" customWidth="1"/>
    <col min="6153" max="6153" width="19.33203125" style="204" customWidth="1"/>
    <col min="6154" max="6154" width="42" style="204" customWidth="1"/>
    <col min="6155" max="6400" width="10.77734375" style="204"/>
    <col min="6401" max="6401" width="72" style="204" bestFit="1" customWidth="1"/>
    <col min="6402" max="6402" width="78.44140625" style="204" customWidth="1"/>
    <col min="6403" max="6403" width="10.77734375" style="204"/>
    <col min="6404" max="6404" width="31.109375" style="204" customWidth="1"/>
    <col min="6405" max="6405" width="70.109375" style="204" customWidth="1"/>
    <col min="6406" max="6406" width="17.44140625" style="204" customWidth="1"/>
    <col min="6407" max="6408" width="21.77734375" style="204" customWidth="1"/>
    <col min="6409" max="6409" width="19.33203125" style="204" customWidth="1"/>
    <col min="6410" max="6410" width="42" style="204" customWidth="1"/>
    <col min="6411" max="6656" width="10.77734375" style="204"/>
    <col min="6657" max="6657" width="72" style="204" bestFit="1" customWidth="1"/>
    <col min="6658" max="6658" width="78.44140625" style="204" customWidth="1"/>
    <col min="6659" max="6659" width="10.77734375" style="204"/>
    <col min="6660" max="6660" width="31.109375" style="204" customWidth="1"/>
    <col min="6661" max="6661" width="70.109375" style="204" customWidth="1"/>
    <col min="6662" max="6662" width="17.44140625" style="204" customWidth="1"/>
    <col min="6663" max="6664" width="21.77734375" style="204" customWidth="1"/>
    <col min="6665" max="6665" width="19.33203125" style="204" customWidth="1"/>
    <col min="6666" max="6666" width="42" style="204" customWidth="1"/>
    <col min="6667" max="6912" width="10.77734375" style="204"/>
    <col min="6913" max="6913" width="72" style="204" bestFit="1" customWidth="1"/>
    <col min="6914" max="6914" width="78.44140625" style="204" customWidth="1"/>
    <col min="6915" max="6915" width="10.77734375" style="204"/>
    <col min="6916" max="6916" width="31.109375" style="204" customWidth="1"/>
    <col min="6917" max="6917" width="70.109375" style="204" customWidth="1"/>
    <col min="6918" max="6918" width="17.44140625" style="204" customWidth="1"/>
    <col min="6919" max="6920" width="21.77734375" style="204" customWidth="1"/>
    <col min="6921" max="6921" width="19.33203125" style="204" customWidth="1"/>
    <col min="6922" max="6922" width="42" style="204" customWidth="1"/>
    <col min="6923" max="7168" width="10.77734375" style="204"/>
    <col min="7169" max="7169" width="72" style="204" bestFit="1" customWidth="1"/>
    <col min="7170" max="7170" width="78.44140625" style="204" customWidth="1"/>
    <col min="7171" max="7171" width="10.77734375" style="204"/>
    <col min="7172" max="7172" width="31.109375" style="204" customWidth="1"/>
    <col min="7173" max="7173" width="70.109375" style="204" customWidth="1"/>
    <col min="7174" max="7174" width="17.44140625" style="204" customWidth="1"/>
    <col min="7175" max="7176" width="21.77734375" style="204" customWidth="1"/>
    <col min="7177" max="7177" width="19.33203125" style="204" customWidth="1"/>
    <col min="7178" max="7178" width="42" style="204" customWidth="1"/>
    <col min="7179" max="7424" width="10.77734375" style="204"/>
    <col min="7425" max="7425" width="72" style="204" bestFit="1" customWidth="1"/>
    <col min="7426" max="7426" width="78.44140625" style="204" customWidth="1"/>
    <col min="7427" max="7427" width="10.77734375" style="204"/>
    <col min="7428" max="7428" width="31.109375" style="204" customWidth="1"/>
    <col min="7429" max="7429" width="70.109375" style="204" customWidth="1"/>
    <col min="7430" max="7430" width="17.44140625" style="204" customWidth="1"/>
    <col min="7431" max="7432" width="21.77734375" style="204" customWidth="1"/>
    <col min="7433" max="7433" width="19.33203125" style="204" customWidth="1"/>
    <col min="7434" max="7434" width="42" style="204" customWidth="1"/>
    <col min="7435" max="7680" width="10.77734375" style="204"/>
    <col min="7681" max="7681" width="72" style="204" bestFit="1" customWidth="1"/>
    <col min="7682" max="7682" width="78.44140625" style="204" customWidth="1"/>
    <col min="7683" max="7683" width="10.77734375" style="204"/>
    <col min="7684" max="7684" width="31.109375" style="204" customWidth="1"/>
    <col min="7685" max="7685" width="70.109375" style="204" customWidth="1"/>
    <col min="7686" max="7686" width="17.44140625" style="204" customWidth="1"/>
    <col min="7687" max="7688" width="21.77734375" style="204" customWidth="1"/>
    <col min="7689" max="7689" width="19.33203125" style="204" customWidth="1"/>
    <col min="7690" max="7690" width="42" style="204" customWidth="1"/>
    <col min="7691" max="7936" width="10.77734375" style="204"/>
    <col min="7937" max="7937" width="72" style="204" bestFit="1" customWidth="1"/>
    <col min="7938" max="7938" width="78.44140625" style="204" customWidth="1"/>
    <col min="7939" max="7939" width="10.77734375" style="204"/>
    <col min="7940" max="7940" width="31.109375" style="204" customWidth="1"/>
    <col min="7941" max="7941" width="70.109375" style="204" customWidth="1"/>
    <col min="7942" max="7942" width="17.44140625" style="204" customWidth="1"/>
    <col min="7943" max="7944" width="21.77734375" style="204" customWidth="1"/>
    <col min="7945" max="7945" width="19.33203125" style="204" customWidth="1"/>
    <col min="7946" max="7946" width="42" style="204" customWidth="1"/>
    <col min="7947" max="8192" width="10.77734375" style="204"/>
    <col min="8193" max="8193" width="72" style="204" bestFit="1" customWidth="1"/>
    <col min="8194" max="8194" width="78.44140625" style="204" customWidth="1"/>
    <col min="8195" max="8195" width="10.77734375" style="204"/>
    <col min="8196" max="8196" width="31.109375" style="204" customWidth="1"/>
    <col min="8197" max="8197" width="70.109375" style="204" customWidth="1"/>
    <col min="8198" max="8198" width="17.44140625" style="204" customWidth="1"/>
    <col min="8199" max="8200" width="21.77734375" style="204" customWidth="1"/>
    <col min="8201" max="8201" width="19.33203125" style="204" customWidth="1"/>
    <col min="8202" max="8202" width="42" style="204" customWidth="1"/>
    <col min="8203" max="8448" width="10.77734375" style="204"/>
    <col min="8449" max="8449" width="72" style="204" bestFit="1" customWidth="1"/>
    <col min="8450" max="8450" width="78.44140625" style="204" customWidth="1"/>
    <col min="8451" max="8451" width="10.77734375" style="204"/>
    <col min="8452" max="8452" width="31.109375" style="204" customWidth="1"/>
    <col min="8453" max="8453" width="70.109375" style="204" customWidth="1"/>
    <col min="8454" max="8454" width="17.44140625" style="204" customWidth="1"/>
    <col min="8455" max="8456" width="21.77734375" style="204" customWidth="1"/>
    <col min="8457" max="8457" width="19.33203125" style="204" customWidth="1"/>
    <col min="8458" max="8458" width="42" style="204" customWidth="1"/>
    <col min="8459" max="8704" width="10.77734375" style="204"/>
    <col min="8705" max="8705" width="72" style="204" bestFit="1" customWidth="1"/>
    <col min="8706" max="8706" width="78.44140625" style="204" customWidth="1"/>
    <col min="8707" max="8707" width="10.77734375" style="204"/>
    <col min="8708" max="8708" width="31.109375" style="204" customWidth="1"/>
    <col min="8709" max="8709" width="70.109375" style="204" customWidth="1"/>
    <col min="8710" max="8710" width="17.44140625" style="204" customWidth="1"/>
    <col min="8711" max="8712" width="21.77734375" style="204" customWidth="1"/>
    <col min="8713" max="8713" width="19.33203125" style="204" customWidth="1"/>
    <col min="8714" max="8714" width="42" style="204" customWidth="1"/>
    <col min="8715" max="8960" width="10.77734375" style="204"/>
    <col min="8961" max="8961" width="72" style="204" bestFit="1" customWidth="1"/>
    <col min="8962" max="8962" width="78.44140625" style="204" customWidth="1"/>
    <col min="8963" max="8963" width="10.77734375" style="204"/>
    <col min="8964" max="8964" width="31.109375" style="204" customWidth="1"/>
    <col min="8965" max="8965" width="70.109375" style="204" customWidth="1"/>
    <col min="8966" max="8966" width="17.44140625" style="204" customWidth="1"/>
    <col min="8967" max="8968" width="21.77734375" style="204" customWidth="1"/>
    <col min="8969" max="8969" width="19.33203125" style="204" customWidth="1"/>
    <col min="8970" max="8970" width="42" style="204" customWidth="1"/>
    <col min="8971" max="9216" width="10.77734375" style="204"/>
    <col min="9217" max="9217" width="72" style="204" bestFit="1" customWidth="1"/>
    <col min="9218" max="9218" width="78.44140625" style="204" customWidth="1"/>
    <col min="9219" max="9219" width="10.77734375" style="204"/>
    <col min="9220" max="9220" width="31.109375" style="204" customWidth="1"/>
    <col min="9221" max="9221" width="70.109375" style="204" customWidth="1"/>
    <col min="9222" max="9222" width="17.44140625" style="204" customWidth="1"/>
    <col min="9223" max="9224" width="21.77734375" style="204" customWidth="1"/>
    <col min="9225" max="9225" width="19.33203125" style="204" customWidth="1"/>
    <col min="9226" max="9226" width="42" style="204" customWidth="1"/>
    <col min="9227" max="9472" width="10.77734375" style="204"/>
    <col min="9473" max="9473" width="72" style="204" bestFit="1" customWidth="1"/>
    <col min="9474" max="9474" width="78.44140625" style="204" customWidth="1"/>
    <col min="9475" max="9475" width="10.77734375" style="204"/>
    <col min="9476" max="9476" width="31.109375" style="204" customWidth="1"/>
    <col min="9477" max="9477" width="70.109375" style="204" customWidth="1"/>
    <col min="9478" max="9478" width="17.44140625" style="204" customWidth="1"/>
    <col min="9479" max="9480" width="21.77734375" style="204" customWidth="1"/>
    <col min="9481" max="9481" width="19.33203125" style="204" customWidth="1"/>
    <col min="9482" max="9482" width="42" style="204" customWidth="1"/>
    <col min="9483" max="9728" width="10.77734375" style="204"/>
    <col min="9729" max="9729" width="72" style="204" bestFit="1" customWidth="1"/>
    <col min="9730" max="9730" width="78.44140625" style="204" customWidth="1"/>
    <col min="9731" max="9731" width="10.77734375" style="204"/>
    <col min="9732" max="9732" width="31.109375" style="204" customWidth="1"/>
    <col min="9733" max="9733" width="70.109375" style="204" customWidth="1"/>
    <col min="9734" max="9734" width="17.44140625" style="204" customWidth="1"/>
    <col min="9735" max="9736" width="21.77734375" style="204" customWidth="1"/>
    <col min="9737" max="9737" width="19.33203125" style="204" customWidth="1"/>
    <col min="9738" max="9738" width="42" style="204" customWidth="1"/>
    <col min="9739" max="9984" width="10.77734375" style="204"/>
    <col min="9985" max="9985" width="72" style="204" bestFit="1" customWidth="1"/>
    <col min="9986" max="9986" width="78.44140625" style="204" customWidth="1"/>
    <col min="9987" max="9987" width="10.77734375" style="204"/>
    <col min="9988" max="9988" width="31.109375" style="204" customWidth="1"/>
    <col min="9989" max="9989" width="70.109375" style="204" customWidth="1"/>
    <col min="9990" max="9990" width="17.44140625" style="204" customWidth="1"/>
    <col min="9991" max="9992" width="21.77734375" style="204" customWidth="1"/>
    <col min="9993" max="9993" width="19.33203125" style="204" customWidth="1"/>
    <col min="9994" max="9994" width="42" style="204" customWidth="1"/>
    <col min="9995" max="10240" width="10.77734375" style="204"/>
    <col min="10241" max="10241" width="72" style="204" bestFit="1" customWidth="1"/>
    <col min="10242" max="10242" width="78.44140625" style="204" customWidth="1"/>
    <col min="10243" max="10243" width="10.77734375" style="204"/>
    <col min="10244" max="10244" width="31.109375" style="204" customWidth="1"/>
    <col min="10245" max="10245" width="70.109375" style="204" customWidth="1"/>
    <col min="10246" max="10246" width="17.44140625" style="204" customWidth="1"/>
    <col min="10247" max="10248" width="21.77734375" style="204" customWidth="1"/>
    <col min="10249" max="10249" width="19.33203125" style="204" customWidth="1"/>
    <col min="10250" max="10250" width="42" style="204" customWidth="1"/>
    <col min="10251" max="10496" width="10.77734375" style="204"/>
    <col min="10497" max="10497" width="72" style="204" bestFit="1" customWidth="1"/>
    <col min="10498" max="10498" width="78.44140625" style="204" customWidth="1"/>
    <col min="10499" max="10499" width="10.77734375" style="204"/>
    <col min="10500" max="10500" width="31.109375" style="204" customWidth="1"/>
    <col min="10501" max="10501" width="70.109375" style="204" customWidth="1"/>
    <col min="10502" max="10502" width="17.44140625" style="204" customWidth="1"/>
    <col min="10503" max="10504" width="21.77734375" style="204" customWidth="1"/>
    <col min="10505" max="10505" width="19.33203125" style="204" customWidth="1"/>
    <col min="10506" max="10506" width="42" style="204" customWidth="1"/>
    <col min="10507" max="10752" width="10.77734375" style="204"/>
    <col min="10753" max="10753" width="72" style="204" bestFit="1" customWidth="1"/>
    <col min="10754" max="10754" width="78.44140625" style="204" customWidth="1"/>
    <col min="10755" max="10755" width="10.77734375" style="204"/>
    <col min="10756" max="10756" width="31.109375" style="204" customWidth="1"/>
    <col min="10757" max="10757" width="70.109375" style="204" customWidth="1"/>
    <col min="10758" max="10758" width="17.44140625" style="204" customWidth="1"/>
    <col min="10759" max="10760" width="21.77734375" style="204" customWidth="1"/>
    <col min="10761" max="10761" width="19.33203125" style="204" customWidth="1"/>
    <col min="10762" max="10762" width="42" style="204" customWidth="1"/>
    <col min="10763" max="11008" width="10.77734375" style="204"/>
    <col min="11009" max="11009" width="72" style="204" bestFit="1" customWidth="1"/>
    <col min="11010" max="11010" width="78.44140625" style="204" customWidth="1"/>
    <col min="11011" max="11011" width="10.77734375" style="204"/>
    <col min="11012" max="11012" width="31.109375" style="204" customWidth="1"/>
    <col min="11013" max="11013" width="70.109375" style="204" customWidth="1"/>
    <col min="11014" max="11014" width="17.44140625" style="204" customWidth="1"/>
    <col min="11015" max="11016" width="21.77734375" style="204" customWidth="1"/>
    <col min="11017" max="11017" width="19.33203125" style="204" customWidth="1"/>
    <col min="11018" max="11018" width="42" style="204" customWidth="1"/>
    <col min="11019" max="11264" width="10.77734375" style="204"/>
    <col min="11265" max="11265" width="72" style="204" bestFit="1" customWidth="1"/>
    <col min="11266" max="11266" width="78.44140625" style="204" customWidth="1"/>
    <col min="11267" max="11267" width="10.77734375" style="204"/>
    <col min="11268" max="11268" width="31.109375" style="204" customWidth="1"/>
    <col min="11269" max="11269" width="70.109375" style="204" customWidth="1"/>
    <col min="11270" max="11270" width="17.44140625" style="204" customWidth="1"/>
    <col min="11271" max="11272" width="21.77734375" style="204" customWidth="1"/>
    <col min="11273" max="11273" width="19.33203125" style="204" customWidth="1"/>
    <col min="11274" max="11274" width="42" style="204" customWidth="1"/>
    <col min="11275" max="11520" width="10.77734375" style="204"/>
    <col min="11521" max="11521" width="72" style="204" bestFit="1" customWidth="1"/>
    <col min="11522" max="11522" width="78.44140625" style="204" customWidth="1"/>
    <col min="11523" max="11523" width="10.77734375" style="204"/>
    <col min="11524" max="11524" width="31.109375" style="204" customWidth="1"/>
    <col min="11525" max="11525" width="70.109375" style="204" customWidth="1"/>
    <col min="11526" max="11526" width="17.44140625" style="204" customWidth="1"/>
    <col min="11527" max="11528" width="21.77734375" style="204" customWidth="1"/>
    <col min="11529" max="11529" width="19.33203125" style="204" customWidth="1"/>
    <col min="11530" max="11530" width="42" style="204" customWidth="1"/>
    <col min="11531" max="11776" width="10.77734375" style="204"/>
    <col min="11777" max="11777" width="72" style="204" bestFit="1" customWidth="1"/>
    <col min="11778" max="11778" width="78.44140625" style="204" customWidth="1"/>
    <col min="11779" max="11779" width="10.77734375" style="204"/>
    <col min="11780" max="11780" width="31.109375" style="204" customWidth="1"/>
    <col min="11781" max="11781" width="70.109375" style="204" customWidth="1"/>
    <col min="11782" max="11782" width="17.44140625" style="204" customWidth="1"/>
    <col min="11783" max="11784" width="21.77734375" style="204" customWidth="1"/>
    <col min="11785" max="11785" width="19.33203125" style="204" customWidth="1"/>
    <col min="11786" max="11786" width="42" style="204" customWidth="1"/>
    <col min="11787" max="12032" width="10.77734375" style="204"/>
    <col min="12033" max="12033" width="72" style="204" bestFit="1" customWidth="1"/>
    <col min="12034" max="12034" width="78.44140625" style="204" customWidth="1"/>
    <col min="12035" max="12035" width="10.77734375" style="204"/>
    <col min="12036" max="12036" width="31.109375" style="204" customWidth="1"/>
    <col min="12037" max="12037" width="70.109375" style="204" customWidth="1"/>
    <col min="12038" max="12038" width="17.44140625" style="204" customWidth="1"/>
    <col min="12039" max="12040" width="21.77734375" style="204" customWidth="1"/>
    <col min="12041" max="12041" width="19.33203125" style="204" customWidth="1"/>
    <col min="12042" max="12042" width="42" style="204" customWidth="1"/>
    <col min="12043" max="12288" width="10.77734375" style="204"/>
    <col min="12289" max="12289" width="72" style="204" bestFit="1" customWidth="1"/>
    <col min="12290" max="12290" width="78.44140625" style="204" customWidth="1"/>
    <col min="12291" max="12291" width="10.77734375" style="204"/>
    <col min="12292" max="12292" width="31.109375" style="204" customWidth="1"/>
    <col min="12293" max="12293" width="70.109375" style="204" customWidth="1"/>
    <col min="12294" max="12294" width="17.44140625" style="204" customWidth="1"/>
    <col min="12295" max="12296" width="21.77734375" style="204" customWidth="1"/>
    <col min="12297" max="12297" width="19.33203125" style="204" customWidth="1"/>
    <col min="12298" max="12298" width="42" style="204" customWidth="1"/>
    <col min="12299" max="12544" width="10.77734375" style="204"/>
    <col min="12545" max="12545" width="72" style="204" bestFit="1" customWidth="1"/>
    <col min="12546" max="12546" width="78.44140625" style="204" customWidth="1"/>
    <col min="12547" max="12547" width="10.77734375" style="204"/>
    <col min="12548" max="12548" width="31.109375" style="204" customWidth="1"/>
    <col min="12549" max="12549" width="70.109375" style="204" customWidth="1"/>
    <col min="12550" max="12550" width="17.44140625" style="204" customWidth="1"/>
    <col min="12551" max="12552" width="21.77734375" style="204" customWidth="1"/>
    <col min="12553" max="12553" width="19.33203125" style="204" customWidth="1"/>
    <col min="12554" max="12554" width="42" style="204" customWidth="1"/>
    <col min="12555" max="12800" width="10.77734375" style="204"/>
    <col min="12801" max="12801" width="72" style="204" bestFit="1" customWidth="1"/>
    <col min="12802" max="12802" width="78.44140625" style="204" customWidth="1"/>
    <col min="12803" max="12803" width="10.77734375" style="204"/>
    <col min="12804" max="12804" width="31.109375" style="204" customWidth="1"/>
    <col min="12805" max="12805" width="70.109375" style="204" customWidth="1"/>
    <col min="12806" max="12806" width="17.44140625" style="204" customWidth="1"/>
    <col min="12807" max="12808" width="21.77734375" style="204" customWidth="1"/>
    <col min="12809" max="12809" width="19.33203125" style="204" customWidth="1"/>
    <col min="12810" max="12810" width="42" style="204" customWidth="1"/>
    <col min="12811" max="13056" width="10.77734375" style="204"/>
    <col min="13057" max="13057" width="72" style="204" bestFit="1" customWidth="1"/>
    <col min="13058" max="13058" width="78.44140625" style="204" customWidth="1"/>
    <col min="13059" max="13059" width="10.77734375" style="204"/>
    <col min="13060" max="13060" width="31.109375" style="204" customWidth="1"/>
    <col min="13061" max="13061" width="70.109375" style="204" customWidth="1"/>
    <col min="13062" max="13062" width="17.44140625" style="204" customWidth="1"/>
    <col min="13063" max="13064" width="21.77734375" style="204" customWidth="1"/>
    <col min="13065" max="13065" width="19.33203125" style="204" customWidth="1"/>
    <col min="13066" max="13066" width="42" style="204" customWidth="1"/>
    <col min="13067" max="13312" width="10.77734375" style="204"/>
    <col min="13313" max="13313" width="72" style="204" bestFit="1" customWidth="1"/>
    <col min="13314" max="13314" width="78.44140625" style="204" customWidth="1"/>
    <col min="13315" max="13315" width="10.77734375" style="204"/>
    <col min="13316" max="13316" width="31.109375" style="204" customWidth="1"/>
    <col min="13317" max="13317" width="70.109375" style="204" customWidth="1"/>
    <col min="13318" max="13318" width="17.44140625" style="204" customWidth="1"/>
    <col min="13319" max="13320" width="21.77734375" style="204" customWidth="1"/>
    <col min="13321" max="13321" width="19.33203125" style="204" customWidth="1"/>
    <col min="13322" max="13322" width="42" style="204" customWidth="1"/>
    <col min="13323" max="13568" width="10.77734375" style="204"/>
    <col min="13569" max="13569" width="72" style="204" bestFit="1" customWidth="1"/>
    <col min="13570" max="13570" width="78.44140625" style="204" customWidth="1"/>
    <col min="13571" max="13571" width="10.77734375" style="204"/>
    <col min="13572" max="13572" width="31.109375" style="204" customWidth="1"/>
    <col min="13573" max="13573" width="70.109375" style="204" customWidth="1"/>
    <col min="13574" max="13574" width="17.44140625" style="204" customWidth="1"/>
    <col min="13575" max="13576" width="21.77734375" style="204" customWidth="1"/>
    <col min="13577" max="13577" width="19.33203125" style="204" customWidth="1"/>
    <col min="13578" max="13578" width="42" style="204" customWidth="1"/>
    <col min="13579" max="13824" width="10.77734375" style="204"/>
    <col min="13825" max="13825" width="72" style="204" bestFit="1" customWidth="1"/>
    <col min="13826" max="13826" width="78.44140625" style="204" customWidth="1"/>
    <col min="13827" max="13827" width="10.77734375" style="204"/>
    <col min="13828" max="13828" width="31.109375" style="204" customWidth="1"/>
    <col min="13829" max="13829" width="70.109375" style="204" customWidth="1"/>
    <col min="13830" max="13830" width="17.44140625" style="204" customWidth="1"/>
    <col min="13831" max="13832" width="21.77734375" style="204" customWidth="1"/>
    <col min="13833" max="13833" width="19.33203125" style="204" customWidth="1"/>
    <col min="13834" max="13834" width="42" style="204" customWidth="1"/>
    <col min="13835" max="14080" width="10.77734375" style="204"/>
    <col min="14081" max="14081" width="72" style="204" bestFit="1" customWidth="1"/>
    <col min="14082" max="14082" width="78.44140625" style="204" customWidth="1"/>
    <col min="14083" max="14083" width="10.77734375" style="204"/>
    <col min="14084" max="14084" width="31.109375" style="204" customWidth="1"/>
    <col min="14085" max="14085" width="70.109375" style="204" customWidth="1"/>
    <col min="14086" max="14086" width="17.44140625" style="204" customWidth="1"/>
    <col min="14087" max="14088" width="21.77734375" style="204" customWidth="1"/>
    <col min="14089" max="14089" width="19.33203125" style="204" customWidth="1"/>
    <col min="14090" max="14090" width="42" style="204" customWidth="1"/>
    <col min="14091" max="14336" width="10.77734375" style="204"/>
    <col min="14337" max="14337" width="72" style="204" bestFit="1" customWidth="1"/>
    <col min="14338" max="14338" width="78.44140625" style="204" customWidth="1"/>
    <col min="14339" max="14339" width="10.77734375" style="204"/>
    <col min="14340" max="14340" width="31.109375" style="204" customWidth="1"/>
    <col min="14341" max="14341" width="70.109375" style="204" customWidth="1"/>
    <col min="14342" max="14342" width="17.44140625" style="204" customWidth="1"/>
    <col min="14343" max="14344" width="21.77734375" style="204" customWidth="1"/>
    <col min="14345" max="14345" width="19.33203125" style="204" customWidth="1"/>
    <col min="14346" max="14346" width="42" style="204" customWidth="1"/>
    <col min="14347" max="14592" width="10.77734375" style="204"/>
    <col min="14593" max="14593" width="72" style="204" bestFit="1" customWidth="1"/>
    <col min="14594" max="14594" width="78.44140625" style="204" customWidth="1"/>
    <col min="14595" max="14595" width="10.77734375" style="204"/>
    <col min="14596" max="14596" width="31.109375" style="204" customWidth="1"/>
    <col min="14597" max="14597" width="70.109375" style="204" customWidth="1"/>
    <col min="14598" max="14598" width="17.44140625" style="204" customWidth="1"/>
    <col min="14599" max="14600" width="21.77734375" style="204" customWidth="1"/>
    <col min="14601" max="14601" width="19.33203125" style="204" customWidth="1"/>
    <col min="14602" max="14602" width="42" style="204" customWidth="1"/>
    <col min="14603" max="14848" width="10.77734375" style="204"/>
    <col min="14849" max="14849" width="72" style="204" bestFit="1" customWidth="1"/>
    <col min="14850" max="14850" width="78.44140625" style="204" customWidth="1"/>
    <col min="14851" max="14851" width="10.77734375" style="204"/>
    <col min="14852" max="14852" width="31.109375" style="204" customWidth="1"/>
    <col min="14853" max="14853" width="70.109375" style="204" customWidth="1"/>
    <col min="14854" max="14854" width="17.44140625" style="204" customWidth="1"/>
    <col min="14855" max="14856" width="21.77734375" style="204" customWidth="1"/>
    <col min="14857" max="14857" width="19.33203125" style="204" customWidth="1"/>
    <col min="14858" max="14858" width="42" style="204" customWidth="1"/>
    <col min="14859" max="15104" width="10.77734375" style="204"/>
    <col min="15105" max="15105" width="72" style="204" bestFit="1" customWidth="1"/>
    <col min="15106" max="15106" width="78.44140625" style="204" customWidth="1"/>
    <col min="15107" max="15107" width="10.77734375" style="204"/>
    <col min="15108" max="15108" width="31.109375" style="204" customWidth="1"/>
    <col min="15109" max="15109" width="70.109375" style="204" customWidth="1"/>
    <col min="15110" max="15110" width="17.44140625" style="204" customWidth="1"/>
    <col min="15111" max="15112" width="21.77734375" style="204" customWidth="1"/>
    <col min="15113" max="15113" width="19.33203125" style="204" customWidth="1"/>
    <col min="15114" max="15114" width="42" style="204" customWidth="1"/>
    <col min="15115" max="15360" width="10.77734375" style="204"/>
    <col min="15361" max="15361" width="72" style="204" bestFit="1" customWidth="1"/>
    <col min="15362" max="15362" width="78.44140625" style="204" customWidth="1"/>
    <col min="15363" max="15363" width="10.77734375" style="204"/>
    <col min="15364" max="15364" width="31.109375" style="204" customWidth="1"/>
    <col min="15365" max="15365" width="70.109375" style="204" customWidth="1"/>
    <col min="15366" max="15366" width="17.44140625" style="204" customWidth="1"/>
    <col min="15367" max="15368" width="21.77734375" style="204" customWidth="1"/>
    <col min="15369" max="15369" width="19.33203125" style="204" customWidth="1"/>
    <col min="15370" max="15370" width="42" style="204" customWidth="1"/>
    <col min="15371" max="15616" width="10.77734375" style="204"/>
    <col min="15617" max="15617" width="72" style="204" bestFit="1" customWidth="1"/>
    <col min="15618" max="15618" width="78.44140625" style="204" customWidth="1"/>
    <col min="15619" max="15619" width="10.77734375" style="204"/>
    <col min="15620" max="15620" width="31.109375" style="204" customWidth="1"/>
    <col min="15621" max="15621" width="70.109375" style="204" customWidth="1"/>
    <col min="15622" max="15622" width="17.44140625" style="204" customWidth="1"/>
    <col min="15623" max="15624" width="21.77734375" style="204" customWidth="1"/>
    <col min="15625" max="15625" width="19.33203125" style="204" customWidth="1"/>
    <col min="15626" max="15626" width="42" style="204" customWidth="1"/>
    <col min="15627" max="15872" width="10.77734375" style="204"/>
    <col min="15873" max="15873" width="72" style="204" bestFit="1" customWidth="1"/>
    <col min="15874" max="15874" width="78.44140625" style="204" customWidth="1"/>
    <col min="15875" max="15875" width="10.77734375" style="204"/>
    <col min="15876" max="15876" width="31.109375" style="204" customWidth="1"/>
    <col min="15877" max="15877" width="70.109375" style="204" customWidth="1"/>
    <col min="15878" max="15878" width="17.44140625" style="204" customWidth="1"/>
    <col min="15879" max="15880" width="21.77734375" style="204" customWidth="1"/>
    <col min="15881" max="15881" width="19.33203125" style="204" customWidth="1"/>
    <col min="15882" max="15882" width="42" style="204" customWidth="1"/>
    <col min="15883" max="16128" width="10.77734375" style="204"/>
    <col min="16129" max="16129" width="72" style="204" bestFit="1" customWidth="1"/>
    <col min="16130" max="16130" width="78.44140625" style="204" customWidth="1"/>
    <col min="16131" max="16131" width="10.77734375" style="204"/>
    <col min="16132" max="16132" width="31.109375" style="204" customWidth="1"/>
    <col min="16133" max="16133" width="70.109375" style="204" customWidth="1"/>
    <col min="16134" max="16134" width="17.44140625" style="204" customWidth="1"/>
    <col min="16135" max="16136" width="21.77734375" style="204" customWidth="1"/>
    <col min="16137" max="16137" width="19.33203125" style="204" customWidth="1"/>
    <col min="16138" max="16138" width="42" style="204" customWidth="1"/>
    <col min="16139" max="16384" width="10.77734375" style="204"/>
  </cols>
  <sheetData>
    <row r="1" spans="1:2" ht="25.5" customHeight="1" x14ac:dyDescent="0.3">
      <c r="A1" s="498" t="s">
        <v>0</v>
      </c>
      <c r="B1" s="499"/>
    </row>
    <row r="2" spans="1:2" ht="25.5" customHeight="1" x14ac:dyDescent="0.3">
      <c r="A2" s="500" t="s">
        <v>1</v>
      </c>
      <c r="B2" s="501"/>
    </row>
    <row r="3" spans="1:2" x14ac:dyDescent="0.3">
      <c r="A3" s="212" t="s">
        <v>2</v>
      </c>
      <c r="B3" s="213" t="s">
        <v>3</v>
      </c>
    </row>
    <row r="4" spans="1:2" ht="40.5" customHeight="1" x14ac:dyDescent="0.3">
      <c r="A4" s="219" t="s">
        <v>4</v>
      </c>
      <c r="B4" s="220" t="s">
        <v>5</v>
      </c>
    </row>
    <row r="5" spans="1:2" ht="27.6" x14ac:dyDescent="0.3">
      <c r="A5" s="219" t="s">
        <v>6</v>
      </c>
      <c r="B5" s="205" t="s">
        <v>7</v>
      </c>
    </row>
    <row r="6" spans="1:2" ht="124.5" customHeight="1" x14ac:dyDescent="0.3">
      <c r="A6" s="219" t="s">
        <v>8</v>
      </c>
      <c r="B6" s="205" t="s">
        <v>9</v>
      </c>
    </row>
    <row r="7" spans="1:2" ht="26.55" customHeight="1" x14ac:dyDescent="0.3">
      <c r="A7" s="494" t="s">
        <v>10</v>
      </c>
      <c r="B7" s="495"/>
    </row>
    <row r="8" spans="1:2" ht="41.4" x14ac:dyDescent="0.3">
      <c r="A8" s="219" t="s">
        <v>11</v>
      </c>
      <c r="B8" s="205" t="s">
        <v>12</v>
      </c>
    </row>
    <row r="9" spans="1:2" ht="27.6" x14ac:dyDescent="0.3">
      <c r="A9" s="219" t="s">
        <v>13</v>
      </c>
      <c r="B9" s="205" t="s">
        <v>14</v>
      </c>
    </row>
    <row r="10" spans="1:2" ht="41.4" x14ac:dyDescent="0.3">
      <c r="A10" s="219" t="s">
        <v>15</v>
      </c>
      <c r="B10" s="205" t="s">
        <v>16</v>
      </c>
    </row>
    <row r="11" spans="1:2" ht="40.5" customHeight="1" x14ac:dyDescent="0.3">
      <c r="A11" s="219" t="s">
        <v>17</v>
      </c>
      <c r="B11" s="220" t="s">
        <v>18</v>
      </c>
    </row>
    <row r="12" spans="1:2" ht="38.25" customHeight="1" x14ac:dyDescent="0.3">
      <c r="A12" s="219" t="s">
        <v>19</v>
      </c>
      <c r="B12" s="220" t="s">
        <v>20</v>
      </c>
    </row>
    <row r="13" spans="1:2" ht="27.6" x14ac:dyDescent="0.3">
      <c r="A13" s="219" t="s">
        <v>21</v>
      </c>
      <c r="B13" s="221" t="s">
        <v>22</v>
      </c>
    </row>
    <row r="14" spans="1:2" ht="23.55" customHeight="1" x14ac:dyDescent="0.3">
      <c r="A14" s="222" t="s">
        <v>23</v>
      </c>
      <c r="B14" s="223"/>
    </row>
    <row r="15" spans="1:2" ht="41.4" x14ac:dyDescent="0.3">
      <c r="A15" s="219" t="s">
        <v>24</v>
      </c>
      <c r="B15" s="208" t="s">
        <v>25</v>
      </c>
    </row>
    <row r="16" spans="1:2" ht="27.6" x14ac:dyDescent="0.3">
      <c r="A16" s="219" t="s">
        <v>26</v>
      </c>
      <c r="B16" s="208" t="s">
        <v>27</v>
      </c>
    </row>
    <row r="17" spans="1:3" ht="41.4" x14ac:dyDescent="0.3">
      <c r="A17" s="219" t="s">
        <v>28</v>
      </c>
      <c r="B17" s="208" t="s">
        <v>29</v>
      </c>
    </row>
    <row r="18" spans="1:3" ht="8.25" customHeight="1" x14ac:dyDescent="0.3">
      <c r="A18" s="222"/>
      <c r="B18" s="224"/>
    </row>
    <row r="19" spans="1:3" ht="27.6" x14ac:dyDescent="0.3">
      <c r="A19" s="219" t="s">
        <v>30</v>
      </c>
      <c r="B19" s="208" t="s">
        <v>31</v>
      </c>
    </row>
    <row r="20" spans="1:3" ht="27.6" x14ac:dyDescent="0.3">
      <c r="A20" s="219" t="s">
        <v>32</v>
      </c>
      <c r="B20" s="208" t="s">
        <v>33</v>
      </c>
    </row>
    <row r="21" spans="1:3" ht="41.4" x14ac:dyDescent="0.3">
      <c r="A21" s="219" t="s">
        <v>34</v>
      </c>
      <c r="B21" s="208" t="s">
        <v>35</v>
      </c>
    </row>
    <row r="22" spans="1:3" ht="20.25" customHeight="1" x14ac:dyDescent="0.3">
      <c r="A22" s="492" t="s">
        <v>36</v>
      </c>
      <c r="B22" s="493"/>
    </row>
    <row r="23" spans="1:3" ht="41.4" x14ac:dyDescent="0.3">
      <c r="A23" s="219" t="s">
        <v>37</v>
      </c>
      <c r="B23" s="208" t="s">
        <v>38</v>
      </c>
    </row>
    <row r="24" spans="1:3" ht="54" customHeight="1" x14ac:dyDescent="0.3">
      <c r="A24" s="219" t="s">
        <v>39</v>
      </c>
      <c r="B24" s="208" t="s">
        <v>40</v>
      </c>
    </row>
    <row r="25" spans="1:3" ht="144" customHeight="1" x14ac:dyDescent="0.3">
      <c r="A25" s="219" t="s">
        <v>41</v>
      </c>
      <c r="B25" s="208" t="s">
        <v>42</v>
      </c>
    </row>
    <row r="26" spans="1:3" ht="55.2" x14ac:dyDescent="0.3">
      <c r="A26" s="219" t="s">
        <v>43</v>
      </c>
      <c r="B26" s="208" t="s">
        <v>44</v>
      </c>
    </row>
    <row r="27" spans="1:3" ht="55.2" x14ac:dyDescent="0.3">
      <c r="A27" s="219" t="s">
        <v>45</v>
      </c>
      <c r="B27" s="208" t="s">
        <v>46</v>
      </c>
    </row>
    <row r="28" spans="1:3" ht="27.6" x14ac:dyDescent="0.3">
      <c r="A28" s="219" t="s">
        <v>47</v>
      </c>
      <c r="B28" s="208" t="s">
        <v>48</v>
      </c>
    </row>
    <row r="29" spans="1:3" ht="41.4" x14ac:dyDescent="0.3">
      <c r="A29" s="219" t="s">
        <v>49</v>
      </c>
      <c r="B29" s="208" t="s">
        <v>50</v>
      </c>
      <c r="C29" s="206"/>
    </row>
    <row r="30" spans="1:3" ht="90" customHeight="1" x14ac:dyDescent="0.3">
      <c r="A30" s="225" t="s">
        <v>51</v>
      </c>
      <c r="B30" s="208" t="s">
        <v>52</v>
      </c>
    </row>
    <row r="31" spans="1:3" ht="81.45" customHeight="1" x14ac:dyDescent="0.3">
      <c r="A31" s="225" t="s">
        <v>53</v>
      </c>
      <c r="B31" s="208" t="s">
        <v>54</v>
      </c>
    </row>
    <row r="32" spans="1:3" ht="54" customHeight="1" x14ac:dyDescent="0.3">
      <c r="A32" s="225" t="s">
        <v>55</v>
      </c>
      <c r="B32" s="208" t="s">
        <v>56</v>
      </c>
    </row>
    <row r="33" spans="1:3" ht="28.5" customHeight="1" x14ac:dyDescent="0.3">
      <c r="A33" s="504" t="s">
        <v>57</v>
      </c>
      <c r="B33" s="505"/>
    </row>
    <row r="34" spans="1:3" ht="69" x14ac:dyDescent="0.3">
      <c r="A34" s="225" t="s">
        <v>58</v>
      </c>
      <c r="B34" s="208" t="s">
        <v>59</v>
      </c>
    </row>
    <row r="35" spans="1:3" ht="55.2" x14ac:dyDescent="0.3">
      <c r="A35" s="225" t="s">
        <v>60</v>
      </c>
      <c r="B35" s="208" t="s">
        <v>61</v>
      </c>
    </row>
    <row r="36" spans="1:3" ht="36" customHeight="1" x14ac:dyDescent="0.3">
      <c r="A36" s="225" t="s">
        <v>62</v>
      </c>
      <c r="B36" s="208" t="s">
        <v>63</v>
      </c>
      <c r="C36" s="207"/>
    </row>
    <row r="37" spans="1:3" ht="27.6" x14ac:dyDescent="0.3">
      <c r="A37" s="225" t="s">
        <v>64</v>
      </c>
      <c r="B37" s="208" t="s">
        <v>65</v>
      </c>
    </row>
    <row r="38" spans="1:3" ht="69" x14ac:dyDescent="0.3">
      <c r="A38" s="225" t="s">
        <v>66</v>
      </c>
      <c r="B38" s="208" t="s">
        <v>67</v>
      </c>
    </row>
    <row r="39" spans="1:3" ht="27.6" x14ac:dyDescent="0.3">
      <c r="A39" s="219" t="s">
        <v>68</v>
      </c>
      <c r="B39" s="208" t="s">
        <v>69</v>
      </c>
    </row>
    <row r="40" spans="1:3" ht="25.5" customHeight="1" x14ac:dyDescent="0.3">
      <c r="A40" s="494" t="s">
        <v>70</v>
      </c>
      <c r="B40" s="495"/>
    </row>
    <row r="41" spans="1:3" ht="24" customHeight="1" x14ac:dyDescent="0.3">
      <c r="A41" s="222" t="s">
        <v>2</v>
      </c>
      <c r="B41" s="226" t="s">
        <v>3</v>
      </c>
    </row>
    <row r="42" spans="1:3" ht="27.6" x14ac:dyDescent="0.3">
      <c r="A42" s="219" t="s">
        <v>21</v>
      </c>
      <c r="B42" s="209" t="s">
        <v>71</v>
      </c>
    </row>
    <row r="43" spans="1:3" ht="41.4" x14ac:dyDescent="0.3">
      <c r="A43" s="219" t="s">
        <v>72</v>
      </c>
      <c r="B43" s="209" t="s">
        <v>73</v>
      </c>
    </row>
    <row r="44" spans="1:3" ht="41.4" x14ac:dyDescent="0.3">
      <c r="A44" s="219" t="s">
        <v>74</v>
      </c>
      <c r="B44" s="209" t="s">
        <v>75</v>
      </c>
    </row>
    <row r="45" spans="1:3" ht="41.4" x14ac:dyDescent="0.3">
      <c r="A45" s="219" t="s">
        <v>76</v>
      </c>
      <c r="B45" s="209" t="s">
        <v>77</v>
      </c>
    </row>
    <row r="46" spans="1:3" ht="41.4" x14ac:dyDescent="0.3">
      <c r="A46" s="219" t="s">
        <v>78</v>
      </c>
      <c r="B46" s="209" t="s">
        <v>79</v>
      </c>
    </row>
    <row r="47" spans="1:3" ht="27.6" x14ac:dyDescent="0.3">
      <c r="A47" s="219" t="s">
        <v>80</v>
      </c>
      <c r="B47" s="209" t="s">
        <v>81</v>
      </c>
    </row>
    <row r="48" spans="1:3" ht="152.25" customHeight="1" x14ac:dyDescent="0.3">
      <c r="A48" s="219" t="s">
        <v>82</v>
      </c>
      <c r="B48" s="209" t="s">
        <v>83</v>
      </c>
    </row>
    <row r="49" spans="1:2" ht="22.95" customHeight="1" x14ac:dyDescent="0.3">
      <c r="A49" s="492" t="s">
        <v>84</v>
      </c>
      <c r="B49" s="493"/>
    </row>
    <row r="50" spans="1:2" ht="69" x14ac:dyDescent="0.3">
      <c r="A50" s="219" t="s">
        <v>85</v>
      </c>
      <c r="B50" s="208" t="s">
        <v>86</v>
      </c>
    </row>
    <row r="51" spans="1:2" ht="27.6" x14ac:dyDescent="0.3">
      <c r="A51" s="219" t="s">
        <v>87</v>
      </c>
      <c r="B51" s="208" t="s">
        <v>88</v>
      </c>
    </row>
    <row r="52" spans="1:2" ht="41.4" x14ac:dyDescent="0.3">
      <c r="A52" s="219" t="s">
        <v>89</v>
      </c>
      <c r="B52" s="208" t="s">
        <v>90</v>
      </c>
    </row>
    <row r="53" spans="1:2" ht="82.8" x14ac:dyDescent="0.3">
      <c r="A53" s="219" t="s">
        <v>91</v>
      </c>
      <c r="B53" s="208" t="s">
        <v>92</v>
      </c>
    </row>
    <row r="54" spans="1:2" ht="82.8" x14ac:dyDescent="0.3">
      <c r="A54" s="219" t="s">
        <v>93</v>
      </c>
      <c r="B54" s="208" t="s">
        <v>54</v>
      </c>
    </row>
    <row r="55" spans="1:2" ht="55.2" x14ac:dyDescent="0.3">
      <c r="A55" s="219" t="s">
        <v>94</v>
      </c>
      <c r="B55" s="208" t="s">
        <v>95</v>
      </c>
    </row>
    <row r="56" spans="1:2" ht="27.6" x14ac:dyDescent="0.3">
      <c r="A56" s="219" t="s">
        <v>96</v>
      </c>
      <c r="B56" s="208" t="s">
        <v>97</v>
      </c>
    </row>
    <row r="57" spans="1:2" ht="24" customHeight="1" x14ac:dyDescent="0.3">
      <c r="A57" s="506" t="s">
        <v>98</v>
      </c>
      <c r="B57" s="507"/>
    </row>
    <row r="58" spans="1:2" ht="23.55" customHeight="1" x14ac:dyDescent="0.3">
      <c r="A58" s="492" t="s">
        <v>99</v>
      </c>
      <c r="B58" s="493"/>
    </row>
    <row r="59" spans="1:2" ht="27.6" x14ac:dyDescent="0.3">
      <c r="A59" s="219" t="s">
        <v>100</v>
      </c>
      <c r="B59" s="209" t="s">
        <v>101</v>
      </c>
    </row>
    <row r="60" spans="1:2" ht="27.6" x14ac:dyDescent="0.3">
      <c r="A60" s="219" t="s">
        <v>102</v>
      </c>
      <c r="B60" s="209" t="s">
        <v>103</v>
      </c>
    </row>
    <row r="61" spans="1:2" ht="41.4" x14ac:dyDescent="0.3">
      <c r="A61" s="219" t="s">
        <v>13</v>
      </c>
      <c r="B61" s="209" t="s">
        <v>104</v>
      </c>
    </row>
    <row r="62" spans="1:2" ht="55.2" x14ac:dyDescent="0.3">
      <c r="A62" s="219" t="s">
        <v>26</v>
      </c>
      <c r="B62" s="208" t="s">
        <v>105</v>
      </c>
    </row>
    <row r="63" spans="1:2" ht="55.2" x14ac:dyDescent="0.3">
      <c r="A63" s="219" t="s">
        <v>28</v>
      </c>
      <c r="B63" s="208" t="s">
        <v>106</v>
      </c>
    </row>
    <row r="64" spans="1:2" ht="41.4" x14ac:dyDescent="0.3">
      <c r="A64" s="219" t="s">
        <v>107</v>
      </c>
      <c r="B64" s="209" t="s">
        <v>108</v>
      </c>
    </row>
    <row r="65" spans="1:2" ht="25.5" customHeight="1" x14ac:dyDescent="0.3">
      <c r="A65" s="494" t="s">
        <v>109</v>
      </c>
      <c r="B65" s="495"/>
    </row>
    <row r="66" spans="1:2" ht="22.95" customHeight="1" x14ac:dyDescent="0.3">
      <c r="A66" s="502" t="s">
        <v>110</v>
      </c>
      <c r="B66" s="503"/>
    </row>
    <row r="67" spans="1:2" ht="94.2" customHeight="1" x14ac:dyDescent="0.3">
      <c r="A67" s="496" t="s">
        <v>111</v>
      </c>
      <c r="B67" s="497"/>
    </row>
    <row r="68" spans="1:2" ht="39.75" customHeight="1" x14ac:dyDescent="0.3">
      <c r="A68" s="219" t="s">
        <v>112</v>
      </c>
      <c r="B68" s="227" t="s">
        <v>113</v>
      </c>
    </row>
    <row r="69" spans="1:2" ht="27.6" x14ac:dyDescent="0.3">
      <c r="A69" s="219" t="s">
        <v>114</v>
      </c>
      <c r="B69" s="228" t="s">
        <v>115</v>
      </c>
    </row>
    <row r="70" spans="1:2" ht="37.5" customHeight="1" x14ac:dyDescent="0.3">
      <c r="A70" s="225" t="s">
        <v>116</v>
      </c>
      <c r="B70" s="228" t="s">
        <v>117</v>
      </c>
    </row>
    <row r="71" spans="1:2" ht="37.5" customHeight="1" x14ac:dyDescent="0.3">
      <c r="A71" s="219" t="s">
        <v>118</v>
      </c>
      <c r="B71" s="228" t="s">
        <v>119</v>
      </c>
    </row>
    <row r="72" spans="1:2" ht="37.5" customHeight="1" x14ac:dyDescent="0.3">
      <c r="A72" s="225" t="s">
        <v>120</v>
      </c>
      <c r="B72" s="228" t="s">
        <v>121</v>
      </c>
    </row>
    <row r="73" spans="1:2" ht="25.5" customHeight="1" x14ac:dyDescent="0.3">
      <c r="A73" s="494" t="s">
        <v>122</v>
      </c>
      <c r="B73" s="495"/>
    </row>
    <row r="74" spans="1:2" ht="27.6" x14ac:dyDescent="0.3">
      <c r="A74" s="219" t="s">
        <v>123</v>
      </c>
      <c r="B74" s="209" t="s">
        <v>124</v>
      </c>
    </row>
    <row r="75" spans="1:2" ht="27.6" x14ac:dyDescent="0.3">
      <c r="A75" s="219" t="s">
        <v>125</v>
      </c>
      <c r="B75" s="209" t="s">
        <v>126</v>
      </c>
    </row>
    <row r="76" spans="1:2" ht="27.6" x14ac:dyDescent="0.3">
      <c r="A76" s="219" t="s">
        <v>127</v>
      </c>
      <c r="B76" s="209" t="s">
        <v>128</v>
      </c>
    </row>
    <row r="77" spans="1:2" ht="27.6" x14ac:dyDescent="0.3">
      <c r="A77" s="219" t="s">
        <v>129</v>
      </c>
      <c r="B77" s="209" t="s">
        <v>130</v>
      </c>
    </row>
    <row r="78" spans="1:2" ht="27.6" x14ac:dyDescent="0.3">
      <c r="A78" s="219" t="s">
        <v>131</v>
      </c>
      <c r="B78" s="209" t="s">
        <v>132</v>
      </c>
    </row>
    <row r="79" spans="1:2" ht="41.4" x14ac:dyDescent="0.3">
      <c r="A79" s="219" t="s">
        <v>133</v>
      </c>
      <c r="B79" s="209" t="s">
        <v>134</v>
      </c>
    </row>
    <row r="80" spans="1:2" ht="27.6" x14ac:dyDescent="0.3">
      <c r="A80" s="219" t="s">
        <v>135</v>
      </c>
      <c r="B80" s="209" t="s">
        <v>136</v>
      </c>
    </row>
    <row r="81" spans="1:2" x14ac:dyDescent="0.3">
      <c r="A81" s="219" t="s">
        <v>137</v>
      </c>
      <c r="B81" s="209" t="s">
        <v>138</v>
      </c>
    </row>
    <row r="82" spans="1:2" ht="41.4" x14ac:dyDescent="0.3">
      <c r="A82" s="229" t="s">
        <v>139</v>
      </c>
      <c r="B82" s="209" t="s">
        <v>140</v>
      </c>
    </row>
    <row r="83" spans="1:2" ht="41.4" x14ac:dyDescent="0.3">
      <c r="A83" s="225" t="s">
        <v>141</v>
      </c>
      <c r="B83" s="209" t="s">
        <v>142</v>
      </c>
    </row>
    <row r="84" spans="1:2" ht="41.4" x14ac:dyDescent="0.3">
      <c r="A84" s="219" t="s">
        <v>143</v>
      </c>
      <c r="B84" s="209" t="s">
        <v>144</v>
      </c>
    </row>
    <row r="85" spans="1:2" ht="27.6" x14ac:dyDescent="0.3">
      <c r="A85" s="219" t="s">
        <v>45</v>
      </c>
      <c r="B85" s="209" t="s">
        <v>145</v>
      </c>
    </row>
    <row r="86" spans="1:2" ht="27.6" x14ac:dyDescent="0.3">
      <c r="A86" s="219" t="s">
        <v>146</v>
      </c>
      <c r="B86" s="209" t="s">
        <v>147</v>
      </c>
    </row>
    <row r="87" spans="1:2" ht="41.4" x14ac:dyDescent="0.3">
      <c r="A87" s="219" t="s">
        <v>148</v>
      </c>
      <c r="B87" s="209" t="s">
        <v>149</v>
      </c>
    </row>
    <row r="88" spans="1:2" ht="18.45" customHeight="1" x14ac:dyDescent="0.3">
      <c r="A88" s="494" t="s">
        <v>150</v>
      </c>
      <c r="B88" s="495"/>
    </row>
    <row r="89" spans="1:2" x14ac:dyDescent="0.3">
      <c r="A89" s="230" t="s">
        <v>151</v>
      </c>
      <c r="B89" s="231" t="s">
        <v>152</v>
      </c>
    </row>
    <row r="90" spans="1:2" x14ac:dyDescent="0.3">
      <c r="A90" s="230" t="s">
        <v>153</v>
      </c>
      <c r="B90" s="231" t="s">
        <v>154</v>
      </c>
    </row>
    <row r="91" spans="1:2" x14ac:dyDescent="0.3">
      <c r="A91" s="230" t="s">
        <v>155</v>
      </c>
      <c r="B91" s="231" t="s">
        <v>156</v>
      </c>
    </row>
    <row r="92" spans="1:2" x14ac:dyDescent="0.3">
      <c r="A92" s="230" t="s">
        <v>157</v>
      </c>
      <c r="B92" s="231" t="s">
        <v>158</v>
      </c>
    </row>
    <row r="93" spans="1:2" x14ac:dyDescent="0.3">
      <c r="A93" s="490" t="s">
        <v>159</v>
      </c>
      <c r="B93" s="491"/>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tabSelected="1" topLeftCell="F78" zoomScale="80" zoomScaleNormal="80" workbookViewId="0">
      <selection activeCell="H79" sqref="H79:I79"/>
    </sheetView>
  </sheetViews>
  <sheetFormatPr baseColWidth="10" defaultColWidth="10.77734375" defaultRowHeight="13.8" x14ac:dyDescent="0.3"/>
  <cols>
    <col min="1" max="1" width="49.77734375" style="1" customWidth="1"/>
    <col min="2" max="3" width="35.6640625" style="1" customWidth="1"/>
    <col min="4" max="4" width="50" style="1" customWidth="1"/>
    <col min="5" max="5" width="45.33203125" style="1" customWidth="1"/>
    <col min="6" max="6" width="50.44140625" style="1" customWidth="1"/>
    <col min="7" max="7" width="47.6640625" style="1" customWidth="1"/>
    <col min="8" max="8" width="55" style="1" customWidth="1"/>
    <col min="9" max="9" width="28.21875" style="1" customWidth="1"/>
    <col min="10" max="13" width="35.6640625" style="1" customWidth="1"/>
    <col min="14" max="14" width="30.77734375" style="1" customWidth="1"/>
    <col min="15" max="15" width="18.109375" style="1" customWidth="1"/>
    <col min="16" max="16" width="18.6640625" style="1" customWidth="1"/>
    <col min="17" max="17" width="18.44140625" style="1" bestFit="1" customWidth="1"/>
    <col min="18" max="18" width="13.44140625" style="1" customWidth="1"/>
    <col min="19" max="19" width="18.44140625" style="1" bestFit="1" customWidth="1"/>
    <col min="20" max="20" width="4.6640625" style="1" customWidth="1"/>
    <col min="21" max="21" width="23" style="1" bestFit="1" customWidth="1"/>
    <col min="22" max="22" width="10.77734375" style="1"/>
    <col min="23" max="23" width="18.44140625" style="1" bestFit="1" customWidth="1"/>
    <col min="24" max="24" width="16.109375" style="1" customWidth="1"/>
    <col min="25" max="16384" width="10.77734375" style="1"/>
  </cols>
  <sheetData>
    <row r="1" spans="1:15" s="64" customFormat="1" ht="22.2" customHeight="1" thickBot="1" x14ac:dyDescent="0.35">
      <c r="A1" s="460"/>
      <c r="B1" s="437" t="s">
        <v>160</v>
      </c>
      <c r="C1" s="438"/>
      <c r="D1" s="438"/>
      <c r="E1" s="438"/>
      <c r="F1" s="438"/>
      <c r="G1" s="438"/>
      <c r="H1" s="438"/>
      <c r="I1" s="438"/>
      <c r="J1" s="438"/>
      <c r="K1" s="438"/>
      <c r="L1" s="439"/>
      <c r="M1" s="434" t="s">
        <v>161</v>
      </c>
      <c r="N1" s="435"/>
      <c r="O1" s="436"/>
    </row>
    <row r="2" spans="1:15" s="64" customFormat="1" ht="18" customHeight="1" thickBot="1" x14ac:dyDescent="0.35">
      <c r="A2" s="461"/>
      <c r="B2" s="440" t="s">
        <v>162</v>
      </c>
      <c r="C2" s="441"/>
      <c r="D2" s="441"/>
      <c r="E2" s="441"/>
      <c r="F2" s="441"/>
      <c r="G2" s="441"/>
      <c r="H2" s="441"/>
      <c r="I2" s="441"/>
      <c r="J2" s="441"/>
      <c r="K2" s="441"/>
      <c r="L2" s="442"/>
      <c r="M2" s="434" t="s">
        <v>163</v>
      </c>
      <c r="N2" s="435"/>
      <c r="O2" s="436"/>
    </row>
    <row r="3" spans="1:15" s="64" customFormat="1" ht="19.95" customHeight="1" thickBot="1" x14ac:dyDescent="0.35">
      <c r="A3" s="461"/>
      <c r="B3" s="440" t="s">
        <v>0</v>
      </c>
      <c r="C3" s="441"/>
      <c r="D3" s="441"/>
      <c r="E3" s="441"/>
      <c r="F3" s="441"/>
      <c r="G3" s="441"/>
      <c r="H3" s="441"/>
      <c r="I3" s="441"/>
      <c r="J3" s="441"/>
      <c r="K3" s="441"/>
      <c r="L3" s="442"/>
      <c r="M3" s="434" t="s">
        <v>164</v>
      </c>
      <c r="N3" s="435"/>
      <c r="O3" s="436"/>
    </row>
    <row r="4" spans="1:15" s="64" customFormat="1" ht="21.75" customHeight="1" thickBot="1" x14ac:dyDescent="0.35">
      <c r="A4" s="462"/>
      <c r="B4" s="443" t="s">
        <v>165</v>
      </c>
      <c r="C4" s="444"/>
      <c r="D4" s="444"/>
      <c r="E4" s="444"/>
      <c r="F4" s="444"/>
      <c r="G4" s="444"/>
      <c r="H4" s="444"/>
      <c r="I4" s="444"/>
      <c r="J4" s="444"/>
      <c r="K4" s="444"/>
      <c r="L4" s="445"/>
      <c r="M4" s="434" t="s">
        <v>166</v>
      </c>
      <c r="N4" s="435"/>
      <c r="O4" s="436"/>
    </row>
    <row r="5" spans="1:15" s="64" customFormat="1" ht="16.2" customHeight="1" thickBot="1" x14ac:dyDescent="0.35">
      <c r="A5" s="65"/>
      <c r="B5" s="66"/>
      <c r="C5" s="66"/>
      <c r="D5" s="66"/>
      <c r="E5" s="66"/>
      <c r="F5" s="66"/>
      <c r="G5" s="66"/>
      <c r="H5" s="66"/>
      <c r="I5" s="66"/>
      <c r="J5" s="66"/>
      <c r="K5" s="66"/>
      <c r="L5" s="66"/>
      <c r="M5" s="67"/>
      <c r="N5" s="67"/>
      <c r="O5" s="67"/>
    </row>
    <row r="6" spans="1:15" ht="40.200000000000003" customHeight="1" thickBot="1" x14ac:dyDescent="0.35">
      <c r="A6" s="49" t="s">
        <v>167</v>
      </c>
      <c r="B6" s="469" t="s">
        <v>168</v>
      </c>
      <c r="C6" s="470"/>
      <c r="D6" s="470"/>
      <c r="E6" s="470"/>
      <c r="F6" s="470"/>
      <c r="G6" s="470"/>
      <c r="H6" s="470"/>
      <c r="I6" s="470"/>
      <c r="J6" s="470"/>
      <c r="K6" s="471"/>
      <c r="L6" s="142" t="s">
        <v>169</v>
      </c>
      <c r="M6" s="472">
        <v>2024110010317</v>
      </c>
      <c r="N6" s="473"/>
      <c r="O6" s="474"/>
    </row>
    <row r="7" spans="1:15" s="64" customFormat="1" ht="18" customHeight="1" thickBot="1" x14ac:dyDescent="0.35">
      <c r="A7" s="65"/>
      <c r="B7" s="66"/>
      <c r="C7" s="66"/>
      <c r="D7" s="66"/>
      <c r="E7" s="66"/>
      <c r="F7" s="66"/>
      <c r="G7" s="66"/>
      <c r="H7" s="66"/>
      <c r="I7" s="66"/>
      <c r="J7" s="66"/>
      <c r="K7" s="66"/>
      <c r="L7" s="66"/>
      <c r="M7" s="67"/>
      <c r="N7" s="67"/>
      <c r="O7" s="67"/>
    </row>
    <row r="8" spans="1:15" s="64" customFormat="1" ht="21.75" customHeight="1" thickBot="1" x14ac:dyDescent="0.35">
      <c r="A8" s="464" t="s">
        <v>6</v>
      </c>
      <c r="B8" s="142" t="s">
        <v>170</v>
      </c>
      <c r="C8" s="110"/>
      <c r="D8" s="142" t="s">
        <v>171</v>
      </c>
      <c r="E8" s="110"/>
      <c r="F8" s="142" t="s">
        <v>172</v>
      </c>
      <c r="G8" s="110" t="s">
        <v>173</v>
      </c>
      <c r="H8" s="142" t="s">
        <v>174</v>
      </c>
      <c r="I8" s="111"/>
      <c r="J8" s="448" t="s">
        <v>8</v>
      </c>
      <c r="K8" s="463"/>
      <c r="L8" s="141" t="s">
        <v>175</v>
      </c>
      <c r="M8" s="477"/>
      <c r="N8" s="477"/>
      <c r="O8" s="477"/>
    </row>
    <row r="9" spans="1:15" s="64" customFormat="1" ht="21.75" customHeight="1" thickBot="1" x14ac:dyDescent="0.35">
      <c r="A9" s="464"/>
      <c r="B9" s="143" t="s">
        <v>176</v>
      </c>
      <c r="C9" s="110"/>
      <c r="D9" s="142" t="s">
        <v>177</v>
      </c>
      <c r="E9" s="112"/>
      <c r="F9" s="142" t="s">
        <v>178</v>
      </c>
      <c r="G9" s="110"/>
      <c r="H9" s="142" t="s">
        <v>179</v>
      </c>
      <c r="I9" s="111"/>
      <c r="J9" s="448"/>
      <c r="K9" s="463"/>
      <c r="L9" s="141" t="s">
        <v>180</v>
      </c>
      <c r="M9" s="477"/>
      <c r="N9" s="477"/>
      <c r="O9" s="477"/>
    </row>
    <row r="10" spans="1:15" s="64" customFormat="1" ht="21.75" customHeight="1" thickBot="1" x14ac:dyDescent="0.35">
      <c r="A10" s="464"/>
      <c r="B10" s="142" t="s">
        <v>181</v>
      </c>
      <c r="C10" s="110"/>
      <c r="D10" s="142" t="s">
        <v>182</v>
      </c>
      <c r="E10" s="112"/>
      <c r="F10" s="142" t="s">
        <v>183</v>
      </c>
      <c r="G10" s="110"/>
      <c r="H10" s="142" t="s">
        <v>184</v>
      </c>
      <c r="I10" s="111"/>
      <c r="J10" s="448"/>
      <c r="K10" s="463"/>
      <c r="L10" s="141" t="s">
        <v>185</v>
      </c>
      <c r="M10" s="477" t="s">
        <v>173</v>
      </c>
      <c r="N10" s="477"/>
      <c r="O10" s="477"/>
    </row>
    <row r="11" spans="1:15" ht="15" customHeight="1" thickBot="1" x14ac:dyDescent="0.35">
      <c r="A11" s="6"/>
      <c r="B11" s="7"/>
      <c r="C11" s="7"/>
      <c r="D11" s="9"/>
      <c r="E11" s="8"/>
      <c r="F11" s="8"/>
      <c r="G11" s="198"/>
      <c r="H11" s="198"/>
      <c r="I11" s="10"/>
      <c r="J11" s="10"/>
      <c r="K11" s="7"/>
      <c r="L11" s="7"/>
      <c r="M11" s="7"/>
      <c r="N11" s="7"/>
      <c r="O11" s="7"/>
    </row>
    <row r="12" spans="1:15" ht="15" customHeight="1" x14ac:dyDescent="0.3">
      <c r="A12" s="466" t="s">
        <v>186</v>
      </c>
      <c r="B12" s="449" t="s">
        <v>187</v>
      </c>
      <c r="C12" s="450"/>
      <c r="D12" s="450"/>
      <c r="E12" s="450"/>
      <c r="F12" s="450"/>
      <c r="G12" s="450"/>
      <c r="H12" s="450"/>
      <c r="I12" s="450"/>
      <c r="J12" s="450"/>
      <c r="K12" s="450"/>
      <c r="L12" s="450"/>
      <c r="M12" s="450"/>
      <c r="N12" s="450"/>
      <c r="O12" s="451"/>
    </row>
    <row r="13" spans="1:15" ht="15" customHeight="1" x14ac:dyDescent="0.3">
      <c r="A13" s="467"/>
      <c r="B13" s="452"/>
      <c r="C13" s="453"/>
      <c r="D13" s="453"/>
      <c r="E13" s="453"/>
      <c r="F13" s="453"/>
      <c r="G13" s="453"/>
      <c r="H13" s="453"/>
      <c r="I13" s="453"/>
      <c r="J13" s="453"/>
      <c r="K13" s="453"/>
      <c r="L13" s="453"/>
      <c r="M13" s="453"/>
      <c r="N13" s="453"/>
      <c r="O13" s="454"/>
    </row>
    <row r="14" spans="1:15" ht="15" customHeight="1" thickBot="1" x14ac:dyDescent="0.35">
      <c r="A14" s="468"/>
      <c r="B14" s="455"/>
      <c r="C14" s="456"/>
      <c r="D14" s="456"/>
      <c r="E14" s="456"/>
      <c r="F14" s="456"/>
      <c r="G14" s="456"/>
      <c r="H14" s="456"/>
      <c r="I14" s="456"/>
      <c r="J14" s="456"/>
      <c r="K14" s="456"/>
      <c r="L14" s="456"/>
      <c r="M14" s="456"/>
      <c r="N14" s="456"/>
      <c r="O14" s="457"/>
    </row>
    <row r="15" spans="1:15" ht="9" customHeight="1" thickBot="1" x14ac:dyDescent="0.35">
      <c r="A15" s="14"/>
      <c r="B15" s="63"/>
      <c r="C15" s="15"/>
      <c r="D15" s="15"/>
      <c r="E15" s="15"/>
      <c r="F15" s="15"/>
      <c r="G15" s="16"/>
      <c r="H15" s="16"/>
      <c r="I15" s="16"/>
      <c r="J15" s="16"/>
      <c r="K15" s="16"/>
      <c r="L15" s="17"/>
      <c r="M15" s="17"/>
      <c r="N15" s="17"/>
      <c r="O15" s="17"/>
    </row>
    <row r="16" spans="1:15" s="18" customFormat="1" ht="37.5" customHeight="1" thickBot="1" x14ac:dyDescent="0.35">
      <c r="A16" s="49" t="s">
        <v>13</v>
      </c>
      <c r="B16" s="458" t="s">
        <v>188</v>
      </c>
      <c r="C16" s="458"/>
      <c r="D16" s="458"/>
      <c r="E16" s="458"/>
      <c r="F16" s="458"/>
      <c r="G16" s="464" t="s">
        <v>15</v>
      </c>
      <c r="H16" s="464"/>
      <c r="I16" s="459" t="s">
        <v>189</v>
      </c>
      <c r="J16" s="459"/>
      <c r="K16" s="459"/>
      <c r="L16" s="459"/>
      <c r="M16" s="459"/>
      <c r="N16" s="459"/>
      <c r="O16" s="459"/>
    </row>
    <row r="17" spans="1:18" ht="9" customHeight="1" x14ac:dyDescent="0.3">
      <c r="A17" s="14"/>
      <c r="B17" s="16"/>
      <c r="C17" s="15"/>
      <c r="D17" s="15"/>
      <c r="E17" s="15"/>
      <c r="F17" s="15"/>
      <c r="G17" s="16"/>
      <c r="H17" s="16"/>
      <c r="I17" s="16"/>
      <c r="J17" s="16"/>
      <c r="K17" s="16"/>
      <c r="L17" s="17"/>
      <c r="M17" s="17"/>
      <c r="N17" s="17"/>
      <c r="O17" s="17"/>
    </row>
    <row r="18" spans="1:18" ht="56.25" customHeight="1" x14ac:dyDescent="0.3">
      <c r="A18" s="49" t="s">
        <v>17</v>
      </c>
      <c r="B18" s="458" t="s">
        <v>190</v>
      </c>
      <c r="C18" s="458"/>
      <c r="D18" s="458"/>
      <c r="E18" s="458"/>
      <c r="F18" s="49" t="s">
        <v>19</v>
      </c>
      <c r="G18" s="465" t="s">
        <v>191</v>
      </c>
      <c r="H18" s="465"/>
      <c r="I18" s="465"/>
      <c r="J18" s="49" t="s">
        <v>21</v>
      </c>
      <c r="K18" s="458" t="s">
        <v>192</v>
      </c>
      <c r="L18" s="458"/>
      <c r="M18" s="458"/>
      <c r="N18" s="458"/>
      <c r="O18" s="458"/>
    </row>
    <row r="19" spans="1:18" ht="9" customHeight="1" x14ac:dyDescent="0.3">
      <c r="A19" s="5"/>
      <c r="B19" s="2"/>
      <c r="C19" s="2"/>
      <c r="D19" s="2"/>
      <c r="E19" s="2"/>
      <c r="F19" s="2"/>
      <c r="G19" s="2"/>
      <c r="H19" s="2"/>
      <c r="I19" s="2"/>
      <c r="J19" s="2"/>
      <c r="K19" s="2"/>
      <c r="L19" s="2"/>
      <c r="M19" s="2"/>
      <c r="N19" s="2"/>
      <c r="O19" s="2"/>
    </row>
    <row r="20" spans="1:18" ht="16.5" customHeight="1" x14ac:dyDescent="0.3">
      <c r="A20" s="61"/>
      <c r="B20" s="62"/>
      <c r="C20" s="62"/>
      <c r="D20" s="62"/>
      <c r="E20" s="62"/>
      <c r="F20" s="62"/>
      <c r="G20" s="62"/>
      <c r="H20" s="62"/>
      <c r="I20" s="62"/>
      <c r="J20" s="62"/>
      <c r="K20" s="62"/>
      <c r="L20" s="62"/>
      <c r="M20" s="62"/>
      <c r="N20" s="62"/>
      <c r="O20" s="62"/>
    </row>
    <row r="21" spans="1:18" ht="31.95" customHeight="1" thickBot="1" x14ac:dyDescent="0.35">
      <c r="A21" s="446" t="s">
        <v>23</v>
      </c>
      <c r="B21" s="447"/>
      <c r="C21" s="447"/>
      <c r="D21" s="447"/>
      <c r="E21" s="447"/>
      <c r="F21" s="447"/>
      <c r="G21" s="447"/>
      <c r="H21" s="447"/>
      <c r="I21" s="447"/>
      <c r="J21" s="447"/>
      <c r="K21" s="447"/>
      <c r="L21" s="447"/>
      <c r="M21" s="447"/>
      <c r="N21" s="447"/>
      <c r="O21" s="448"/>
    </row>
    <row r="22" spans="1:18" ht="31.95" customHeight="1" thickBot="1" x14ac:dyDescent="0.35">
      <c r="A22" s="446" t="s">
        <v>193</v>
      </c>
      <c r="B22" s="447"/>
      <c r="C22" s="447"/>
      <c r="D22" s="447"/>
      <c r="E22" s="447"/>
      <c r="F22" s="447"/>
      <c r="G22" s="447"/>
      <c r="H22" s="447"/>
      <c r="I22" s="447"/>
      <c r="J22" s="447"/>
      <c r="K22" s="447"/>
      <c r="L22" s="447"/>
      <c r="M22" s="447"/>
      <c r="N22" s="447"/>
      <c r="O22" s="448"/>
    </row>
    <row r="23" spans="1:18" ht="31.95" customHeight="1" thickBot="1" x14ac:dyDescent="0.35">
      <c r="A23" s="26"/>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8" ht="31.95" customHeight="1" x14ac:dyDescent="0.3">
      <c r="A24" s="21" t="s">
        <v>24</v>
      </c>
      <c r="B24" s="195">
        <v>905072000</v>
      </c>
      <c r="C24" s="195" t="s">
        <v>196</v>
      </c>
      <c r="D24" s="203"/>
      <c r="E24" s="195" t="s">
        <v>196</v>
      </c>
      <c r="F24" s="195" t="s">
        <v>196</v>
      </c>
      <c r="G24" s="195" t="s">
        <v>196</v>
      </c>
      <c r="H24" s="195">
        <v>1150000</v>
      </c>
      <c r="I24" s="195" t="s">
        <v>196</v>
      </c>
      <c r="J24" s="195">
        <v>33300000</v>
      </c>
      <c r="K24" s="195" t="s">
        <v>196</v>
      </c>
      <c r="L24" s="203">
        <v>31358000</v>
      </c>
      <c r="M24" s="195" t="s">
        <v>196</v>
      </c>
      <c r="N24" s="252">
        <f>SUM(B24:M24)</f>
        <v>970880000</v>
      </c>
      <c r="O24" s="244">
        <v>1</v>
      </c>
      <c r="P24" s="276">
        <v>970880000</v>
      </c>
      <c r="Q24" s="241">
        <f>N24-P24</f>
        <v>0</v>
      </c>
      <c r="R24" s="241"/>
    </row>
    <row r="25" spans="1:18" ht="31.95" customHeight="1" x14ac:dyDescent="0.25">
      <c r="A25" s="21" t="s">
        <v>26</v>
      </c>
      <c r="B25" s="199">
        <v>859652000</v>
      </c>
      <c r="C25" s="195">
        <v>-210427</v>
      </c>
      <c r="D25" s="203">
        <v>-9730156</v>
      </c>
      <c r="E25" s="203"/>
      <c r="F25" s="195"/>
      <c r="G25" s="195"/>
      <c r="H25" s="196"/>
      <c r="I25" s="246"/>
      <c r="J25" s="195"/>
      <c r="K25" s="203"/>
      <c r="L25" s="195"/>
      <c r="M25" s="195"/>
      <c r="N25" s="252">
        <f>SUM(B25:M25)</f>
        <v>849711417</v>
      </c>
      <c r="O25" s="243">
        <f>N25/N24</f>
        <v>0.87519715824818722</v>
      </c>
    </row>
    <row r="26" spans="1:18" ht="31.95" customHeight="1" x14ac:dyDescent="0.3">
      <c r="A26" s="21" t="s">
        <v>28</v>
      </c>
      <c r="B26" s="215">
        <v>0</v>
      </c>
      <c r="C26" s="195">
        <v>15594533</v>
      </c>
      <c r="D26" s="203">
        <v>84229129</v>
      </c>
      <c r="E26" s="196"/>
      <c r="F26" s="233"/>
      <c r="G26" s="196"/>
      <c r="H26" s="196"/>
      <c r="I26" s="196"/>
      <c r="J26" s="196"/>
      <c r="K26" s="233"/>
      <c r="L26" s="196"/>
      <c r="M26" s="196"/>
      <c r="N26" s="252">
        <f>SUM(B26:M26)</f>
        <v>99823662</v>
      </c>
      <c r="O26" s="243">
        <f>N26/N24</f>
        <v>0.1028177138266315</v>
      </c>
    </row>
    <row r="27" spans="1:18" ht="31.95" customHeight="1" x14ac:dyDescent="0.3">
      <c r="A27" s="21" t="s">
        <v>197</v>
      </c>
      <c r="B27" s="195">
        <v>80353344</v>
      </c>
      <c r="C27" s="195">
        <v>5097899</v>
      </c>
      <c r="D27" s="195">
        <v>0</v>
      </c>
      <c r="E27" s="195">
        <v>4190162</v>
      </c>
      <c r="F27" s="195">
        <v>0</v>
      </c>
      <c r="G27" s="195">
        <v>0</v>
      </c>
      <c r="H27" s="195">
        <v>0</v>
      </c>
      <c r="I27" s="195">
        <v>0</v>
      </c>
      <c r="J27" s="195">
        <v>0</v>
      </c>
      <c r="K27" s="195">
        <v>0</v>
      </c>
      <c r="L27" s="195">
        <v>0</v>
      </c>
      <c r="M27" s="195">
        <v>0</v>
      </c>
      <c r="N27" s="252">
        <f t="shared" ref="N27:N29" si="0">SUM(B27:M27)</f>
        <v>89641405</v>
      </c>
      <c r="O27" s="243">
        <v>1</v>
      </c>
    </row>
    <row r="28" spans="1:18" ht="31.95" customHeight="1" x14ac:dyDescent="0.3">
      <c r="A28" s="21" t="s">
        <v>198</v>
      </c>
      <c r="B28" s="196">
        <v>0</v>
      </c>
      <c r="C28" s="196">
        <v>0</v>
      </c>
      <c r="D28" s="303">
        <v>0</v>
      </c>
      <c r="E28" s="196"/>
      <c r="F28" s="196"/>
      <c r="G28" s="196"/>
      <c r="H28" s="196"/>
      <c r="I28" s="196"/>
      <c r="J28" s="196"/>
      <c r="K28" s="196"/>
      <c r="L28" s="259"/>
      <c r="M28" s="196"/>
      <c r="N28" s="258">
        <f t="shared" si="0"/>
        <v>0</v>
      </c>
      <c r="O28" s="243">
        <f>N28/N27</f>
        <v>0</v>
      </c>
    </row>
    <row r="29" spans="1:18" ht="31.95" customHeight="1" x14ac:dyDescent="0.3">
      <c r="A29" s="23" t="s">
        <v>34</v>
      </c>
      <c r="B29" s="197">
        <v>0</v>
      </c>
      <c r="C29" s="297">
        <v>73138744</v>
      </c>
      <c r="D29" s="302">
        <v>6983899</v>
      </c>
      <c r="E29" s="197"/>
      <c r="F29" s="197"/>
      <c r="G29" s="197"/>
      <c r="H29" s="197"/>
      <c r="I29" s="197"/>
      <c r="J29" s="197"/>
      <c r="K29" s="197"/>
      <c r="L29" s="197"/>
      <c r="M29" s="197"/>
      <c r="N29" s="260">
        <f t="shared" si="0"/>
        <v>80122643</v>
      </c>
      <c r="O29" s="245">
        <f>N29/N27</f>
        <v>0.89381288702469575</v>
      </c>
    </row>
    <row r="30" spans="1:18" s="25" customFormat="1" ht="16.5" customHeight="1" x14ac:dyDescent="0.25">
      <c r="N30" s="240"/>
    </row>
    <row r="31" spans="1:18" s="25" customFormat="1" ht="17.25" customHeight="1" x14ac:dyDescent="0.25"/>
    <row r="32" spans="1:18" ht="5.25" customHeight="1" thickBot="1" x14ac:dyDescent="0.35">
      <c r="N32" s="241"/>
    </row>
    <row r="33" spans="1:13" ht="48" customHeight="1" thickBot="1" x14ac:dyDescent="0.35">
      <c r="A33" s="405" t="s">
        <v>199</v>
      </c>
      <c r="B33" s="406"/>
      <c r="C33" s="406"/>
      <c r="D33" s="406"/>
      <c r="E33" s="406"/>
      <c r="F33" s="406"/>
      <c r="G33" s="406"/>
      <c r="H33" s="406"/>
      <c r="I33" s="407"/>
      <c r="J33" s="29"/>
    </row>
    <row r="34" spans="1:13" ht="50.25" customHeight="1" thickBot="1" x14ac:dyDescent="0.35">
      <c r="A34" s="36" t="s">
        <v>200</v>
      </c>
      <c r="B34" s="408" t="str">
        <f>+B12</f>
        <v>Producir 4 boletines estadísticos con datos sobre los derechos de las mujeres</v>
      </c>
      <c r="C34" s="409"/>
      <c r="D34" s="409"/>
      <c r="E34" s="409"/>
      <c r="F34" s="409"/>
      <c r="G34" s="409"/>
      <c r="H34" s="409"/>
      <c r="I34" s="410"/>
      <c r="J34" s="27"/>
      <c r="M34" s="177"/>
    </row>
    <row r="35" spans="1:13" ht="18.75" customHeight="1" thickBot="1" x14ac:dyDescent="0.35">
      <c r="A35" s="396" t="s">
        <v>39</v>
      </c>
      <c r="B35" s="70">
        <v>2024</v>
      </c>
      <c r="C35" s="70">
        <v>2025</v>
      </c>
      <c r="D35" s="70">
        <v>2026</v>
      </c>
      <c r="E35" s="70">
        <v>2027</v>
      </c>
      <c r="F35" s="70" t="s">
        <v>201</v>
      </c>
      <c r="G35" s="420" t="s">
        <v>41</v>
      </c>
      <c r="H35" s="420" t="s">
        <v>202</v>
      </c>
      <c r="I35" s="420"/>
      <c r="J35" s="27"/>
      <c r="M35" s="177"/>
    </row>
    <row r="36" spans="1:13" ht="50.25" customHeight="1" thickBot="1" x14ac:dyDescent="0.35">
      <c r="A36" s="397"/>
      <c r="B36" s="165">
        <v>1</v>
      </c>
      <c r="C36" s="165">
        <v>1</v>
      </c>
      <c r="D36" s="165">
        <v>1</v>
      </c>
      <c r="E36" s="165">
        <v>1</v>
      </c>
      <c r="F36" s="166">
        <f>B36+C36+D36+E36</f>
        <v>4</v>
      </c>
      <c r="G36" s="420"/>
      <c r="H36" s="420"/>
      <c r="I36" s="420"/>
      <c r="J36" s="27"/>
      <c r="M36" s="178"/>
    </row>
    <row r="37" spans="1:13" ht="52.5" customHeight="1" thickBot="1" x14ac:dyDescent="0.35">
      <c r="A37" s="37" t="s">
        <v>43</v>
      </c>
      <c r="B37" s="411">
        <v>0.3</v>
      </c>
      <c r="C37" s="412"/>
      <c r="D37" s="415" t="s">
        <v>203</v>
      </c>
      <c r="E37" s="416"/>
      <c r="F37" s="416"/>
      <c r="G37" s="416"/>
      <c r="H37" s="416"/>
      <c r="I37" s="417"/>
    </row>
    <row r="38" spans="1:13" s="28" customFormat="1" ht="48" customHeight="1" x14ac:dyDescent="0.3">
      <c r="A38" s="396" t="s">
        <v>204</v>
      </c>
      <c r="B38" s="37" t="s">
        <v>205</v>
      </c>
      <c r="C38" s="36" t="s">
        <v>87</v>
      </c>
      <c r="D38" s="374" t="s">
        <v>89</v>
      </c>
      <c r="E38" s="375"/>
      <c r="F38" s="374" t="s">
        <v>91</v>
      </c>
      <c r="G38" s="375"/>
      <c r="H38" s="38" t="s">
        <v>93</v>
      </c>
      <c r="I38" s="40" t="s">
        <v>94</v>
      </c>
      <c r="M38" s="179"/>
    </row>
    <row r="39" spans="1:13" ht="189" customHeight="1" x14ac:dyDescent="0.3">
      <c r="A39" s="397"/>
      <c r="B39" s="167">
        <v>0</v>
      </c>
      <c r="C39" s="31">
        <v>0</v>
      </c>
      <c r="D39" s="400" t="s">
        <v>206</v>
      </c>
      <c r="E39" s="401"/>
      <c r="F39" s="400" t="s">
        <v>207</v>
      </c>
      <c r="G39" s="401"/>
      <c r="H39" s="194" t="s">
        <v>208</v>
      </c>
      <c r="I39" s="30" t="s">
        <v>209</v>
      </c>
      <c r="M39" s="177"/>
    </row>
    <row r="40" spans="1:13" s="28" customFormat="1" ht="54" customHeight="1" x14ac:dyDescent="0.3">
      <c r="A40" s="396" t="s">
        <v>210</v>
      </c>
      <c r="B40" s="39" t="s">
        <v>205</v>
      </c>
      <c r="C40" s="38" t="s">
        <v>87</v>
      </c>
      <c r="D40" s="374" t="s">
        <v>89</v>
      </c>
      <c r="E40" s="375"/>
      <c r="F40" s="374" t="s">
        <v>91</v>
      </c>
      <c r="G40" s="375"/>
      <c r="H40" s="38" t="s">
        <v>93</v>
      </c>
      <c r="I40" s="40" t="s">
        <v>94</v>
      </c>
    </row>
    <row r="41" spans="1:13" ht="409.05" customHeight="1" x14ac:dyDescent="0.3">
      <c r="A41" s="397"/>
      <c r="B41" s="181">
        <v>0.05</v>
      </c>
      <c r="C41" s="31">
        <v>0.05</v>
      </c>
      <c r="D41" s="400" t="s">
        <v>211</v>
      </c>
      <c r="E41" s="401"/>
      <c r="F41" s="418" t="s">
        <v>404</v>
      </c>
      <c r="G41" s="419"/>
      <c r="H41" s="298" t="s">
        <v>208</v>
      </c>
      <c r="I41" s="30" t="s">
        <v>212</v>
      </c>
    </row>
    <row r="42" spans="1:13" s="28" customFormat="1" ht="64.5" customHeight="1" x14ac:dyDescent="0.3">
      <c r="A42" s="396" t="s">
        <v>213</v>
      </c>
      <c r="B42" s="39" t="s">
        <v>205</v>
      </c>
      <c r="C42" s="38" t="s">
        <v>87</v>
      </c>
      <c r="D42" s="374" t="s">
        <v>89</v>
      </c>
      <c r="E42" s="375"/>
      <c r="F42" s="374" t="s">
        <v>91</v>
      </c>
      <c r="G42" s="375"/>
      <c r="H42" s="38" t="s">
        <v>93</v>
      </c>
      <c r="I42" s="40" t="s">
        <v>94</v>
      </c>
    </row>
    <row r="43" spans="1:13" ht="319.2" customHeight="1" x14ac:dyDescent="0.3">
      <c r="A43" s="397"/>
      <c r="B43" s="180">
        <v>0.1</v>
      </c>
      <c r="C43" s="180">
        <v>0.1</v>
      </c>
      <c r="D43" s="413" t="s">
        <v>214</v>
      </c>
      <c r="E43" s="414"/>
      <c r="F43" s="723" t="s">
        <v>406</v>
      </c>
      <c r="G43" s="724"/>
      <c r="H43" s="339" t="s">
        <v>208</v>
      </c>
      <c r="I43" s="247" t="s">
        <v>215</v>
      </c>
    </row>
    <row r="44" spans="1:13" s="28" customFormat="1" ht="44.25" customHeight="1" x14ac:dyDescent="0.3">
      <c r="A44" s="396" t="s">
        <v>216</v>
      </c>
      <c r="B44" s="39" t="s">
        <v>205</v>
      </c>
      <c r="C44" s="39" t="s">
        <v>87</v>
      </c>
      <c r="D44" s="374" t="s">
        <v>89</v>
      </c>
      <c r="E44" s="375"/>
      <c r="F44" s="374" t="s">
        <v>91</v>
      </c>
      <c r="G44" s="375"/>
      <c r="H44" s="38" t="s">
        <v>93</v>
      </c>
      <c r="I44" s="38" t="s">
        <v>94</v>
      </c>
    </row>
    <row r="45" spans="1:13" ht="16.8" x14ac:dyDescent="0.3">
      <c r="A45" s="397"/>
      <c r="B45" s="180">
        <v>0.1</v>
      </c>
      <c r="C45" s="180"/>
      <c r="D45" s="398"/>
      <c r="E45" s="399"/>
      <c r="F45" s="378"/>
      <c r="G45" s="404"/>
      <c r="H45" s="194"/>
      <c r="I45" s="218"/>
    </row>
    <row r="46" spans="1:13" s="28" customFormat="1" ht="47.25" customHeight="1" x14ac:dyDescent="0.3">
      <c r="A46" s="396" t="s">
        <v>217</v>
      </c>
      <c r="B46" s="39" t="s">
        <v>205</v>
      </c>
      <c r="C46" s="38" t="s">
        <v>87</v>
      </c>
      <c r="D46" s="374" t="s">
        <v>89</v>
      </c>
      <c r="E46" s="375"/>
      <c r="F46" s="374" t="s">
        <v>91</v>
      </c>
      <c r="G46" s="375"/>
      <c r="H46" s="38" t="s">
        <v>93</v>
      </c>
      <c r="I46" s="40" t="s">
        <v>94</v>
      </c>
    </row>
    <row r="47" spans="1:13" ht="16.8" x14ac:dyDescent="0.3">
      <c r="A47" s="397"/>
      <c r="B47" s="180">
        <v>0.1</v>
      </c>
      <c r="C47" s="180"/>
      <c r="D47" s="398"/>
      <c r="E47" s="399"/>
      <c r="F47" s="378"/>
      <c r="G47" s="379"/>
      <c r="H47" s="194"/>
      <c r="I47" s="194"/>
    </row>
    <row r="48" spans="1:13" s="28" customFormat="1" ht="74.25" customHeight="1" thickBot="1" x14ac:dyDescent="0.35">
      <c r="A48" s="396" t="s">
        <v>218</v>
      </c>
      <c r="B48" s="39" t="s">
        <v>205</v>
      </c>
      <c r="C48" s="38" t="s">
        <v>87</v>
      </c>
      <c r="D48" s="374" t="s">
        <v>89</v>
      </c>
      <c r="E48" s="375"/>
      <c r="F48" s="374" t="s">
        <v>91</v>
      </c>
      <c r="G48" s="375"/>
      <c r="H48" s="38" t="s">
        <v>93</v>
      </c>
      <c r="I48" s="40" t="s">
        <v>94</v>
      </c>
    </row>
    <row r="49" spans="1:9" ht="17.399999999999999" thickBot="1" x14ac:dyDescent="0.35">
      <c r="A49" s="397"/>
      <c r="B49" s="180">
        <v>0.1</v>
      </c>
      <c r="C49" s="180"/>
      <c r="D49" s="376"/>
      <c r="E49" s="377"/>
      <c r="F49" s="402"/>
      <c r="G49" s="403"/>
      <c r="H49" s="236"/>
      <c r="I49" s="236"/>
    </row>
    <row r="50" spans="1:9" ht="34.950000000000003" customHeight="1" thickBot="1" x14ac:dyDescent="0.35">
      <c r="A50" s="396" t="s">
        <v>219</v>
      </c>
      <c r="B50" s="37" t="s">
        <v>205</v>
      </c>
      <c r="C50" s="36" t="s">
        <v>87</v>
      </c>
      <c r="D50" s="374" t="s">
        <v>89</v>
      </c>
      <c r="E50" s="375"/>
      <c r="F50" s="374" t="s">
        <v>91</v>
      </c>
      <c r="G50" s="375"/>
      <c r="H50" s="38" t="s">
        <v>93</v>
      </c>
      <c r="I50" s="40" t="s">
        <v>94</v>
      </c>
    </row>
    <row r="51" spans="1:9" ht="17.399999999999999" thickBot="1" x14ac:dyDescent="0.35">
      <c r="A51" s="397"/>
      <c r="B51" s="180">
        <v>0.1</v>
      </c>
      <c r="C51" s="180"/>
      <c r="D51" s="376"/>
      <c r="E51" s="377"/>
      <c r="F51" s="402"/>
      <c r="G51" s="403"/>
      <c r="H51" s="194"/>
      <c r="I51" s="236"/>
    </row>
    <row r="52" spans="1:9" ht="34.950000000000003" customHeight="1" thickBot="1" x14ac:dyDescent="0.35">
      <c r="A52" s="396" t="s">
        <v>220</v>
      </c>
      <c r="B52" s="37" t="s">
        <v>205</v>
      </c>
      <c r="C52" s="36" t="s">
        <v>87</v>
      </c>
      <c r="D52" s="374" t="s">
        <v>89</v>
      </c>
      <c r="E52" s="375"/>
      <c r="F52" s="374" t="s">
        <v>91</v>
      </c>
      <c r="G52" s="375"/>
      <c r="H52" s="38" t="s">
        <v>93</v>
      </c>
      <c r="I52" s="40" t="s">
        <v>94</v>
      </c>
    </row>
    <row r="53" spans="1:9" ht="17.399999999999999" thickBot="1" x14ac:dyDescent="0.35">
      <c r="A53" s="397"/>
      <c r="B53" s="180">
        <v>0.1</v>
      </c>
      <c r="C53" s="180"/>
      <c r="D53" s="376"/>
      <c r="E53" s="377"/>
      <c r="F53" s="376"/>
      <c r="G53" s="377"/>
      <c r="H53" s="194"/>
      <c r="I53" s="236"/>
    </row>
    <row r="54" spans="1:9" ht="34.950000000000003" customHeight="1" thickBot="1" x14ac:dyDescent="0.35">
      <c r="A54" s="396" t="s">
        <v>221</v>
      </c>
      <c r="B54" s="37" t="s">
        <v>205</v>
      </c>
      <c r="C54" s="36" t="s">
        <v>87</v>
      </c>
      <c r="D54" s="374" t="s">
        <v>89</v>
      </c>
      <c r="E54" s="375"/>
      <c r="F54" s="374" t="s">
        <v>91</v>
      </c>
      <c r="G54" s="375"/>
      <c r="H54" s="38" t="s">
        <v>93</v>
      </c>
      <c r="I54" s="40" t="s">
        <v>94</v>
      </c>
    </row>
    <row r="55" spans="1:9" ht="17.399999999999999" thickBot="1" x14ac:dyDescent="0.35">
      <c r="A55" s="397"/>
      <c r="B55" s="180">
        <v>0.1</v>
      </c>
      <c r="C55" s="180"/>
      <c r="D55" s="376"/>
      <c r="E55" s="377"/>
      <c r="F55" s="376"/>
      <c r="G55" s="377"/>
      <c r="H55" s="194"/>
      <c r="I55" s="247"/>
    </row>
    <row r="56" spans="1:9" ht="34.950000000000003" customHeight="1" thickBot="1" x14ac:dyDescent="0.35">
      <c r="A56" s="396" t="s">
        <v>222</v>
      </c>
      <c r="B56" s="37" t="s">
        <v>205</v>
      </c>
      <c r="C56" s="36" t="s">
        <v>87</v>
      </c>
      <c r="D56" s="374" t="s">
        <v>89</v>
      </c>
      <c r="E56" s="375"/>
      <c r="F56" s="374" t="s">
        <v>91</v>
      </c>
      <c r="G56" s="375"/>
      <c r="H56" s="38" t="s">
        <v>93</v>
      </c>
      <c r="I56" s="40" t="s">
        <v>94</v>
      </c>
    </row>
    <row r="57" spans="1:9" ht="17.399999999999999" thickBot="1" x14ac:dyDescent="0.35">
      <c r="A57" s="397"/>
      <c r="B57" s="180">
        <v>0.1</v>
      </c>
      <c r="C57" s="180"/>
      <c r="D57" s="376"/>
      <c r="E57" s="377"/>
      <c r="F57" s="376"/>
      <c r="G57" s="377"/>
      <c r="H57" s="194"/>
      <c r="I57" s="194"/>
    </row>
    <row r="58" spans="1:9" ht="34.950000000000003" customHeight="1" thickBot="1" x14ac:dyDescent="0.35">
      <c r="A58" s="396" t="s">
        <v>223</v>
      </c>
      <c r="B58" s="37" t="s">
        <v>205</v>
      </c>
      <c r="C58" s="36" t="s">
        <v>87</v>
      </c>
      <c r="D58" s="374" t="s">
        <v>89</v>
      </c>
      <c r="E58" s="375"/>
      <c r="F58" s="374" t="s">
        <v>91</v>
      </c>
      <c r="G58" s="375"/>
      <c r="H58" s="38" t="s">
        <v>93</v>
      </c>
      <c r="I58" s="40" t="s">
        <v>94</v>
      </c>
    </row>
    <row r="59" spans="1:9" ht="17.399999999999999" thickBot="1" x14ac:dyDescent="0.35">
      <c r="A59" s="397"/>
      <c r="B59" s="180">
        <v>0.1</v>
      </c>
      <c r="C59" s="180"/>
      <c r="D59" s="376"/>
      <c r="E59" s="377"/>
      <c r="F59" s="380"/>
      <c r="G59" s="381"/>
      <c r="H59" s="194"/>
      <c r="I59" s="194"/>
    </row>
    <row r="60" spans="1:9" ht="34.950000000000003" customHeight="1" thickBot="1" x14ac:dyDescent="0.35">
      <c r="A60" s="396" t="s">
        <v>224</v>
      </c>
      <c r="B60" s="37" t="s">
        <v>205</v>
      </c>
      <c r="C60" s="36" t="s">
        <v>87</v>
      </c>
      <c r="D60" s="374" t="s">
        <v>89</v>
      </c>
      <c r="E60" s="375"/>
      <c r="F60" s="374" t="s">
        <v>91</v>
      </c>
      <c r="G60" s="375"/>
      <c r="H60" s="38" t="s">
        <v>93</v>
      </c>
      <c r="I60" s="40" t="s">
        <v>94</v>
      </c>
    </row>
    <row r="61" spans="1:9" ht="17.399999999999999" thickBot="1" x14ac:dyDescent="0.35">
      <c r="A61" s="397"/>
      <c r="B61" s="181">
        <v>0.05</v>
      </c>
      <c r="C61" s="32"/>
      <c r="D61" s="398"/>
      <c r="E61" s="399"/>
      <c r="F61" s="378"/>
      <c r="G61" s="379"/>
      <c r="H61" s="194"/>
      <c r="I61" s="194"/>
    </row>
    <row r="62" spans="1:9" x14ac:dyDescent="0.3">
      <c r="B62" s="171">
        <f>+B47+B43+B41+B45+B49+B51+B53+B55+B57+B59+B61+B39</f>
        <v>0.99999999999999989</v>
      </c>
      <c r="C62" s="171">
        <f>+C47+C43+C41+C45+C49+C51+C53+C55+C57+C59+C61</f>
        <v>0.15000000000000002</v>
      </c>
    </row>
    <row r="64" spans="1:9" s="27" customFormat="1" x14ac:dyDescent="0.3">
      <c r="A64" s="1"/>
      <c r="B64" s="1"/>
      <c r="C64" s="1"/>
      <c r="D64" s="1"/>
      <c r="E64" s="1"/>
      <c r="F64" s="1"/>
      <c r="G64" s="1"/>
      <c r="H64" s="1"/>
      <c r="I64" s="1"/>
    </row>
    <row r="65" spans="1:9" ht="34.5" customHeight="1" x14ac:dyDescent="0.3">
      <c r="A65" s="480" t="s">
        <v>57</v>
      </c>
      <c r="B65" s="480"/>
      <c r="C65" s="480"/>
      <c r="D65" s="480"/>
      <c r="E65" s="480"/>
      <c r="F65" s="480"/>
      <c r="G65" s="480"/>
      <c r="H65" s="480"/>
      <c r="I65" s="480"/>
    </row>
    <row r="66" spans="1:9" ht="84.45" customHeight="1" x14ac:dyDescent="0.3">
      <c r="A66" s="41" t="s">
        <v>58</v>
      </c>
      <c r="B66" s="389" t="s">
        <v>225</v>
      </c>
      <c r="C66" s="390"/>
      <c r="D66" s="389" t="s">
        <v>226</v>
      </c>
      <c r="E66" s="391"/>
      <c r="F66" s="481" t="s">
        <v>227</v>
      </c>
      <c r="G66" s="482"/>
      <c r="H66" s="481" t="s">
        <v>228</v>
      </c>
      <c r="I66" s="483"/>
    </row>
    <row r="67" spans="1:9" ht="33.6" x14ac:dyDescent="0.3">
      <c r="A67" s="41" t="s">
        <v>229</v>
      </c>
      <c r="B67" s="484">
        <v>0.09</v>
      </c>
      <c r="C67" s="485"/>
      <c r="D67" s="484">
        <v>0.08</v>
      </c>
      <c r="E67" s="485"/>
      <c r="F67" s="484">
        <v>0.08</v>
      </c>
      <c r="G67" s="485"/>
      <c r="H67" s="484">
        <v>0.05</v>
      </c>
      <c r="I67" s="485"/>
    </row>
    <row r="68" spans="1:9" ht="30" customHeight="1" x14ac:dyDescent="0.3">
      <c r="A68" s="478" t="s">
        <v>170</v>
      </c>
      <c r="B68" s="74" t="s">
        <v>85</v>
      </c>
      <c r="C68" s="74" t="s">
        <v>87</v>
      </c>
      <c r="D68" s="74" t="s">
        <v>85</v>
      </c>
      <c r="E68" s="74" t="s">
        <v>87</v>
      </c>
      <c r="F68" s="74" t="s">
        <v>85</v>
      </c>
      <c r="G68" s="74" t="s">
        <v>87</v>
      </c>
      <c r="H68" s="74" t="s">
        <v>85</v>
      </c>
      <c r="I68" s="74" t="s">
        <v>87</v>
      </c>
    </row>
    <row r="69" spans="1:9" ht="30" customHeight="1" x14ac:dyDescent="0.3">
      <c r="A69" s="479"/>
      <c r="B69" s="43">
        <v>0.03</v>
      </c>
      <c r="C69" s="43">
        <v>0.03</v>
      </c>
      <c r="D69" s="43">
        <v>0.03</v>
      </c>
      <c r="E69" s="43">
        <v>0.03</v>
      </c>
      <c r="F69" s="43">
        <v>0.08</v>
      </c>
      <c r="G69" s="43">
        <v>0.08</v>
      </c>
      <c r="H69" s="295">
        <v>0.05</v>
      </c>
      <c r="I69" s="43">
        <v>0.05</v>
      </c>
    </row>
    <row r="70" spans="1:9" ht="222" customHeight="1" x14ac:dyDescent="0.3">
      <c r="A70" s="41" t="s">
        <v>230</v>
      </c>
      <c r="B70" s="423" t="s">
        <v>231</v>
      </c>
      <c r="C70" s="424"/>
      <c r="D70" s="423" t="s">
        <v>232</v>
      </c>
      <c r="E70" s="424"/>
      <c r="F70" s="433" t="s">
        <v>233</v>
      </c>
      <c r="G70" s="424"/>
      <c r="H70" s="423" t="s">
        <v>234</v>
      </c>
      <c r="I70" s="424"/>
    </row>
    <row r="71" spans="1:9" ht="211.05" customHeight="1" x14ac:dyDescent="0.3">
      <c r="A71" s="41" t="s">
        <v>235</v>
      </c>
      <c r="B71" s="423" t="s">
        <v>236</v>
      </c>
      <c r="C71" s="424"/>
      <c r="D71" s="423" t="s">
        <v>237</v>
      </c>
      <c r="E71" s="424"/>
      <c r="F71" s="423" t="s">
        <v>238</v>
      </c>
      <c r="G71" s="424"/>
      <c r="H71" s="433" t="s">
        <v>239</v>
      </c>
      <c r="I71" s="424"/>
    </row>
    <row r="72" spans="1:9" ht="30.75" customHeight="1" x14ac:dyDescent="0.3">
      <c r="A72" s="478" t="s">
        <v>171</v>
      </c>
      <c r="B72" s="74" t="s">
        <v>85</v>
      </c>
      <c r="C72" s="74" t="s">
        <v>87</v>
      </c>
      <c r="D72" s="74" t="s">
        <v>85</v>
      </c>
      <c r="E72" s="74" t="s">
        <v>87</v>
      </c>
      <c r="F72" s="74" t="s">
        <v>85</v>
      </c>
      <c r="G72" s="74" t="s">
        <v>87</v>
      </c>
      <c r="H72" s="74" t="s">
        <v>85</v>
      </c>
      <c r="I72" s="74" t="s">
        <v>87</v>
      </c>
    </row>
    <row r="73" spans="1:9" ht="30.75" customHeight="1" x14ac:dyDescent="0.3">
      <c r="A73" s="479"/>
      <c r="B73" s="43">
        <v>0.06</v>
      </c>
      <c r="C73" s="43">
        <v>0.06</v>
      </c>
      <c r="D73" s="43">
        <v>0.05</v>
      </c>
      <c r="E73" s="43">
        <v>0.05</v>
      </c>
      <c r="F73" s="43">
        <v>0.08</v>
      </c>
      <c r="G73" s="44">
        <v>0.08</v>
      </c>
      <c r="H73" s="295">
        <v>0.06</v>
      </c>
      <c r="I73" s="44">
        <v>0.06</v>
      </c>
    </row>
    <row r="74" spans="1:9" ht="408.75" customHeight="1" x14ac:dyDescent="0.3">
      <c r="A74" s="41" t="s">
        <v>230</v>
      </c>
      <c r="B74" s="429" t="s">
        <v>240</v>
      </c>
      <c r="C74" s="430"/>
      <c r="D74" s="431" t="s">
        <v>241</v>
      </c>
      <c r="E74" s="432"/>
      <c r="F74" s="425" t="s">
        <v>400</v>
      </c>
      <c r="G74" s="426"/>
      <c r="H74" s="427" t="s">
        <v>242</v>
      </c>
      <c r="I74" s="428"/>
    </row>
    <row r="75" spans="1:9" ht="189" customHeight="1" x14ac:dyDescent="0.3">
      <c r="A75" s="41" t="s">
        <v>235</v>
      </c>
      <c r="B75" s="383" t="s">
        <v>243</v>
      </c>
      <c r="C75" s="384"/>
      <c r="D75" s="385" t="s">
        <v>244</v>
      </c>
      <c r="E75" s="386"/>
      <c r="F75" s="385" t="s">
        <v>245</v>
      </c>
      <c r="G75" s="386"/>
      <c r="H75" s="385" t="s">
        <v>246</v>
      </c>
      <c r="I75" s="386"/>
    </row>
    <row r="76" spans="1:9" ht="30.75" customHeight="1" x14ac:dyDescent="0.3">
      <c r="A76" s="478" t="s">
        <v>172</v>
      </c>
      <c r="B76" s="74" t="s">
        <v>85</v>
      </c>
      <c r="C76" s="74" t="s">
        <v>87</v>
      </c>
      <c r="D76" s="74" t="s">
        <v>85</v>
      </c>
      <c r="E76" s="74" t="s">
        <v>87</v>
      </c>
      <c r="F76" s="74" t="s">
        <v>85</v>
      </c>
      <c r="G76" s="74" t="s">
        <v>87</v>
      </c>
      <c r="H76" s="74" t="s">
        <v>85</v>
      </c>
      <c r="I76" s="74" t="s">
        <v>87</v>
      </c>
    </row>
    <row r="77" spans="1:9" ht="30.75" customHeight="1" x14ac:dyDescent="0.3">
      <c r="A77" s="479"/>
      <c r="B77" s="43">
        <v>0.09</v>
      </c>
      <c r="C77" s="43">
        <v>0.09</v>
      </c>
      <c r="D77" s="43">
        <v>0.09</v>
      </c>
      <c r="E77" s="43">
        <v>0.09</v>
      </c>
      <c r="F77" s="43">
        <v>0.08</v>
      </c>
      <c r="G77" s="44">
        <v>0.08</v>
      </c>
      <c r="H77" s="47">
        <v>0.08</v>
      </c>
      <c r="I77" s="344">
        <v>0.08</v>
      </c>
    </row>
    <row r="78" spans="1:9" ht="409.5" customHeight="1" x14ac:dyDescent="0.3">
      <c r="A78" s="41" t="s">
        <v>230</v>
      </c>
      <c r="B78" s="725" t="s">
        <v>405</v>
      </c>
      <c r="C78" s="726"/>
      <c r="D78" s="351" t="s">
        <v>247</v>
      </c>
      <c r="E78" s="352"/>
      <c r="F78" s="725" t="s">
        <v>401</v>
      </c>
      <c r="G78" s="726"/>
      <c r="H78" s="725" t="s">
        <v>402</v>
      </c>
      <c r="I78" s="726"/>
    </row>
    <row r="79" spans="1:9" ht="171" customHeight="1" x14ac:dyDescent="0.3">
      <c r="A79" s="41" t="s">
        <v>235</v>
      </c>
      <c r="B79" s="421" t="s">
        <v>391</v>
      </c>
      <c r="C79" s="422"/>
      <c r="D79" s="421" t="s">
        <v>392</v>
      </c>
      <c r="E79" s="422"/>
      <c r="F79" s="421" t="s">
        <v>393</v>
      </c>
      <c r="G79" s="422"/>
      <c r="H79" s="367" t="s">
        <v>394</v>
      </c>
      <c r="I79" s="368"/>
    </row>
    <row r="80" spans="1:9" ht="30.75" customHeight="1" x14ac:dyDescent="0.3">
      <c r="A80" s="478" t="s">
        <v>174</v>
      </c>
      <c r="B80" s="74" t="s">
        <v>85</v>
      </c>
      <c r="C80" s="74" t="s">
        <v>87</v>
      </c>
      <c r="D80" s="74" t="s">
        <v>85</v>
      </c>
      <c r="E80" s="74" t="s">
        <v>87</v>
      </c>
      <c r="F80" s="74" t="s">
        <v>85</v>
      </c>
      <c r="G80" s="74" t="s">
        <v>87</v>
      </c>
      <c r="H80" s="74" t="s">
        <v>85</v>
      </c>
      <c r="I80" s="74" t="s">
        <v>87</v>
      </c>
    </row>
    <row r="81" spans="1:9" ht="30.75" customHeight="1" x14ac:dyDescent="0.3">
      <c r="A81" s="479"/>
      <c r="B81" s="43">
        <v>0.09</v>
      </c>
      <c r="C81" s="43"/>
      <c r="D81" s="43">
        <v>9.4E-2</v>
      </c>
      <c r="E81" s="43"/>
      <c r="F81" s="43">
        <v>0.08</v>
      </c>
      <c r="G81" s="44"/>
      <c r="H81" s="47">
        <v>0.08</v>
      </c>
      <c r="I81" s="44"/>
    </row>
    <row r="82" spans="1:9" ht="33.6" x14ac:dyDescent="0.3">
      <c r="A82" s="41" t="s">
        <v>230</v>
      </c>
      <c r="B82" s="359"/>
      <c r="C82" s="360"/>
      <c r="D82" s="369"/>
      <c r="E82" s="370"/>
      <c r="F82" s="369"/>
      <c r="G82" s="370"/>
      <c r="H82" s="371"/>
      <c r="I82" s="372"/>
    </row>
    <row r="83" spans="1:9" ht="16.8" x14ac:dyDescent="0.3">
      <c r="A83" s="41" t="s">
        <v>235</v>
      </c>
      <c r="B83" s="348"/>
      <c r="C83" s="382"/>
      <c r="D83" s="489"/>
      <c r="E83" s="382"/>
      <c r="F83" s="359"/>
      <c r="G83" s="360"/>
      <c r="H83" s="371"/>
      <c r="I83" s="372"/>
    </row>
    <row r="84" spans="1:9" ht="30" customHeight="1" x14ac:dyDescent="0.3">
      <c r="A84" s="478" t="s">
        <v>176</v>
      </c>
      <c r="B84" s="74" t="s">
        <v>85</v>
      </c>
      <c r="C84" s="74" t="s">
        <v>87</v>
      </c>
      <c r="D84" s="74" t="s">
        <v>85</v>
      </c>
      <c r="E84" s="74" t="s">
        <v>87</v>
      </c>
      <c r="F84" s="74" t="s">
        <v>85</v>
      </c>
      <c r="G84" s="74" t="s">
        <v>87</v>
      </c>
      <c r="H84" s="74" t="s">
        <v>85</v>
      </c>
      <c r="I84" s="74" t="s">
        <v>87</v>
      </c>
    </row>
    <row r="85" spans="1:9" ht="30" customHeight="1" x14ac:dyDescent="0.3">
      <c r="A85" s="479"/>
      <c r="B85" s="43">
        <v>0.09</v>
      </c>
      <c r="C85" s="43"/>
      <c r="D85" s="43">
        <v>9.4E-2</v>
      </c>
      <c r="E85" s="43"/>
      <c r="F85" s="43">
        <v>0.08</v>
      </c>
      <c r="G85" s="43"/>
      <c r="H85" s="47">
        <v>0.08</v>
      </c>
      <c r="I85" s="44"/>
    </row>
    <row r="86" spans="1:9" ht="33.6" x14ac:dyDescent="0.3">
      <c r="A86" s="41" t="s">
        <v>230</v>
      </c>
      <c r="B86" s="359"/>
      <c r="C86" s="360"/>
      <c r="D86" s="392"/>
      <c r="E86" s="393"/>
      <c r="F86" s="394"/>
      <c r="G86" s="395"/>
      <c r="H86" s="393"/>
      <c r="I86" s="393"/>
    </row>
    <row r="87" spans="1:9" ht="16.8" x14ac:dyDescent="0.3">
      <c r="A87" s="41" t="s">
        <v>235</v>
      </c>
      <c r="B87" s="348"/>
      <c r="C87" s="349"/>
      <c r="D87" s="487"/>
      <c r="E87" s="488"/>
      <c r="F87" s="348"/>
      <c r="G87" s="349"/>
      <c r="H87" s="350"/>
      <c r="I87" s="349"/>
    </row>
    <row r="88" spans="1:9" ht="29.25" customHeight="1" x14ac:dyDescent="0.3">
      <c r="A88" s="478" t="s">
        <v>177</v>
      </c>
      <c r="B88" s="74" t="s">
        <v>85</v>
      </c>
      <c r="C88" s="74" t="s">
        <v>87</v>
      </c>
      <c r="D88" s="74" t="s">
        <v>85</v>
      </c>
      <c r="E88" s="74" t="s">
        <v>87</v>
      </c>
      <c r="F88" s="74" t="s">
        <v>85</v>
      </c>
      <c r="G88" s="74" t="s">
        <v>87</v>
      </c>
      <c r="H88" s="74" t="s">
        <v>85</v>
      </c>
      <c r="I88" s="74" t="s">
        <v>87</v>
      </c>
    </row>
    <row r="89" spans="1:9" ht="29.25" customHeight="1" x14ac:dyDescent="0.3">
      <c r="A89" s="479"/>
      <c r="B89" s="43">
        <v>0.09</v>
      </c>
      <c r="C89" s="43"/>
      <c r="D89" s="43">
        <v>9.4E-2</v>
      </c>
      <c r="E89" s="43"/>
      <c r="F89" s="43">
        <v>0.08</v>
      </c>
      <c r="G89" s="43"/>
      <c r="H89" s="47">
        <v>0.08</v>
      </c>
      <c r="I89" s="44"/>
    </row>
    <row r="90" spans="1:9" ht="33.6" x14ac:dyDescent="0.3">
      <c r="A90" s="41" t="s">
        <v>230</v>
      </c>
      <c r="B90" s="351"/>
      <c r="C90" s="352"/>
      <c r="D90" s="363"/>
      <c r="E90" s="364"/>
      <c r="F90" s="365"/>
      <c r="G90" s="366"/>
      <c r="H90" s="347"/>
      <c r="I90" s="347"/>
    </row>
    <row r="91" spans="1:9" ht="16.8" x14ac:dyDescent="0.3">
      <c r="A91" s="41" t="s">
        <v>235</v>
      </c>
      <c r="B91" s="348"/>
      <c r="C91" s="382"/>
      <c r="D91" s="486"/>
      <c r="E91" s="382"/>
      <c r="F91" s="348"/>
      <c r="G91" s="349"/>
      <c r="H91" s="350"/>
      <c r="I91" s="349"/>
    </row>
    <row r="92" spans="1:9" ht="25.05" customHeight="1" x14ac:dyDescent="0.3">
      <c r="A92" s="478" t="s">
        <v>178</v>
      </c>
      <c r="B92" s="74" t="s">
        <v>85</v>
      </c>
      <c r="C92" s="74" t="s">
        <v>87</v>
      </c>
      <c r="D92" s="74" t="s">
        <v>85</v>
      </c>
      <c r="E92" s="74" t="s">
        <v>87</v>
      </c>
      <c r="F92" s="74" t="s">
        <v>85</v>
      </c>
      <c r="G92" s="74" t="s">
        <v>87</v>
      </c>
      <c r="H92" s="74" t="s">
        <v>85</v>
      </c>
      <c r="I92" s="74" t="s">
        <v>87</v>
      </c>
    </row>
    <row r="93" spans="1:9" ht="25.05" customHeight="1" x14ac:dyDescent="0.3">
      <c r="A93" s="479"/>
      <c r="B93" s="43">
        <v>0.09</v>
      </c>
      <c r="C93" s="45"/>
      <c r="D93" s="43">
        <v>9.4E-2</v>
      </c>
      <c r="E93" s="43"/>
      <c r="F93" s="43">
        <v>0.08</v>
      </c>
      <c r="G93" s="44"/>
      <c r="H93" s="47">
        <v>0.08</v>
      </c>
      <c r="I93" s="44"/>
    </row>
    <row r="94" spans="1:9" ht="33.6" x14ac:dyDescent="0.3">
      <c r="A94" s="41" t="s">
        <v>230</v>
      </c>
      <c r="B94" s="351"/>
      <c r="C94" s="352"/>
      <c r="D94" s="363"/>
      <c r="E94" s="364"/>
      <c r="F94" s="365"/>
      <c r="G94" s="366"/>
      <c r="H94" s="347"/>
      <c r="I94" s="347"/>
    </row>
    <row r="95" spans="1:9" ht="16.8" x14ac:dyDescent="0.3">
      <c r="A95" s="41" t="s">
        <v>235</v>
      </c>
      <c r="B95" s="348"/>
      <c r="C95" s="349"/>
      <c r="D95" s="363"/>
      <c r="E95" s="364"/>
      <c r="F95" s="363"/>
      <c r="G95" s="364"/>
      <c r="H95" s="350"/>
      <c r="I95" s="349"/>
    </row>
    <row r="96" spans="1:9" ht="25.05" customHeight="1" x14ac:dyDescent="0.3">
      <c r="A96" s="478" t="s">
        <v>179</v>
      </c>
      <c r="B96" s="74" t="s">
        <v>85</v>
      </c>
      <c r="C96" s="74" t="s">
        <v>87</v>
      </c>
      <c r="D96" s="74" t="s">
        <v>85</v>
      </c>
      <c r="E96" s="74" t="s">
        <v>87</v>
      </c>
      <c r="F96" s="74" t="s">
        <v>85</v>
      </c>
      <c r="G96" s="74" t="s">
        <v>87</v>
      </c>
      <c r="H96" s="74" t="s">
        <v>85</v>
      </c>
      <c r="I96" s="74" t="s">
        <v>87</v>
      </c>
    </row>
    <row r="97" spans="1:9" ht="25.05" customHeight="1" x14ac:dyDescent="0.3">
      <c r="A97" s="479"/>
      <c r="B97" s="43">
        <v>0.09</v>
      </c>
      <c r="C97" s="43"/>
      <c r="D97" s="43">
        <v>9.4E-2</v>
      </c>
      <c r="E97" s="43"/>
      <c r="F97" s="43">
        <v>0.08</v>
      </c>
      <c r="G97" s="43"/>
      <c r="H97" s="47">
        <v>0.09</v>
      </c>
      <c r="I97" s="44"/>
    </row>
    <row r="98" spans="1:9" ht="33.6" x14ac:dyDescent="0.3">
      <c r="A98" s="41" t="s">
        <v>230</v>
      </c>
      <c r="B98" s="351"/>
      <c r="C98" s="352"/>
      <c r="D98" s="351"/>
      <c r="E98" s="352"/>
      <c r="F98" s="387"/>
      <c r="G98" s="388"/>
      <c r="H98" s="347"/>
      <c r="I98" s="347"/>
    </row>
    <row r="99" spans="1:9" ht="16.8" x14ac:dyDescent="0.3">
      <c r="A99" s="41" t="s">
        <v>235</v>
      </c>
      <c r="B99" s="348"/>
      <c r="C99" s="349"/>
      <c r="D99" s="348"/>
      <c r="E99" s="349"/>
      <c r="F99" s="351"/>
      <c r="G99" s="373"/>
      <c r="H99" s="350"/>
      <c r="I99" s="349"/>
    </row>
    <row r="100" spans="1:9" ht="25.05" customHeight="1" x14ac:dyDescent="0.3">
      <c r="A100" s="475" t="s">
        <v>181</v>
      </c>
      <c r="B100" s="74" t="s">
        <v>85</v>
      </c>
      <c r="C100" s="74" t="s">
        <v>87</v>
      </c>
      <c r="D100" s="74" t="s">
        <v>85</v>
      </c>
      <c r="E100" s="74" t="s">
        <v>87</v>
      </c>
      <c r="F100" s="74" t="s">
        <v>85</v>
      </c>
      <c r="G100" s="74" t="s">
        <v>87</v>
      </c>
      <c r="H100" s="74" t="s">
        <v>85</v>
      </c>
      <c r="I100" s="74" t="s">
        <v>87</v>
      </c>
    </row>
    <row r="101" spans="1:9" ht="25.05" customHeight="1" x14ac:dyDescent="0.3">
      <c r="A101" s="476"/>
      <c r="B101" s="43">
        <v>0.09</v>
      </c>
      <c r="C101" s="43"/>
      <c r="D101" s="43">
        <v>9.4E-2</v>
      </c>
      <c r="E101" s="43"/>
      <c r="F101" s="43">
        <v>0.08</v>
      </c>
      <c r="G101" s="43"/>
      <c r="H101" s="47">
        <v>0.1</v>
      </c>
      <c r="I101" s="44"/>
    </row>
    <row r="102" spans="1:9" ht="33.6" x14ac:dyDescent="0.3">
      <c r="A102" s="274" t="s">
        <v>230</v>
      </c>
      <c r="B102" s="351"/>
      <c r="C102" s="352"/>
      <c r="D102" s="363"/>
      <c r="E102" s="364"/>
      <c r="F102" s="355"/>
      <c r="G102" s="356"/>
      <c r="H102" s="347"/>
      <c r="I102" s="347"/>
    </row>
    <row r="103" spans="1:9" ht="16.8" x14ac:dyDescent="0.3">
      <c r="A103" s="274" t="s">
        <v>235</v>
      </c>
      <c r="B103" s="348"/>
      <c r="C103" s="382"/>
      <c r="D103" s="357"/>
      <c r="E103" s="358"/>
      <c r="F103" s="351"/>
      <c r="G103" s="373"/>
      <c r="H103" s="350"/>
      <c r="I103" s="349"/>
    </row>
    <row r="104" spans="1:9" ht="25.05" customHeight="1" x14ac:dyDescent="0.3">
      <c r="A104" s="475" t="s">
        <v>182</v>
      </c>
      <c r="B104" s="74" t="s">
        <v>85</v>
      </c>
      <c r="C104" s="74" t="s">
        <v>87</v>
      </c>
      <c r="D104" s="74" t="s">
        <v>85</v>
      </c>
      <c r="E104" s="74" t="s">
        <v>87</v>
      </c>
      <c r="F104" s="74" t="s">
        <v>85</v>
      </c>
      <c r="G104" s="74" t="s">
        <v>87</v>
      </c>
      <c r="H104" s="74" t="s">
        <v>85</v>
      </c>
      <c r="I104" s="74" t="s">
        <v>87</v>
      </c>
    </row>
    <row r="105" spans="1:9" ht="25.05" customHeight="1" x14ac:dyDescent="0.3">
      <c r="A105" s="476"/>
      <c r="B105" s="43">
        <v>0.09</v>
      </c>
      <c r="C105" s="43"/>
      <c r="D105" s="43">
        <v>9.4E-2</v>
      </c>
      <c r="E105" s="43"/>
      <c r="F105" s="43">
        <v>0.08</v>
      </c>
      <c r="G105" s="43"/>
      <c r="H105" s="47">
        <v>0.1</v>
      </c>
      <c r="I105" s="44"/>
    </row>
    <row r="106" spans="1:9" ht="33.6" x14ac:dyDescent="0.3">
      <c r="A106" s="274" t="s">
        <v>230</v>
      </c>
      <c r="B106" s="351"/>
      <c r="C106" s="352"/>
      <c r="D106" s="353"/>
      <c r="E106" s="354"/>
      <c r="F106" s="355"/>
      <c r="G106" s="356"/>
      <c r="H106" s="347"/>
      <c r="I106" s="347"/>
    </row>
    <row r="107" spans="1:9" ht="16.8" x14ac:dyDescent="0.3">
      <c r="A107" s="274" t="s">
        <v>235</v>
      </c>
      <c r="B107" s="348"/>
      <c r="C107" s="349"/>
      <c r="D107" s="357"/>
      <c r="E107" s="358"/>
      <c r="F107" s="348"/>
      <c r="G107" s="349"/>
      <c r="H107" s="350"/>
      <c r="I107" s="349"/>
    </row>
    <row r="108" spans="1:9" ht="25.05" customHeight="1" x14ac:dyDescent="0.3">
      <c r="A108" s="475" t="s">
        <v>183</v>
      </c>
      <c r="B108" s="74" t="s">
        <v>85</v>
      </c>
      <c r="C108" s="74" t="s">
        <v>87</v>
      </c>
      <c r="D108" s="74" t="s">
        <v>85</v>
      </c>
      <c r="E108" s="74" t="s">
        <v>87</v>
      </c>
      <c r="F108" s="74" t="s">
        <v>85</v>
      </c>
      <c r="G108" s="74" t="s">
        <v>87</v>
      </c>
      <c r="H108" s="74" t="s">
        <v>85</v>
      </c>
      <c r="I108" s="74" t="s">
        <v>87</v>
      </c>
    </row>
    <row r="109" spans="1:9" ht="25.05" customHeight="1" x14ac:dyDescent="0.3">
      <c r="A109" s="476"/>
      <c r="B109" s="43">
        <v>0.1</v>
      </c>
      <c r="C109" s="45"/>
      <c r="D109" s="43">
        <v>9.4E-2</v>
      </c>
      <c r="E109" s="43"/>
      <c r="F109" s="43">
        <v>0.08</v>
      </c>
      <c r="G109" s="44"/>
      <c r="H109" s="47">
        <v>0.1</v>
      </c>
      <c r="I109" s="44"/>
    </row>
    <row r="110" spans="1:9" ht="33.6" x14ac:dyDescent="0.3">
      <c r="A110" s="274" t="s">
        <v>230</v>
      </c>
      <c r="B110" s="359"/>
      <c r="C110" s="360"/>
      <c r="D110" s="351"/>
      <c r="E110" s="352"/>
      <c r="F110" s="351"/>
      <c r="G110" s="352"/>
      <c r="H110" s="347"/>
      <c r="I110" s="347"/>
    </row>
    <row r="111" spans="1:9" ht="16.8" x14ac:dyDescent="0.3">
      <c r="A111" s="274" t="s">
        <v>235</v>
      </c>
      <c r="B111" s="348"/>
      <c r="C111" s="349"/>
      <c r="D111" s="361"/>
      <c r="E111" s="347"/>
      <c r="F111" s="348"/>
      <c r="G111" s="349"/>
      <c r="H111" s="350"/>
      <c r="I111" s="349"/>
    </row>
    <row r="112" spans="1:9" ht="25.05" customHeight="1" x14ac:dyDescent="0.3">
      <c r="A112" s="475" t="s">
        <v>184</v>
      </c>
      <c r="B112" s="74" t="s">
        <v>85</v>
      </c>
      <c r="C112" s="74" t="s">
        <v>87</v>
      </c>
      <c r="D112" s="74" t="s">
        <v>85</v>
      </c>
      <c r="E112" s="74" t="s">
        <v>87</v>
      </c>
      <c r="F112" s="74" t="s">
        <v>85</v>
      </c>
      <c r="G112" s="74" t="s">
        <v>87</v>
      </c>
      <c r="H112" s="74" t="s">
        <v>85</v>
      </c>
      <c r="I112" s="74" t="s">
        <v>87</v>
      </c>
    </row>
    <row r="113" spans="1:9" ht="25.05" customHeight="1" x14ac:dyDescent="0.3">
      <c r="A113" s="476"/>
      <c r="B113" s="43">
        <v>0.09</v>
      </c>
      <c r="C113" s="43"/>
      <c r="D113" s="43">
        <v>0.08</v>
      </c>
      <c r="E113" s="43"/>
      <c r="F113" s="43">
        <v>0.12</v>
      </c>
      <c r="G113" s="43"/>
      <c r="H113" s="47">
        <v>0.1</v>
      </c>
      <c r="I113" s="154"/>
    </row>
    <row r="114" spans="1:9" ht="33.6" x14ac:dyDescent="0.3">
      <c r="A114" s="274" t="s">
        <v>230</v>
      </c>
      <c r="B114" s="359"/>
      <c r="C114" s="360"/>
      <c r="D114" s="359"/>
      <c r="E114" s="360"/>
      <c r="F114" s="359"/>
      <c r="G114" s="360"/>
      <c r="H114" s="362"/>
      <c r="I114" s="362"/>
    </row>
    <row r="115" spans="1:9" ht="16.8" x14ac:dyDescent="0.3">
      <c r="A115" s="274" t="s">
        <v>235</v>
      </c>
      <c r="B115" s="348"/>
      <c r="C115" s="349"/>
      <c r="D115" s="348"/>
      <c r="E115" s="349"/>
      <c r="F115" s="348"/>
      <c r="G115" s="349"/>
      <c r="H115" s="350"/>
      <c r="I115" s="349"/>
    </row>
    <row r="116" spans="1:9" ht="16.8" x14ac:dyDescent="0.3">
      <c r="A116" s="275" t="s">
        <v>248</v>
      </c>
      <c r="B116" s="46">
        <f>(B69+B73+B77+B81+B85+B89+B93+B97+B101+B105+B109+B113)</f>
        <v>0.99999999999999978</v>
      </c>
      <c r="C116" s="46">
        <f t="shared" ref="C116:I116" si="1">(C69+C73+C77+C81+C85+C89+C93+C97+C101+C105+C109+C113)</f>
        <v>0.18</v>
      </c>
      <c r="D116" s="46">
        <f t="shared" si="1"/>
        <v>1.0019999999999998</v>
      </c>
      <c r="E116" s="46">
        <f t="shared" si="1"/>
        <v>0.16999999999999998</v>
      </c>
      <c r="F116" s="46">
        <f>(F69+F73+F77+F81+F85+F89+F93+F97+F101+F105+F109+F113)</f>
        <v>0.99999999999999989</v>
      </c>
      <c r="G116" s="46">
        <f>(G69+G73+G77+G81+G85+G89+G93+G97+G101+G105+G109+G113)</f>
        <v>0.24</v>
      </c>
      <c r="H116" s="46">
        <f>(H69+H73+H77+H81+H85+H89+H93+H97+H101+H105+H109+H113)</f>
        <v>0.99999999999999989</v>
      </c>
      <c r="I116" s="46">
        <f t="shared" si="1"/>
        <v>0.19</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2" type="noConversion"/>
  <hyperlinks>
    <hyperlink ref="B71" r:id="rId1" display="https://secretariadistritald.sharepoint.com/:f:/s/ContratacinSPI-2022/IgC0PtDUeSKQSb0e6RZzO4eKASUyDxZt2GdE6qDoOvgkXsQ?e=bkbGXn" xr:uid="{F8A1157A-85CE-574E-9126-58592303AFFD}"/>
    <hyperlink ref="D71" r:id="rId2" display="https://secretariadistritald.sharepoint.com/:f:/s/ContratacinSPI-2022/IgCgHRpPV4hoR4oDbQZ34ibTAWwKSIHKAZvZioXeImSO5wQ?e=KOgIlp" xr:uid="{D50AE3AF-B808-BF40-99F8-D8EC2B80326F}"/>
    <hyperlink ref="F71" r:id="rId3" display="https://secretariadistritald.sharepoint.com/:f:/s/ContratacinSPI-2022/IgA2krTfp2VARrGziAERGPKjAccva9YWVf5KXJQLpmrjch8?e=KsWRIR" xr:uid="{01C7767E-E6BC-8A4F-BD2D-60768E2ED912}"/>
    <hyperlink ref="H71" r:id="rId4" display="https://secretariadistritald.sharepoint.com/:f:/s/ContratacinSPI-2022/IgADSM-ym86HTYPd4-4etBqgAcpTloUFlgdEKUf9TOBrk88?e=sGaU1j" xr:uid="{9B28EE5F-9470-094E-8B7F-D58BEE461D32}"/>
    <hyperlink ref="B75:C75" r:id="rId5" display="https://secretariadistritald.sharepoint.com/:f:/s/ContratacinSPI-2022/IgAgWK0mrztUS4svDQS5pIGdATiriL2J6d_snzBf-TaQWKY?e=gMUmhV" xr:uid="{1D4D73A0-FF02-4DD8-9B25-FC5E6DCF3B51}"/>
    <hyperlink ref="D75:E75" r:id="rId6" display="https://secretariadistritald.sharepoint.com/:f:/s/ContratacinSPI-2022/IgAZDMlHHeogSq9Cql8tIovPAc0Mu1sxDphKmul-mg3wnGQ?e=iX2GYS" xr:uid="{D1F48464-786B-4275-A8FF-65CD441A1FFB}"/>
    <hyperlink ref="F75:G75" r:id="rId7" display="https://secretariadistritald.sharepoint.com/:f:/s/ContratacinSPI-2022/IgDe_qj6Du4aSp81_KzsoInfAVGt9_ufG0DCrreiMX-HBMs?e=sJ93BG" xr:uid="{8557C5C0-6997-4C7B-BB00-B94B349BA273}"/>
    <hyperlink ref="H75:I75" r:id="rId8" display="https://secretariadistritald.sharepoint.com/:f:/s/ContratacinSPI-2022/IgBbsBQlNqQ9S489F3KcdG_KAb8xvNxkK7MYo8wk-xfJC_o?e=RLyFJi" xr:uid="{6512E88A-E98B-4F8C-8628-230BB692E674}"/>
    <hyperlink ref="B79:C79" r:id="rId9" display="https://secretariadistritald.sharepoint.com/:f:/s/ContratacinSPI-2022/IgA1zT-4cGdUTqWs_3vH9AdsAcIbsMKDuk_h4whOBGksAHk?e=w78JsC" xr:uid="{B02CA8F8-0C29-4666-906A-A73FB198C4A0}"/>
    <hyperlink ref="D79:E79" r:id="rId10" display="https://secretariadistritald.sharepoint.com/:f:/s/ContratacinSPI-2022/IgC0mvHm4fROQJdeoG0_TOSwAVc48itb8rKdtwfi51p0WsM?e=xVVYNQ" xr:uid="{758B2DD1-B3A2-4DDF-9A42-870E0C5C3EAE}"/>
    <hyperlink ref="F79:G79" r:id="rId11" display="https://secretariadistritald.sharepoint.com/:f:/s/ContratacinSPI-2022/IgARYPGHRRl5RKL7gTyDrUaFAdTtXdRZPf_2FjpazDUSm3M?e=l91v9h" xr:uid="{0A0AECD9-6CE8-4F58-B760-E6A5B1A02D89}"/>
    <hyperlink ref="H79:I79" r:id="rId12" display="https://secretariadistritald.sharepoint.com/:f:/s/ContratacinSPI-2022/IgDK-2FbeMyTT4KZv-oO5iXCAe1HsCZhU8AxJFShFcWE_hY?e=Hbk6VT" xr:uid="{47E0768D-F20D-4B63-A28F-F54288F6A570}"/>
  </hyperlinks>
  <pageMargins left="0.25" right="0.25" top="0.75" bottom="0.75" header="0.3" footer="0.3"/>
  <pageSetup scale="15" orientation="portrait" r:id="rId13"/>
  <drawing r:id="rId14"/>
  <legacy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pageSetUpPr fitToPage="1"/>
  </sheetPr>
  <dimension ref="A1:S125"/>
  <sheetViews>
    <sheetView topLeftCell="A105" zoomScale="80" zoomScaleNormal="80" workbookViewId="0">
      <selection activeCell="B69" sqref="B69:C69"/>
    </sheetView>
  </sheetViews>
  <sheetFormatPr baseColWidth="10" defaultColWidth="10.77734375" defaultRowHeight="13.8" x14ac:dyDescent="0.3"/>
  <cols>
    <col min="1" max="1" width="49.77734375" style="1" customWidth="1"/>
    <col min="2" max="2" width="39.77734375" style="1" customWidth="1"/>
    <col min="3" max="3" width="46.44140625" style="1" customWidth="1"/>
    <col min="4" max="4" width="39.77734375" style="1" customWidth="1"/>
    <col min="5" max="5" width="40.33203125" style="1" customWidth="1"/>
    <col min="6" max="6" width="42.6640625" style="1" customWidth="1"/>
    <col min="7" max="7" width="47.33203125" style="1" customWidth="1"/>
    <col min="8" max="8" width="43" style="1" customWidth="1"/>
    <col min="9" max="9" width="44.77734375" style="1" customWidth="1"/>
    <col min="10" max="13" width="35.6640625" style="1" customWidth="1"/>
    <col min="14" max="14" width="30.77734375"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77734375" style="1"/>
    <col min="23" max="23" width="18.44140625" style="1" bestFit="1" customWidth="1"/>
    <col min="24" max="24" width="16.109375" style="1" customWidth="1"/>
    <col min="25" max="16384" width="10.77734375" style="1"/>
  </cols>
  <sheetData>
    <row r="1" spans="1:15" s="64" customFormat="1" ht="22.2" customHeight="1" thickBot="1" x14ac:dyDescent="0.35">
      <c r="A1" s="460"/>
      <c r="B1" s="437" t="s">
        <v>160</v>
      </c>
      <c r="C1" s="438"/>
      <c r="D1" s="438"/>
      <c r="E1" s="438"/>
      <c r="F1" s="438"/>
      <c r="G1" s="438"/>
      <c r="H1" s="438"/>
      <c r="I1" s="438"/>
      <c r="J1" s="438"/>
      <c r="K1" s="438"/>
      <c r="L1" s="439"/>
      <c r="M1" s="434" t="s">
        <v>161</v>
      </c>
      <c r="N1" s="435"/>
      <c r="O1" s="436"/>
    </row>
    <row r="2" spans="1:15" s="64" customFormat="1" ht="18" customHeight="1" thickBot="1" x14ac:dyDescent="0.35">
      <c r="A2" s="461"/>
      <c r="B2" s="440" t="s">
        <v>162</v>
      </c>
      <c r="C2" s="441"/>
      <c r="D2" s="441"/>
      <c r="E2" s="441"/>
      <c r="F2" s="441"/>
      <c r="G2" s="441"/>
      <c r="H2" s="441"/>
      <c r="I2" s="441"/>
      <c r="J2" s="441"/>
      <c r="K2" s="441"/>
      <c r="L2" s="442"/>
      <c r="M2" s="434" t="s">
        <v>163</v>
      </c>
      <c r="N2" s="435"/>
      <c r="O2" s="436"/>
    </row>
    <row r="3" spans="1:15" s="64" customFormat="1" ht="19.95" customHeight="1" thickBot="1" x14ac:dyDescent="0.35">
      <c r="A3" s="461"/>
      <c r="B3" s="440" t="s">
        <v>0</v>
      </c>
      <c r="C3" s="441"/>
      <c r="D3" s="441"/>
      <c r="E3" s="441"/>
      <c r="F3" s="441"/>
      <c r="G3" s="441"/>
      <c r="H3" s="441"/>
      <c r="I3" s="441"/>
      <c r="J3" s="441"/>
      <c r="K3" s="441"/>
      <c r="L3" s="442"/>
      <c r="M3" s="434" t="s">
        <v>164</v>
      </c>
      <c r="N3" s="435"/>
      <c r="O3" s="436"/>
    </row>
    <row r="4" spans="1:15" s="64" customFormat="1" ht="21.75" customHeight="1" thickBot="1" x14ac:dyDescent="0.35">
      <c r="A4" s="462"/>
      <c r="B4" s="443" t="s">
        <v>165</v>
      </c>
      <c r="C4" s="444"/>
      <c r="D4" s="444"/>
      <c r="E4" s="444"/>
      <c r="F4" s="444"/>
      <c r="G4" s="444"/>
      <c r="H4" s="444"/>
      <c r="I4" s="444"/>
      <c r="J4" s="444"/>
      <c r="K4" s="444"/>
      <c r="L4" s="445"/>
      <c r="M4" s="434" t="s">
        <v>166</v>
      </c>
      <c r="N4" s="435"/>
      <c r="O4" s="436"/>
    </row>
    <row r="5" spans="1:15" s="64" customFormat="1" ht="16.2" customHeight="1" thickBot="1" x14ac:dyDescent="0.35">
      <c r="A5" s="65"/>
      <c r="B5" s="66"/>
      <c r="C5" s="66"/>
      <c r="D5" s="66"/>
      <c r="E5" s="66"/>
      <c r="F5" s="66"/>
      <c r="G5" s="66"/>
      <c r="H5" s="66"/>
      <c r="I5" s="66"/>
      <c r="J5" s="66"/>
      <c r="K5" s="66"/>
      <c r="L5" s="66"/>
      <c r="M5" s="67"/>
      <c r="N5" s="67"/>
      <c r="O5" s="67"/>
    </row>
    <row r="6" spans="1:15" ht="40.200000000000003" customHeight="1" thickBot="1" x14ac:dyDescent="0.35">
      <c r="A6" s="49" t="s">
        <v>167</v>
      </c>
      <c r="B6" s="469" t="s">
        <v>168</v>
      </c>
      <c r="C6" s="470"/>
      <c r="D6" s="470"/>
      <c r="E6" s="470"/>
      <c r="F6" s="470"/>
      <c r="G6" s="470"/>
      <c r="H6" s="470"/>
      <c r="I6" s="470"/>
      <c r="J6" s="470"/>
      <c r="K6" s="471"/>
      <c r="L6" s="142" t="s">
        <v>169</v>
      </c>
      <c r="M6" s="472">
        <v>2024110010317</v>
      </c>
      <c r="N6" s="473"/>
      <c r="O6" s="474"/>
    </row>
    <row r="7" spans="1:15" s="64" customFormat="1" ht="18" customHeight="1" thickBot="1" x14ac:dyDescent="0.35">
      <c r="A7" s="65"/>
      <c r="B7" s="66"/>
      <c r="C7" s="66"/>
      <c r="D7" s="66"/>
      <c r="E7" s="66"/>
      <c r="F7" s="66"/>
      <c r="G7" s="66"/>
      <c r="H7" s="66"/>
      <c r="I7" s="66"/>
      <c r="J7" s="66"/>
      <c r="K7" s="66"/>
      <c r="L7" s="66"/>
      <c r="M7" s="67"/>
      <c r="N7" s="67"/>
      <c r="O7" s="67"/>
    </row>
    <row r="8" spans="1:15" s="64" customFormat="1" ht="21.75" customHeight="1" thickBot="1" x14ac:dyDescent="0.35">
      <c r="A8" s="464" t="s">
        <v>6</v>
      </c>
      <c r="B8" s="142" t="s">
        <v>170</v>
      </c>
      <c r="C8" s="110"/>
      <c r="D8" s="142" t="s">
        <v>171</v>
      </c>
      <c r="E8" s="110"/>
      <c r="F8" s="142" t="s">
        <v>172</v>
      </c>
      <c r="G8" s="110" t="s">
        <v>173</v>
      </c>
      <c r="H8" s="142" t="s">
        <v>174</v>
      </c>
      <c r="I8" s="111"/>
      <c r="J8" s="448" t="s">
        <v>8</v>
      </c>
      <c r="K8" s="463"/>
      <c r="L8" s="141" t="s">
        <v>175</v>
      </c>
      <c r="M8" s="477"/>
      <c r="N8" s="477"/>
      <c r="O8" s="477"/>
    </row>
    <row r="9" spans="1:15" s="64" customFormat="1" ht="21.75" customHeight="1" x14ac:dyDescent="0.3">
      <c r="A9" s="464"/>
      <c r="B9" s="143" t="s">
        <v>176</v>
      </c>
      <c r="C9" s="110"/>
      <c r="D9" s="142" t="s">
        <v>177</v>
      </c>
      <c r="E9" s="110"/>
      <c r="F9" s="142" t="s">
        <v>178</v>
      </c>
      <c r="G9" s="110"/>
      <c r="H9" s="142" t="s">
        <v>179</v>
      </c>
      <c r="I9" s="111"/>
      <c r="J9" s="448"/>
      <c r="K9" s="463"/>
      <c r="L9" s="141" t="s">
        <v>180</v>
      </c>
      <c r="M9" s="477"/>
      <c r="N9" s="477"/>
      <c r="O9" s="477"/>
    </row>
    <row r="10" spans="1:15" s="64" customFormat="1" ht="21.75" customHeight="1" thickBot="1" x14ac:dyDescent="0.35">
      <c r="A10" s="464"/>
      <c r="B10" s="142" t="s">
        <v>181</v>
      </c>
      <c r="C10" s="110"/>
      <c r="D10" s="142" t="s">
        <v>182</v>
      </c>
      <c r="E10" s="110"/>
      <c r="F10" s="142" t="s">
        <v>183</v>
      </c>
      <c r="G10" s="110"/>
      <c r="H10" s="142" t="s">
        <v>184</v>
      </c>
      <c r="I10" s="111"/>
      <c r="J10" s="448"/>
      <c r="K10" s="463"/>
      <c r="L10" s="141" t="s">
        <v>185</v>
      </c>
      <c r="M10" s="477" t="s">
        <v>173</v>
      </c>
      <c r="N10" s="477"/>
      <c r="O10" s="477"/>
    </row>
    <row r="11" spans="1:15" ht="15" customHeight="1" thickBot="1" x14ac:dyDescent="0.35">
      <c r="A11" s="6"/>
      <c r="B11" s="7"/>
      <c r="C11" s="7"/>
      <c r="D11" s="9"/>
      <c r="E11" s="8"/>
      <c r="F11" s="8"/>
      <c r="G11" s="198"/>
      <c r="H11" s="198"/>
      <c r="I11" s="10"/>
      <c r="J11" s="10"/>
      <c r="K11" s="7"/>
      <c r="L11" s="7"/>
      <c r="M11" s="7"/>
      <c r="N11" s="7"/>
      <c r="O11" s="7"/>
    </row>
    <row r="12" spans="1:15" ht="15" customHeight="1" x14ac:dyDescent="0.3">
      <c r="A12" s="466" t="s">
        <v>186</v>
      </c>
      <c r="B12" s="449" t="s">
        <v>249</v>
      </c>
      <c r="C12" s="450"/>
      <c r="D12" s="450"/>
      <c r="E12" s="450"/>
      <c r="F12" s="450"/>
      <c r="G12" s="450"/>
      <c r="H12" s="450"/>
      <c r="I12" s="450"/>
      <c r="J12" s="450"/>
      <c r="K12" s="450"/>
      <c r="L12" s="450"/>
      <c r="M12" s="450"/>
      <c r="N12" s="450"/>
      <c r="O12" s="451"/>
    </row>
    <row r="13" spans="1:15" ht="15" customHeight="1" x14ac:dyDescent="0.3">
      <c r="A13" s="467"/>
      <c r="B13" s="452"/>
      <c r="C13" s="453"/>
      <c r="D13" s="453"/>
      <c r="E13" s="453"/>
      <c r="F13" s="453"/>
      <c r="G13" s="453"/>
      <c r="H13" s="453"/>
      <c r="I13" s="453"/>
      <c r="J13" s="453"/>
      <c r="K13" s="453"/>
      <c r="L13" s="453"/>
      <c r="M13" s="453"/>
      <c r="N13" s="453"/>
      <c r="O13" s="454"/>
    </row>
    <row r="14" spans="1:15" ht="15" customHeight="1" thickBot="1" x14ac:dyDescent="0.35">
      <c r="A14" s="468"/>
      <c r="B14" s="455"/>
      <c r="C14" s="456"/>
      <c r="D14" s="456"/>
      <c r="E14" s="456"/>
      <c r="F14" s="456"/>
      <c r="G14" s="456"/>
      <c r="H14" s="456"/>
      <c r="I14" s="456"/>
      <c r="J14" s="456"/>
      <c r="K14" s="456"/>
      <c r="L14" s="456"/>
      <c r="M14" s="456"/>
      <c r="N14" s="456"/>
      <c r="O14" s="457"/>
    </row>
    <row r="15" spans="1:15" ht="9" customHeight="1" thickBot="1" x14ac:dyDescent="0.35">
      <c r="A15" s="14"/>
      <c r="B15" s="63"/>
      <c r="C15" s="15"/>
      <c r="D15" s="15"/>
      <c r="E15" s="15"/>
      <c r="F15" s="15"/>
      <c r="G15" s="16"/>
      <c r="H15" s="16"/>
      <c r="I15" s="16"/>
      <c r="J15" s="16"/>
      <c r="K15" s="16"/>
      <c r="L15" s="17"/>
      <c r="M15" s="17"/>
      <c r="N15" s="17"/>
      <c r="O15" s="17"/>
    </row>
    <row r="16" spans="1:15" s="18" customFormat="1" ht="37.5" customHeight="1" thickBot="1" x14ac:dyDescent="0.35">
      <c r="A16" s="49" t="s">
        <v>13</v>
      </c>
      <c r="B16" s="458" t="s">
        <v>250</v>
      </c>
      <c r="C16" s="458"/>
      <c r="D16" s="458"/>
      <c r="E16" s="458"/>
      <c r="F16" s="458"/>
      <c r="G16" s="464" t="s">
        <v>15</v>
      </c>
      <c r="H16" s="464"/>
      <c r="I16" s="459" t="s">
        <v>251</v>
      </c>
      <c r="J16" s="459"/>
      <c r="K16" s="459"/>
      <c r="L16" s="459"/>
      <c r="M16" s="459"/>
      <c r="N16" s="459"/>
      <c r="O16" s="459"/>
    </row>
    <row r="17" spans="1:19" ht="9" customHeight="1" x14ac:dyDescent="0.3">
      <c r="A17" s="14"/>
      <c r="B17" s="16"/>
      <c r="C17" s="15"/>
      <c r="D17" s="15"/>
      <c r="E17" s="15"/>
      <c r="F17" s="15"/>
      <c r="G17" s="16"/>
      <c r="H17" s="16"/>
      <c r="I17" s="16"/>
      <c r="J17" s="16"/>
      <c r="K17" s="16"/>
      <c r="L17" s="17"/>
      <c r="M17" s="17"/>
      <c r="N17" s="17"/>
      <c r="O17" s="17"/>
    </row>
    <row r="18" spans="1:19" ht="56.25" customHeight="1" x14ac:dyDescent="0.3">
      <c r="A18" s="49" t="s">
        <v>17</v>
      </c>
      <c r="B18" s="547" t="s">
        <v>190</v>
      </c>
      <c r="C18" s="548"/>
      <c r="D18" s="548"/>
      <c r="E18" s="549"/>
      <c r="F18" s="49" t="s">
        <v>19</v>
      </c>
      <c r="G18" s="465" t="s">
        <v>191</v>
      </c>
      <c r="H18" s="465"/>
      <c r="I18" s="465"/>
      <c r="J18" s="49" t="s">
        <v>21</v>
      </c>
      <c r="K18" s="458" t="s">
        <v>192</v>
      </c>
      <c r="L18" s="458"/>
      <c r="M18" s="458"/>
      <c r="N18" s="458"/>
      <c r="O18" s="458"/>
    </row>
    <row r="19" spans="1:19" ht="16.5" customHeight="1" x14ac:dyDescent="0.3">
      <c r="A19" s="61"/>
      <c r="B19" s="62"/>
      <c r="C19" s="62"/>
      <c r="D19" s="62"/>
      <c r="E19" s="62"/>
      <c r="F19" s="62"/>
      <c r="G19" s="62"/>
      <c r="H19" s="62"/>
      <c r="I19" s="62"/>
      <c r="J19" s="62"/>
      <c r="K19" s="62"/>
      <c r="L19" s="62"/>
      <c r="M19" s="62"/>
      <c r="N19" s="62"/>
      <c r="O19" s="62"/>
    </row>
    <row r="20" spans="1:19" ht="31.95" customHeight="1" thickBot="1" x14ac:dyDescent="0.35">
      <c r="A20" s="446" t="s">
        <v>23</v>
      </c>
      <c r="B20" s="447"/>
      <c r="C20" s="447"/>
      <c r="D20" s="447"/>
      <c r="E20" s="447"/>
      <c r="F20" s="447"/>
      <c r="G20" s="447"/>
      <c r="H20" s="447"/>
      <c r="I20" s="447"/>
      <c r="J20" s="447"/>
      <c r="K20" s="447"/>
      <c r="L20" s="447"/>
      <c r="M20" s="447"/>
      <c r="N20" s="447"/>
      <c r="O20" s="448"/>
    </row>
    <row r="21" spans="1:19" ht="31.95" customHeight="1" thickBot="1" x14ac:dyDescent="0.35">
      <c r="A21" s="446" t="s">
        <v>193</v>
      </c>
      <c r="B21" s="447"/>
      <c r="C21" s="447"/>
      <c r="D21" s="447"/>
      <c r="E21" s="447"/>
      <c r="F21" s="447"/>
      <c r="G21" s="447"/>
      <c r="H21" s="447"/>
      <c r="I21" s="447"/>
      <c r="J21" s="447"/>
      <c r="K21" s="447"/>
      <c r="L21" s="447"/>
      <c r="M21" s="447"/>
      <c r="N21" s="447"/>
      <c r="O21" s="448"/>
    </row>
    <row r="22" spans="1:19" ht="31.95" customHeight="1" thickBot="1" x14ac:dyDescent="0.35">
      <c r="A22" s="26"/>
      <c r="B22" s="19" t="s">
        <v>170</v>
      </c>
      <c r="C22" s="19" t="s">
        <v>171</v>
      </c>
      <c r="D22" s="19" t="s">
        <v>172</v>
      </c>
      <c r="E22" s="19" t="s">
        <v>174</v>
      </c>
      <c r="F22" s="19" t="s">
        <v>176</v>
      </c>
      <c r="G22" s="19" t="s">
        <v>177</v>
      </c>
      <c r="H22" s="19" t="s">
        <v>178</v>
      </c>
      <c r="I22" s="19" t="s">
        <v>179</v>
      </c>
      <c r="J22" s="19" t="s">
        <v>181</v>
      </c>
      <c r="K22" s="19" t="s">
        <v>182</v>
      </c>
      <c r="L22" s="19" t="s">
        <v>183</v>
      </c>
      <c r="M22" s="19" t="s">
        <v>184</v>
      </c>
      <c r="N22" s="20" t="s">
        <v>194</v>
      </c>
      <c r="O22" s="20" t="s">
        <v>195</v>
      </c>
    </row>
    <row r="23" spans="1:19" ht="31.95" customHeight="1" x14ac:dyDescent="0.3">
      <c r="A23" s="21" t="s">
        <v>24</v>
      </c>
      <c r="B23" s="195">
        <v>921147000</v>
      </c>
      <c r="C23" s="195">
        <v>34100000</v>
      </c>
      <c r="D23" s="203">
        <v>3500000</v>
      </c>
      <c r="E23" s="195">
        <v>1750000000</v>
      </c>
      <c r="F23" s="195">
        <v>56695000</v>
      </c>
      <c r="G23" s="195">
        <v>0</v>
      </c>
      <c r="H23" s="195">
        <v>1149000</v>
      </c>
      <c r="I23" s="195">
        <v>0</v>
      </c>
      <c r="J23" s="195">
        <v>7000000</v>
      </c>
      <c r="K23" s="195">
        <v>0</v>
      </c>
      <c r="L23" s="203">
        <v>31358000</v>
      </c>
      <c r="M23" s="195">
        <v>0</v>
      </c>
      <c r="N23" s="252">
        <f>SUM(B23:M23)</f>
        <v>2804949000</v>
      </c>
      <c r="O23" s="262">
        <v>1</v>
      </c>
      <c r="Q23" s="1">
        <v>2804949000</v>
      </c>
      <c r="S23" s="241">
        <f>Q23-N23</f>
        <v>0</v>
      </c>
    </row>
    <row r="24" spans="1:19" ht="31.95" customHeight="1" x14ac:dyDescent="0.3">
      <c r="A24" s="21" t="s">
        <v>26</v>
      </c>
      <c r="B24" s="261">
        <v>916047000</v>
      </c>
      <c r="C24" s="296">
        <v>-210427</v>
      </c>
      <c r="D24" s="261">
        <v>-2339025</v>
      </c>
      <c r="E24" s="261"/>
      <c r="F24" s="195"/>
      <c r="G24" s="195"/>
      <c r="H24" s="195"/>
      <c r="I24" s="195"/>
      <c r="J24" s="196"/>
      <c r="K24" s="196"/>
      <c r="L24" s="233"/>
      <c r="M24" s="195"/>
      <c r="N24" s="252">
        <f t="shared" ref="N24" si="0">SUM(B24:M24)</f>
        <v>913497548</v>
      </c>
      <c r="O24" s="262">
        <f>N24/N23</f>
        <v>0.32567349638086113</v>
      </c>
    </row>
    <row r="25" spans="1:19" ht="31.95" customHeight="1" x14ac:dyDescent="0.3">
      <c r="A25" s="21" t="s">
        <v>28</v>
      </c>
      <c r="B25" s="264">
        <v>0</v>
      </c>
      <c r="C25" s="261">
        <v>23161335</v>
      </c>
      <c r="D25" s="261">
        <v>86223930</v>
      </c>
      <c r="E25" s="263"/>
      <c r="F25" s="233"/>
      <c r="G25" s="196"/>
      <c r="H25" s="196"/>
      <c r="I25" s="196"/>
      <c r="J25" s="196"/>
      <c r="K25" s="233"/>
      <c r="L25" s="196"/>
      <c r="M25" s="196"/>
      <c r="N25" s="252">
        <f>SUM(B25:M25)</f>
        <v>109385265</v>
      </c>
      <c r="O25" s="262">
        <f t="array" ref="O25">N25:O25/N23</f>
        <v>3.8997238452463841E-2</v>
      </c>
    </row>
    <row r="26" spans="1:19" ht="31.95" customHeight="1" x14ac:dyDescent="0.3">
      <c r="A26" s="21" t="s">
        <v>197</v>
      </c>
      <c r="B26" s="261">
        <v>0</v>
      </c>
      <c r="C26" s="261">
        <v>655547069</v>
      </c>
      <c r="D26" s="261">
        <v>563163377</v>
      </c>
      <c r="E26" s="261">
        <v>144532631</v>
      </c>
      <c r="F26" s="195">
        <v>1349905</v>
      </c>
      <c r="G26" s="195"/>
      <c r="H26" s="195"/>
      <c r="I26" s="195"/>
      <c r="J26" s="195"/>
      <c r="K26" s="195"/>
      <c r="L26" s="195"/>
      <c r="M26" s="195"/>
      <c r="N26" s="252">
        <f t="shared" ref="N26:N28" si="1">SUM(B26:M26)</f>
        <v>1364592982</v>
      </c>
      <c r="O26" s="262">
        <v>1</v>
      </c>
    </row>
    <row r="27" spans="1:19" ht="31.95" customHeight="1" x14ac:dyDescent="0.3">
      <c r="A27" s="21" t="s">
        <v>198</v>
      </c>
      <c r="B27" s="264">
        <v>0</v>
      </c>
      <c r="C27" s="264">
        <v>6562500</v>
      </c>
      <c r="D27" s="305">
        <v>0</v>
      </c>
      <c r="E27" s="264"/>
      <c r="F27" s="196"/>
      <c r="G27" s="196"/>
      <c r="H27" s="196"/>
      <c r="I27" s="196"/>
      <c r="J27" s="196"/>
      <c r="K27" s="196"/>
      <c r="L27" s="196"/>
      <c r="M27" s="196"/>
      <c r="N27" s="258">
        <f t="shared" si="1"/>
        <v>6562500</v>
      </c>
      <c r="O27" s="262">
        <f>N27/N26</f>
        <v>4.8091263010760525E-3</v>
      </c>
    </row>
    <row r="28" spans="1:19" ht="31.95" customHeight="1" x14ac:dyDescent="0.3">
      <c r="A28" s="23" t="s">
        <v>34</v>
      </c>
      <c r="B28" s="265">
        <v>765000</v>
      </c>
      <c r="C28" s="266">
        <v>1170968529</v>
      </c>
      <c r="D28" s="304">
        <v>25869457</v>
      </c>
      <c r="E28" s="265"/>
      <c r="F28" s="197"/>
      <c r="G28" s="197"/>
      <c r="H28" s="197"/>
      <c r="I28" s="197"/>
      <c r="J28" s="197"/>
      <c r="K28" s="197"/>
      <c r="L28" s="197"/>
      <c r="M28" s="197"/>
      <c r="N28" s="260">
        <f t="shared" si="1"/>
        <v>1197602986</v>
      </c>
      <c r="O28" s="294">
        <f>N28/N26</f>
        <v>0.87762651706206707</v>
      </c>
    </row>
    <row r="29" spans="1:19" s="25" customFormat="1" ht="16.5" customHeight="1" x14ac:dyDescent="0.25"/>
    <row r="30" spans="1:19" s="25" customFormat="1" ht="17.25" customHeight="1" x14ac:dyDescent="0.25">
      <c r="M30" s="240"/>
    </row>
    <row r="31" spans="1:19" ht="5.25" customHeight="1" thickBot="1" x14ac:dyDescent="0.35"/>
    <row r="32" spans="1:19" ht="48" customHeight="1" thickBot="1" x14ac:dyDescent="0.35">
      <c r="A32" s="405" t="s">
        <v>199</v>
      </c>
      <c r="B32" s="406"/>
      <c r="C32" s="406"/>
      <c r="D32" s="406"/>
      <c r="E32" s="406"/>
      <c r="F32" s="406"/>
      <c r="G32" s="406"/>
      <c r="H32" s="406"/>
      <c r="I32" s="407"/>
      <c r="J32" s="29"/>
    </row>
    <row r="33" spans="1:13" ht="50.25" customHeight="1" thickBot="1" x14ac:dyDescent="0.35">
      <c r="A33" s="36" t="s">
        <v>200</v>
      </c>
      <c r="B33" s="408" t="str">
        <f>+B12</f>
        <v>Elaborar 16 estudios y/o investigaciones con información sobre la situación de derechos de las mujeres con enfoque de género y diferencial</v>
      </c>
      <c r="C33" s="409"/>
      <c r="D33" s="409"/>
      <c r="E33" s="409"/>
      <c r="F33" s="409"/>
      <c r="G33" s="409"/>
      <c r="H33" s="409"/>
      <c r="I33" s="410"/>
      <c r="J33" s="27"/>
      <c r="M33" s="177"/>
    </row>
    <row r="34" spans="1:13" ht="18.75" customHeight="1" thickBot="1" x14ac:dyDescent="0.35">
      <c r="A34" s="396" t="s">
        <v>39</v>
      </c>
      <c r="B34" s="70">
        <v>2024</v>
      </c>
      <c r="C34" s="70">
        <v>2025</v>
      </c>
      <c r="D34" s="70">
        <v>2026</v>
      </c>
      <c r="E34" s="70">
        <v>2027</v>
      </c>
      <c r="F34" s="70" t="s">
        <v>201</v>
      </c>
      <c r="G34" s="420" t="s">
        <v>41</v>
      </c>
      <c r="H34" s="420" t="s">
        <v>202</v>
      </c>
      <c r="I34" s="420"/>
      <c r="J34" s="27"/>
      <c r="M34" s="177"/>
    </row>
    <row r="35" spans="1:13" ht="50.25" customHeight="1" thickBot="1" x14ac:dyDescent="0.35">
      <c r="A35" s="397"/>
      <c r="B35" s="165">
        <v>2</v>
      </c>
      <c r="C35" s="165">
        <v>4</v>
      </c>
      <c r="D35" s="165">
        <v>5</v>
      </c>
      <c r="E35" s="165">
        <v>5</v>
      </c>
      <c r="F35" s="166">
        <f>B35+C35+D35+E35</f>
        <v>16</v>
      </c>
      <c r="G35" s="420"/>
      <c r="H35" s="420"/>
      <c r="I35" s="420"/>
      <c r="J35" s="27"/>
      <c r="M35" s="178"/>
    </row>
    <row r="36" spans="1:13" ht="52.5" customHeight="1" thickBot="1" x14ac:dyDescent="0.35">
      <c r="A36" s="37" t="s">
        <v>43</v>
      </c>
      <c r="B36" s="545">
        <v>0.7</v>
      </c>
      <c r="C36" s="546"/>
      <c r="D36" s="415" t="s">
        <v>203</v>
      </c>
      <c r="E36" s="416"/>
      <c r="F36" s="416"/>
      <c r="G36" s="416"/>
      <c r="H36" s="416"/>
      <c r="I36" s="417"/>
    </row>
    <row r="37" spans="1:13" s="28" customFormat="1" ht="48" customHeight="1" thickBot="1" x14ac:dyDescent="0.35">
      <c r="A37" s="396" t="s">
        <v>204</v>
      </c>
      <c r="B37" s="37" t="s">
        <v>205</v>
      </c>
      <c r="C37" s="36" t="s">
        <v>87</v>
      </c>
      <c r="D37" s="374" t="s">
        <v>89</v>
      </c>
      <c r="E37" s="375"/>
      <c r="F37" s="374" t="s">
        <v>91</v>
      </c>
      <c r="G37" s="375"/>
      <c r="H37" s="38" t="s">
        <v>93</v>
      </c>
      <c r="I37" s="40" t="s">
        <v>94</v>
      </c>
      <c r="M37" s="179"/>
    </row>
    <row r="38" spans="1:13" ht="33.6" x14ac:dyDescent="0.3">
      <c r="A38" s="397"/>
      <c r="B38" s="167">
        <v>0</v>
      </c>
      <c r="C38" s="31">
        <v>0</v>
      </c>
      <c r="D38" s="378" t="s">
        <v>252</v>
      </c>
      <c r="E38" s="404"/>
      <c r="F38" s="378" t="s">
        <v>252</v>
      </c>
      <c r="G38" s="404"/>
      <c r="H38" s="194"/>
      <c r="I38" s="194" t="s">
        <v>252</v>
      </c>
      <c r="M38" s="177"/>
    </row>
    <row r="39" spans="1:13" s="28" customFormat="1" ht="54" customHeight="1" thickBot="1" x14ac:dyDescent="0.35">
      <c r="A39" s="396" t="s">
        <v>210</v>
      </c>
      <c r="B39" s="39" t="s">
        <v>205</v>
      </c>
      <c r="C39" s="38" t="s">
        <v>87</v>
      </c>
      <c r="D39" s="374" t="s">
        <v>89</v>
      </c>
      <c r="E39" s="375"/>
      <c r="F39" s="374" t="s">
        <v>91</v>
      </c>
      <c r="G39" s="375"/>
      <c r="H39" s="38" t="s">
        <v>93</v>
      </c>
      <c r="I39" s="40" t="s">
        <v>94</v>
      </c>
    </row>
    <row r="40" spans="1:13" ht="409.5" customHeight="1" thickBot="1" x14ac:dyDescent="0.35">
      <c r="A40" s="397"/>
      <c r="B40" s="136">
        <v>0.2</v>
      </c>
      <c r="C40" s="136">
        <v>0.2</v>
      </c>
      <c r="D40" s="727" t="s">
        <v>253</v>
      </c>
      <c r="E40" s="728"/>
      <c r="F40" s="543" t="s">
        <v>254</v>
      </c>
      <c r="G40" s="544"/>
      <c r="H40" s="194" t="s">
        <v>255</v>
      </c>
      <c r="I40" s="729" t="s">
        <v>256</v>
      </c>
    </row>
    <row r="41" spans="1:13" s="28" customFormat="1" ht="34.200000000000003" thickBot="1" x14ac:dyDescent="0.35">
      <c r="A41" s="396" t="s">
        <v>213</v>
      </c>
      <c r="B41" s="39" t="s">
        <v>205</v>
      </c>
      <c r="C41" s="38" t="s">
        <v>87</v>
      </c>
      <c r="D41" s="374" t="s">
        <v>89</v>
      </c>
      <c r="E41" s="375"/>
      <c r="F41" s="374" t="s">
        <v>91</v>
      </c>
      <c r="G41" s="375"/>
      <c r="H41" s="38" t="s">
        <v>93</v>
      </c>
      <c r="I41" s="40" t="s">
        <v>94</v>
      </c>
    </row>
    <row r="42" spans="1:13" ht="294.60000000000002" customHeight="1" x14ac:dyDescent="0.3">
      <c r="A42" s="397"/>
      <c r="B42" s="136">
        <v>0.3</v>
      </c>
      <c r="C42" s="136">
        <v>0.3</v>
      </c>
      <c r="D42" s="543" t="s">
        <v>257</v>
      </c>
      <c r="E42" s="544"/>
      <c r="F42" s="727" t="s">
        <v>258</v>
      </c>
      <c r="G42" s="728"/>
      <c r="H42" s="194" t="s">
        <v>255</v>
      </c>
      <c r="I42" s="730" t="s">
        <v>259</v>
      </c>
    </row>
    <row r="43" spans="1:13" s="28" customFormat="1" ht="75.75" customHeight="1" thickBot="1" x14ac:dyDescent="0.35">
      <c r="A43" s="396" t="s">
        <v>216</v>
      </c>
      <c r="B43" s="39" t="s">
        <v>205</v>
      </c>
      <c r="C43" s="39" t="s">
        <v>87</v>
      </c>
      <c r="D43" s="374" t="s">
        <v>89</v>
      </c>
      <c r="E43" s="375"/>
      <c r="F43" s="374" t="s">
        <v>91</v>
      </c>
      <c r="G43" s="375"/>
      <c r="H43" s="38" t="s">
        <v>93</v>
      </c>
      <c r="I43" s="38" t="s">
        <v>94</v>
      </c>
    </row>
    <row r="44" spans="1:13" x14ac:dyDescent="0.3">
      <c r="A44" s="397"/>
      <c r="B44" s="136">
        <v>0.3</v>
      </c>
      <c r="C44" s="136"/>
      <c r="D44" s="536"/>
      <c r="E44" s="537"/>
      <c r="F44" s="540"/>
      <c r="G44" s="542"/>
      <c r="H44" s="237"/>
      <c r="I44" s="234"/>
    </row>
    <row r="45" spans="1:13" s="28" customFormat="1" ht="47.25" customHeight="1" x14ac:dyDescent="0.3">
      <c r="A45" s="396" t="s">
        <v>217</v>
      </c>
      <c r="B45" s="39" t="s">
        <v>205</v>
      </c>
      <c r="C45" s="38" t="s">
        <v>87</v>
      </c>
      <c r="D45" s="374" t="s">
        <v>89</v>
      </c>
      <c r="E45" s="375"/>
      <c r="F45" s="374" t="s">
        <v>91</v>
      </c>
      <c r="G45" s="375"/>
      <c r="H45" s="38" t="s">
        <v>93</v>
      </c>
      <c r="I45" s="40" t="s">
        <v>94</v>
      </c>
    </row>
    <row r="46" spans="1:13" ht="14.4" thickBot="1" x14ac:dyDescent="0.35">
      <c r="A46" s="397"/>
      <c r="B46" s="136">
        <v>0.3</v>
      </c>
      <c r="C46" s="136"/>
      <c r="D46" s="536"/>
      <c r="E46" s="537"/>
      <c r="F46" s="540"/>
      <c r="G46" s="541"/>
      <c r="H46" s="237"/>
      <c r="I46" s="234"/>
    </row>
    <row r="47" spans="1:13" s="28" customFormat="1" ht="52.5" customHeight="1" thickBot="1" x14ac:dyDescent="0.35">
      <c r="A47" s="396" t="s">
        <v>218</v>
      </c>
      <c r="B47" s="39" t="s">
        <v>205</v>
      </c>
      <c r="C47" s="38" t="s">
        <v>87</v>
      </c>
      <c r="D47" s="374" t="s">
        <v>89</v>
      </c>
      <c r="E47" s="375"/>
      <c r="F47" s="374" t="s">
        <v>91</v>
      </c>
      <c r="G47" s="375"/>
      <c r="H47" s="38" t="s">
        <v>93</v>
      </c>
      <c r="I47" s="40" t="s">
        <v>94</v>
      </c>
    </row>
    <row r="48" spans="1:13" ht="17.399999999999999" thickBot="1" x14ac:dyDescent="0.35">
      <c r="A48" s="397"/>
      <c r="B48" s="136">
        <v>0.3</v>
      </c>
      <c r="C48" s="32"/>
      <c r="D48" s="536"/>
      <c r="E48" s="537"/>
      <c r="F48" s="540"/>
      <c r="G48" s="541"/>
      <c r="H48" s="234"/>
      <c r="I48" s="234"/>
    </row>
    <row r="49" spans="1:9" ht="34.950000000000003" customHeight="1" thickBot="1" x14ac:dyDescent="0.35">
      <c r="A49" s="396" t="s">
        <v>219</v>
      </c>
      <c r="B49" s="38" t="s">
        <v>205</v>
      </c>
      <c r="C49" s="36" t="s">
        <v>87</v>
      </c>
      <c r="D49" s="374" t="s">
        <v>89</v>
      </c>
      <c r="E49" s="375"/>
      <c r="F49" s="374" t="s">
        <v>91</v>
      </c>
      <c r="G49" s="375"/>
      <c r="H49" s="38" t="s">
        <v>93</v>
      </c>
      <c r="I49" s="40" t="s">
        <v>94</v>
      </c>
    </row>
    <row r="50" spans="1:9" ht="14.4" thickBot="1" x14ac:dyDescent="0.35">
      <c r="A50" s="397"/>
      <c r="B50" s="136">
        <v>0.5</v>
      </c>
      <c r="C50" s="136"/>
      <c r="D50" s="536"/>
      <c r="E50" s="537"/>
      <c r="F50" s="540"/>
      <c r="G50" s="541"/>
      <c r="H50" s="237"/>
      <c r="I50" s="237"/>
    </row>
    <row r="51" spans="1:9" ht="34.950000000000003" customHeight="1" thickBot="1" x14ac:dyDescent="0.35">
      <c r="A51" s="396" t="s">
        <v>220</v>
      </c>
      <c r="B51" s="38" t="s">
        <v>205</v>
      </c>
      <c r="C51" s="38" t="s">
        <v>87</v>
      </c>
      <c r="D51" s="374" t="s">
        <v>89</v>
      </c>
      <c r="E51" s="375"/>
      <c r="F51" s="374" t="s">
        <v>91</v>
      </c>
      <c r="G51" s="375"/>
      <c r="H51" s="38" t="s">
        <v>93</v>
      </c>
      <c r="I51" s="40" t="s">
        <v>94</v>
      </c>
    </row>
    <row r="52" spans="1:9" ht="17.399999999999999" thickBot="1" x14ac:dyDescent="0.35">
      <c r="A52" s="397"/>
      <c r="B52" s="216">
        <v>0.5</v>
      </c>
      <c r="C52" s="217"/>
      <c r="D52" s="536"/>
      <c r="E52" s="537"/>
      <c r="F52" s="540"/>
      <c r="G52" s="541"/>
      <c r="H52" s="238"/>
      <c r="I52" s="237"/>
    </row>
    <row r="53" spans="1:9" ht="34.950000000000003" customHeight="1" thickBot="1" x14ac:dyDescent="0.35">
      <c r="A53" s="396" t="s">
        <v>221</v>
      </c>
      <c r="B53" s="38" t="s">
        <v>205</v>
      </c>
      <c r="C53" s="36" t="s">
        <v>87</v>
      </c>
      <c r="D53" s="374" t="s">
        <v>89</v>
      </c>
      <c r="E53" s="375"/>
      <c r="F53" s="374" t="s">
        <v>91</v>
      </c>
      <c r="G53" s="375"/>
      <c r="H53" s="38" t="s">
        <v>93</v>
      </c>
      <c r="I53" s="40" t="s">
        <v>94</v>
      </c>
    </row>
    <row r="54" spans="1:9" ht="17.399999999999999" thickBot="1" x14ac:dyDescent="0.35">
      <c r="A54" s="397"/>
      <c r="B54" s="216">
        <v>0.6</v>
      </c>
      <c r="C54" s="216"/>
      <c r="D54" s="536"/>
      <c r="E54" s="537"/>
      <c r="F54" s="540"/>
      <c r="G54" s="541"/>
      <c r="H54" s="238"/>
      <c r="I54" s="237"/>
    </row>
    <row r="55" spans="1:9" ht="34.950000000000003" customHeight="1" thickBot="1" x14ac:dyDescent="0.35">
      <c r="A55" s="396" t="s">
        <v>222</v>
      </c>
      <c r="B55" s="38" t="s">
        <v>205</v>
      </c>
      <c r="C55" s="38" t="s">
        <v>87</v>
      </c>
      <c r="D55" s="374" t="s">
        <v>89</v>
      </c>
      <c r="E55" s="375"/>
      <c r="F55" s="374" t="s">
        <v>91</v>
      </c>
      <c r="G55" s="375"/>
      <c r="H55" s="38" t="s">
        <v>93</v>
      </c>
      <c r="I55" s="40" t="s">
        <v>94</v>
      </c>
    </row>
    <row r="56" spans="1:9" ht="17.399999999999999" thickBot="1" x14ac:dyDescent="0.35">
      <c r="A56" s="397"/>
      <c r="B56" s="216">
        <v>0.6</v>
      </c>
      <c r="C56" s="268"/>
      <c r="D56" s="536"/>
      <c r="E56" s="537"/>
      <c r="F56" s="538"/>
      <c r="G56" s="539"/>
      <c r="H56" s="248"/>
      <c r="I56" s="237"/>
    </row>
    <row r="57" spans="1:9" ht="34.950000000000003" customHeight="1" thickBot="1" x14ac:dyDescent="0.35">
      <c r="A57" s="396" t="s">
        <v>223</v>
      </c>
      <c r="B57" s="38" t="s">
        <v>205</v>
      </c>
      <c r="C57" s="267" t="s">
        <v>87</v>
      </c>
      <c r="D57" s="374" t="s">
        <v>89</v>
      </c>
      <c r="E57" s="375"/>
      <c r="F57" s="374" t="s">
        <v>91</v>
      </c>
      <c r="G57" s="375"/>
      <c r="H57" s="38" t="s">
        <v>93</v>
      </c>
      <c r="I57" s="40" t="s">
        <v>94</v>
      </c>
    </row>
    <row r="58" spans="1:9" ht="17.399999999999999" thickBot="1" x14ac:dyDescent="0.35">
      <c r="A58" s="397"/>
      <c r="B58" s="216">
        <v>0.8</v>
      </c>
      <c r="C58" s="269"/>
      <c r="D58" s="536"/>
      <c r="E58" s="537"/>
      <c r="F58" s="538"/>
      <c r="G58" s="539"/>
      <c r="H58" s="237"/>
      <c r="I58" s="237"/>
    </row>
    <row r="59" spans="1:9" ht="34.950000000000003" customHeight="1" thickBot="1" x14ac:dyDescent="0.35">
      <c r="A59" s="396" t="s">
        <v>224</v>
      </c>
      <c r="B59" s="38" t="s">
        <v>205</v>
      </c>
      <c r="C59" s="36" t="s">
        <v>87</v>
      </c>
      <c r="D59" s="374" t="s">
        <v>89</v>
      </c>
      <c r="E59" s="375"/>
      <c r="F59" s="374" t="s">
        <v>91</v>
      </c>
      <c r="G59" s="375"/>
      <c r="H59" s="38" t="s">
        <v>93</v>
      </c>
      <c r="I59" s="40" t="s">
        <v>94</v>
      </c>
    </row>
    <row r="60" spans="1:9" ht="17.399999999999999" thickBot="1" x14ac:dyDescent="0.35">
      <c r="A60" s="397"/>
      <c r="B60" s="217">
        <v>0.6</v>
      </c>
      <c r="C60" s="32"/>
      <c r="D60" s="536"/>
      <c r="E60" s="537"/>
      <c r="F60" s="538"/>
      <c r="G60" s="539"/>
      <c r="H60" s="237"/>
      <c r="I60" s="237"/>
    </row>
    <row r="61" spans="1:9" x14ac:dyDescent="0.3">
      <c r="B61" s="345">
        <f>+B60+B58+B56+B54+B52+B50+B48+B46+B44+B42+B40+B38</f>
        <v>5</v>
      </c>
      <c r="C61" s="346">
        <f>+C60+C58+C56+C54+C52+C50+C48+C46+C44+C42+C40+C38</f>
        <v>0.5</v>
      </c>
    </row>
    <row r="63" spans="1:9" s="27" customFormat="1" ht="30" customHeight="1" x14ac:dyDescent="0.3">
      <c r="A63" s="1"/>
      <c r="B63" s="171"/>
      <c r="C63" s="1"/>
      <c r="D63" s="1"/>
      <c r="E63" s="1"/>
      <c r="F63" s="1"/>
      <c r="G63" s="1"/>
      <c r="H63" s="1"/>
      <c r="I63" s="1"/>
    </row>
    <row r="64" spans="1:9" ht="34.5" customHeight="1" x14ac:dyDescent="0.3">
      <c r="A64" s="480" t="s">
        <v>57</v>
      </c>
      <c r="B64" s="480"/>
      <c r="C64" s="480"/>
      <c r="D64" s="480"/>
      <c r="E64" s="480"/>
      <c r="F64" s="480"/>
      <c r="G64" s="480"/>
      <c r="H64" s="480"/>
      <c r="I64" s="480"/>
    </row>
    <row r="65" spans="1:9" s="276" customFormat="1" ht="64.8" customHeight="1" x14ac:dyDescent="0.3">
      <c r="A65" s="41" t="s">
        <v>58</v>
      </c>
      <c r="B65" s="389" t="s">
        <v>260</v>
      </c>
      <c r="C65" s="391"/>
      <c r="D65" s="389" t="s">
        <v>261</v>
      </c>
      <c r="E65" s="391"/>
      <c r="F65" s="389" t="s">
        <v>262</v>
      </c>
      <c r="G65" s="391"/>
      <c r="H65" s="389" t="s">
        <v>263</v>
      </c>
      <c r="I65" s="391"/>
    </row>
    <row r="66" spans="1:9" ht="45.75" customHeight="1" x14ac:dyDescent="0.3">
      <c r="A66" s="41" t="s">
        <v>229</v>
      </c>
      <c r="B66" s="533">
        <v>0.1</v>
      </c>
      <c r="C66" s="534"/>
      <c r="D66" s="533">
        <v>0.3</v>
      </c>
      <c r="E66" s="534"/>
      <c r="F66" s="533">
        <v>0.25</v>
      </c>
      <c r="G66" s="534"/>
      <c r="H66" s="484">
        <v>0.05</v>
      </c>
      <c r="I66" s="535"/>
    </row>
    <row r="67" spans="1:9" ht="30" customHeight="1" x14ac:dyDescent="0.3">
      <c r="A67" s="478" t="s">
        <v>170</v>
      </c>
      <c r="B67" s="74" t="s">
        <v>85</v>
      </c>
      <c r="C67" s="74" t="s">
        <v>87</v>
      </c>
      <c r="D67" s="74" t="s">
        <v>85</v>
      </c>
      <c r="E67" s="74" t="s">
        <v>87</v>
      </c>
      <c r="F67" s="74" t="s">
        <v>85</v>
      </c>
      <c r="G67" s="74" t="s">
        <v>87</v>
      </c>
      <c r="H67" s="74" t="s">
        <v>85</v>
      </c>
      <c r="I67" s="74" t="s">
        <v>87</v>
      </c>
    </row>
    <row r="68" spans="1:9" ht="30" customHeight="1" x14ac:dyDescent="0.3">
      <c r="A68" s="479"/>
      <c r="B68" s="43">
        <v>0</v>
      </c>
      <c r="C68" s="43">
        <v>0</v>
      </c>
      <c r="D68" s="43">
        <v>0.02</v>
      </c>
      <c r="E68" s="43">
        <v>0.02</v>
      </c>
      <c r="F68" s="43">
        <v>0</v>
      </c>
      <c r="G68" s="43">
        <v>0</v>
      </c>
      <c r="H68" s="295">
        <v>0</v>
      </c>
      <c r="I68" s="43">
        <v>0</v>
      </c>
    </row>
    <row r="69" spans="1:9" ht="196.2" customHeight="1" x14ac:dyDescent="0.3">
      <c r="A69" s="41" t="s">
        <v>230</v>
      </c>
      <c r="B69" s="740" t="s">
        <v>264</v>
      </c>
      <c r="C69" s="739"/>
      <c r="D69" s="741" t="s">
        <v>408</v>
      </c>
      <c r="E69" s="742"/>
      <c r="F69" s="740" t="s">
        <v>264</v>
      </c>
      <c r="G69" s="739"/>
      <c r="H69" s="740" t="s">
        <v>264</v>
      </c>
      <c r="I69" s="739"/>
    </row>
    <row r="70" spans="1:9" ht="148.05000000000001" customHeight="1" x14ac:dyDescent="0.3">
      <c r="A70" s="41" t="s">
        <v>235</v>
      </c>
      <c r="B70" s="508" t="s">
        <v>265</v>
      </c>
      <c r="C70" s="510"/>
      <c r="D70" s="532" t="s">
        <v>266</v>
      </c>
      <c r="E70" s="531"/>
      <c r="F70" s="508" t="s">
        <v>265</v>
      </c>
      <c r="G70" s="510"/>
      <c r="H70" s="508" t="s">
        <v>265</v>
      </c>
      <c r="I70" s="510"/>
    </row>
    <row r="71" spans="1:9" ht="39" customHeight="1" x14ac:dyDescent="0.3">
      <c r="A71" s="478" t="s">
        <v>171</v>
      </c>
      <c r="B71" s="74" t="s">
        <v>85</v>
      </c>
      <c r="C71" s="74" t="s">
        <v>87</v>
      </c>
      <c r="D71" s="74" t="s">
        <v>85</v>
      </c>
      <c r="E71" s="74" t="s">
        <v>87</v>
      </c>
      <c r="F71" s="74" t="s">
        <v>85</v>
      </c>
      <c r="G71" s="74" t="s">
        <v>87</v>
      </c>
      <c r="H71" s="74" t="s">
        <v>85</v>
      </c>
      <c r="I71" s="74" t="s">
        <v>87</v>
      </c>
    </row>
    <row r="72" spans="1:9" ht="30.75" customHeight="1" x14ac:dyDescent="0.3">
      <c r="A72" s="479"/>
      <c r="B72" s="43">
        <v>0.05</v>
      </c>
      <c r="C72" s="43">
        <v>0.05</v>
      </c>
      <c r="D72" s="43">
        <v>0.05</v>
      </c>
      <c r="E72" s="43">
        <v>0.05</v>
      </c>
      <c r="F72" s="43">
        <v>0.06</v>
      </c>
      <c r="G72" s="44">
        <v>0.06</v>
      </c>
      <c r="H72" s="295">
        <v>0.06</v>
      </c>
      <c r="I72" s="44">
        <v>0.06</v>
      </c>
    </row>
    <row r="73" spans="1:9" ht="343.5" customHeight="1" x14ac:dyDescent="0.3">
      <c r="A73" s="41" t="s">
        <v>230</v>
      </c>
      <c r="B73" s="734" t="s">
        <v>267</v>
      </c>
      <c r="C73" s="735"/>
      <c r="D73" s="734" t="s">
        <v>268</v>
      </c>
      <c r="E73" s="736"/>
      <c r="F73" s="737" t="s">
        <v>407</v>
      </c>
      <c r="G73" s="736"/>
      <c r="H73" s="738" t="s">
        <v>269</v>
      </c>
      <c r="I73" s="739"/>
    </row>
    <row r="74" spans="1:9" ht="310.5" customHeight="1" x14ac:dyDescent="0.3">
      <c r="A74" s="41" t="s">
        <v>235</v>
      </c>
      <c r="B74" s="530" t="s">
        <v>270</v>
      </c>
      <c r="C74" s="527"/>
      <c r="D74" s="529" t="s">
        <v>271</v>
      </c>
      <c r="E74" s="528"/>
      <c r="F74" s="530" t="s">
        <v>272</v>
      </c>
      <c r="G74" s="528"/>
      <c r="H74" s="529" t="s">
        <v>273</v>
      </c>
      <c r="I74" s="531"/>
    </row>
    <row r="75" spans="1:9" ht="30.75" customHeight="1" x14ac:dyDescent="0.3">
      <c r="A75" s="478" t="s">
        <v>172</v>
      </c>
      <c r="B75" s="74" t="s">
        <v>85</v>
      </c>
      <c r="C75" s="74" t="s">
        <v>87</v>
      </c>
      <c r="D75" s="74" t="s">
        <v>85</v>
      </c>
      <c r="E75" s="74" t="s">
        <v>87</v>
      </c>
      <c r="F75" s="74" t="s">
        <v>85</v>
      </c>
      <c r="G75" s="74" t="s">
        <v>87</v>
      </c>
      <c r="H75" s="74" t="s">
        <v>85</v>
      </c>
      <c r="I75" s="74" t="s">
        <v>87</v>
      </c>
    </row>
    <row r="76" spans="1:9" ht="30.75" customHeight="1" x14ac:dyDescent="0.3">
      <c r="A76" s="479"/>
      <c r="B76" s="43">
        <v>0.1</v>
      </c>
      <c r="C76" s="43">
        <v>0.1</v>
      </c>
      <c r="D76" s="43">
        <v>0.05</v>
      </c>
      <c r="E76" s="43">
        <v>0.05</v>
      </c>
      <c r="F76" s="43">
        <v>0.06</v>
      </c>
      <c r="G76" s="44">
        <v>0.06</v>
      </c>
      <c r="H76" s="295">
        <v>0.1</v>
      </c>
      <c r="I76" s="44">
        <v>0.1</v>
      </c>
    </row>
    <row r="77" spans="1:9" ht="219" customHeight="1" x14ac:dyDescent="0.3">
      <c r="A77" s="41" t="s">
        <v>230</v>
      </c>
      <c r="B77" s="521" t="s">
        <v>395</v>
      </c>
      <c r="C77" s="522"/>
      <c r="D77" s="523" t="s">
        <v>274</v>
      </c>
      <c r="E77" s="524"/>
      <c r="F77" s="525" t="s">
        <v>275</v>
      </c>
      <c r="G77" s="526"/>
      <c r="H77" s="523" t="s">
        <v>399</v>
      </c>
      <c r="I77" s="524"/>
    </row>
    <row r="78" spans="1:9" ht="177" customHeight="1" x14ac:dyDescent="0.3">
      <c r="A78" s="41" t="s">
        <v>235</v>
      </c>
      <c r="B78" s="383" t="s">
        <v>396</v>
      </c>
      <c r="C78" s="384"/>
      <c r="D78" s="523" t="s">
        <v>398</v>
      </c>
      <c r="E78" s="524"/>
      <c r="F78" s="731" t="s">
        <v>403</v>
      </c>
      <c r="G78" s="732"/>
      <c r="H78" s="383" t="s">
        <v>397</v>
      </c>
      <c r="I78" s="384"/>
    </row>
    <row r="79" spans="1:9" ht="30.75" customHeight="1" x14ac:dyDescent="0.3">
      <c r="A79" s="478" t="s">
        <v>174</v>
      </c>
      <c r="B79" s="74" t="s">
        <v>85</v>
      </c>
      <c r="C79" s="74" t="s">
        <v>87</v>
      </c>
      <c r="D79" s="74" t="s">
        <v>85</v>
      </c>
      <c r="E79" s="74" t="s">
        <v>87</v>
      </c>
      <c r="F79" s="74" t="s">
        <v>85</v>
      </c>
      <c r="G79" s="74" t="s">
        <v>87</v>
      </c>
      <c r="H79" s="74" t="s">
        <v>85</v>
      </c>
      <c r="I79" s="74" t="s">
        <v>87</v>
      </c>
    </row>
    <row r="80" spans="1:9" ht="30.75" customHeight="1" x14ac:dyDescent="0.3">
      <c r="A80" s="479"/>
      <c r="B80" s="43">
        <v>0.1</v>
      </c>
      <c r="C80" s="43"/>
      <c r="D80" s="43">
        <v>0.08</v>
      </c>
      <c r="E80" s="43"/>
      <c r="F80" s="43">
        <v>0.06</v>
      </c>
      <c r="G80" s="44"/>
      <c r="H80" s="295">
        <v>0.08</v>
      </c>
      <c r="I80" s="44"/>
    </row>
    <row r="81" spans="1:9" ht="33.6" x14ac:dyDescent="0.3">
      <c r="A81" s="41" t="s">
        <v>230</v>
      </c>
      <c r="B81" s="519"/>
      <c r="C81" s="520"/>
      <c r="D81" s="519"/>
      <c r="E81" s="520"/>
      <c r="F81" s="519"/>
      <c r="G81" s="520"/>
      <c r="H81" s="371"/>
      <c r="I81" s="372"/>
    </row>
    <row r="82" spans="1:9" ht="16.8" x14ac:dyDescent="0.3">
      <c r="A82" s="41" t="s">
        <v>235</v>
      </c>
      <c r="B82" s="513"/>
      <c r="C82" s="514"/>
      <c r="D82" s="513"/>
      <c r="E82" s="514"/>
      <c r="F82" s="513"/>
      <c r="G82" s="514"/>
      <c r="H82" s="371"/>
      <c r="I82" s="372"/>
    </row>
    <row r="83" spans="1:9" ht="30" customHeight="1" x14ac:dyDescent="0.3">
      <c r="A83" s="478" t="s">
        <v>176</v>
      </c>
      <c r="B83" s="74" t="s">
        <v>85</v>
      </c>
      <c r="C83" s="74" t="s">
        <v>87</v>
      </c>
      <c r="D83" s="74" t="s">
        <v>85</v>
      </c>
      <c r="E83" s="74" t="s">
        <v>87</v>
      </c>
      <c r="F83" s="74" t="s">
        <v>85</v>
      </c>
      <c r="G83" s="74" t="s">
        <v>87</v>
      </c>
      <c r="H83" s="74" t="s">
        <v>85</v>
      </c>
      <c r="I83" s="74" t="s">
        <v>87</v>
      </c>
    </row>
    <row r="84" spans="1:9" ht="30" customHeight="1" x14ac:dyDescent="0.3">
      <c r="A84" s="479"/>
      <c r="B84" s="43">
        <v>0.1</v>
      </c>
      <c r="C84" s="43"/>
      <c r="D84" s="43">
        <v>0.1</v>
      </c>
      <c r="E84" s="43"/>
      <c r="F84" s="43">
        <v>0.09</v>
      </c>
      <c r="G84" s="44"/>
      <c r="H84" s="295">
        <v>0.08</v>
      </c>
      <c r="I84" s="44"/>
    </row>
    <row r="85" spans="1:9" ht="33.6" x14ac:dyDescent="0.3">
      <c r="A85" s="41" t="s">
        <v>230</v>
      </c>
      <c r="B85" s="515"/>
      <c r="C85" s="516"/>
      <c r="D85" s="515"/>
      <c r="E85" s="516"/>
      <c r="F85" s="517"/>
      <c r="G85" s="518"/>
      <c r="H85" s="393"/>
      <c r="I85" s="393"/>
    </row>
    <row r="86" spans="1:9" ht="16.8" x14ac:dyDescent="0.3">
      <c r="A86" s="41" t="s">
        <v>235</v>
      </c>
      <c r="B86" s="508"/>
      <c r="C86" s="509"/>
      <c r="D86" s="508"/>
      <c r="E86" s="509"/>
      <c r="F86" s="508"/>
      <c r="G86" s="509"/>
      <c r="H86" s="350"/>
      <c r="I86" s="349"/>
    </row>
    <row r="87" spans="1:9" ht="29.25" customHeight="1" x14ac:dyDescent="0.3">
      <c r="A87" s="478" t="s">
        <v>177</v>
      </c>
      <c r="B87" s="74" t="s">
        <v>85</v>
      </c>
      <c r="C87" s="74" t="s">
        <v>87</v>
      </c>
      <c r="D87" s="74" t="s">
        <v>85</v>
      </c>
      <c r="E87" s="74" t="s">
        <v>87</v>
      </c>
      <c r="F87" s="74" t="s">
        <v>85</v>
      </c>
      <c r="G87" s="74" t="s">
        <v>87</v>
      </c>
      <c r="H87" s="74" t="s">
        <v>85</v>
      </c>
      <c r="I87" s="74" t="s">
        <v>87</v>
      </c>
    </row>
    <row r="88" spans="1:9" ht="29.25" customHeight="1" x14ac:dyDescent="0.3">
      <c r="A88" s="479"/>
      <c r="B88" s="43">
        <v>0.15</v>
      </c>
      <c r="C88" s="43"/>
      <c r="D88" s="43">
        <v>0.1</v>
      </c>
      <c r="E88" s="43"/>
      <c r="F88" s="43">
        <v>0.09</v>
      </c>
      <c r="G88" s="43"/>
      <c r="H88" s="295">
        <v>0.1</v>
      </c>
      <c r="I88" s="44"/>
    </row>
    <row r="89" spans="1:9" ht="33.6" x14ac:dyDescent="0.3">
      <c r="A89" s="41" t="s">
        <v>230</v>
      </c>
      <c r="B89" s="508"/>
      <c r="C89" s="509"/>
      <c r="D89" s="508"/>
      <c r="E89" s="509"/>
      <c r="F89" s="513"/>
      <c r="G89" s="514"/>
      <c r="H89" s="347"/>
      <c r="I89" s="347"/>
    </row>
    <row r="90" spans="1:9" ht="16.8" x14ac:dyDescent="0.3">
      <c r="A90" s="41" t="s">
        <v>235</v>
      </c>
      <c r="B90" s="508"/>
      <c r="C90" s="509"/>
      <c r="D90" s="508"/>
      <c r="E90" s="509"/>
      <c r="F90" s="508"/>
      <c r="G90" s="509"/>
      <c r="H90" s="350"/>
      <c r="I90" s="349"/>
    </row>
    <row r="91" spans="1:9" ht="25.05" customHeight="1" x14ac:dyDescent="0.3">
      <c r="A91" s="478" t="s">
        <v>178</v>
      </c>
      <c r="B91" s="74" t="s">
        <v>85</v>
      </c>
      <c r="C91" s="74" t="s">
        <v>87</v>
      </c>
      <c r="D91" s="74" t="s">
        <v>85</v>
      </c>
      <c r="E91" s="74" t="s">
        <v>87</v>
      </c>
      <c r="F91" s="74" t="s">
        <v>85</v>
      </c>
      <c r="G91" s="74" t="s">
        <v>87</v>
      </c>
      <c r="H91" s="74" t="s">
        <v>85</v>
      </c>
      <c r="I91" s="74" t="s">
        <v>87</v>
      </c>
    </row>
    <row r="92" spans="1:9" ht="25.05" customHeight="1" x14ac:dyDescent="0.3">
      <c r="A92" s="479"/>
      <c r="B92" s="43">
        <v>0.15</v>
      </c>
      <c r="C92" s="43"/>
      <c r="D92" s="43">
        <v>0.1</v>
      </c>
      <c r="E92" s="43"/>
      <c r="F92" s="43">
        <v>0.12</v>
      </c>
      <c r="G92" s="44"/>
      <c r="H92" s="295">
        <v>0.1</v>
      </c>
      <c r="I92" s="44"/>
    </row>
    <row r="93" spans="1:9" ht="33.6" x14ac:dyDescent="0.3">
      <c r="A93" s="41" t="s">
        <v>230</v>
      </c>
      <c r="B93" s="511"/>
      <c r="C93" s="511"/>
      <c r="D93" s="511"/>
      <c r="E93" s="511"/>
      <c r="F93" s="512"/>
      <c r="G93" s="512"/>
      <c r="H93" s="347"/>
      <c r="I93" s="347"/>
    </row>
    <row r="94" spans="1:9" ht="16.8" x14ac:dyDescent="0.3">
      <c r="A94" s="41" t="s">
        <v>235</v>
      </c>
      <c r="B94" s="508"/>
      <c r="C94" s="509"/>
      <c r="D94" s="508"/>
      <c r="E94" s="509"/>
      <c r="F94" s="508"/>
      <c r="G94" s="509"/>
      <c r="H94" s="350"/>
      <c r="I94" s="349"/>
    </row>
    <row r="95" spans="1:9" ht="25.05" customHeight="1" x14ac:dyDescent="0.3">
      <c r="A95" s="478" t="s">
        <v>179</v>
      </c>
      <c r="B95" s="74" t="s">
        <v>85</v>
      </c>
      <c r="C95" s="74" t="s">
        <v>87</v>
      </c>
      <c r="D95" s="74" t="s">
        <v>85</v>
      </c>
      <c r="E95" s="74" t="s">
        <v>87</v>
      </c>
      <c r="F95" s="74" t="s">
        <v>85</v>
      </c>
      <c r="G95" s="74" t="s">
        <v>87</v>
      </c>
      <c r="H95" s="74" t="s">
        <v>85</v>
      </c>
      <c r="I95" s="74" t="s">
        <v>87</v>
      </c>
    </row>
    <row r="96" spans="1:9" ht="25.05" customHeight="1" x14ac:dyDescent="0.3">
      <c r="A96" s="479"/>
      <c r="B96" s="43">
        <v>0.15</v>
      </c>
      <c r="C96" s="43"/>
      <c r="D96" s="43">
        <v>0.1</v>
      </c>
      <c r="E96" s="43"/>
      <c r="F96" s="43">
        <v>0.12</v>
      </c>
      <c r="G96" s="43"/>
      <c r="H96" s="295">
        <v>0.1</v>
      </c>
      <c r="I96" s="44"/>
    </row>
    <row r="97" spans="1:9" ht="33.6" x14ac:dyDescent="0.3">
      <c r="A97" s="41" t="s">
        <v>230</v>
      </c>
      <c r="B97" s="508"/>
      <c r="C97" s="509"/>
      <c r="D97" s="508"/>
      <c r="E97" s="509"/>
      <c r="F97" s="508"/>
      <c r="G97" s="509"/>
      <c r="H97" s="347"/>
      <c r="I97" s="347"/>
    </row>
    <row r="98" spans="1:9" ht="16.8" x14ac:dyDescent="0.3">
      <c r="A98" s="41" t="s">
        <v>235</v>
      </c>
      <c r="B98" s="508"/>
      <c r="C98" s="509"/>
      <c r="D98" s="508"/>
      <c r="E98" s="509"/>
      <c r="F98" s="508"/>
      <c r="G98" s="509"/>
      <c r="H98" s="350"/>
      <c r="I98" s="349"/>
    </row>
    <row r="99" spans="1:9" ht="25.05" customHeight="1" x14ac:dyDescent="0.3">
      <c r="A99" s="478" t="s">
        <v>181</v>
      </c>
      <c r="B99" s="74" t="s">
        <v>85</v>
      </c>
      <c r="C99" s="74" t="s">
        <v>87</v>
      </c>
      <c r="D99" s="74" t="s">
        <v>85</v>
      </c>
      <c r="E99" s="74" t="s">
        <v>87</v>
      </c>
      <c r="F99" s="74" t="s">
        <v>85</v>
      </c>
      <c r="G99" s="74" t="s">
        <v>87</v>
      </c>
      <c r="H99" s="74" t="s">
        <v>85</v>
      </c>
      <c r="I99" s="74" t="s">
        <v>87</v>
      </c>
    </row>
    <row r="100" spans="1:9" ht="25.05" customHeight="1" x14ac:dyDescent="0.3">
      <c r="A100" s="479"/>
      <c r="B100" s="43">
        <v>0.15</v>
      </c>
      <c r="C100" s="43"/>
      <c r="D100" s="43">
        <v>0.1</v>
      </c>
      <c r="E100" s="43"/>
      <c r="F100" s="43">
        <v>0.15</v>
      </c>
      <c r="G100" s="43"/>
      <c r="H100" s="47">
        <v>0.1</v>
      </c>
      <c r="I100" s="44"/>
    </row>
    <row r="101" spans="1:9" ht="33.6" x14ac:dyDescent="0.3">
      <c r="A101" s="41" t="s">
        <v>230</v>
      </c>
      <c r="B101" s="508"/>
      <c r="C101" s="509"/>
      <c r="D101" s="508"/>
      <c r="E101" s="509"/>
      <c r="F101" s="508"/>
      <c r="G101" s="509"/>
      <c r="H101" s="347"/>
      <c r="I101" s="347"/>
    </row>
    <row r="102" spans="1:9" ht="16.8" x14ac:dyDescent="0.3">
      <c r="A102" s="41" t="s">
        <v>235</v>
      </c>
      <c r="B102" s="508"/>
      <c r="C102" s="509"/>
      <c r="D102" s="508"/>
      <c r="E102" s="509"/>
      <c r="F102" s="508"/>
      <c r="G102" s="509"/>
      <c r="H102" s="350"/>
      <c r="I102" s="349"/>
    </row>
    <row r="103" spans="1:9" ht="25.05" customHeight="1" x14ac:dyDescent="0.3">
      <c r="A103" s="478" t="s">
        <v>182</v>
      </c>
      <c r="B103" s="74" t="s">
        <v>85</v>
      </c>
      <c r="C103" s="74" t="s">
        <v>87</v>
      </c>
      <c r="D103" s="74" t="s">
        <v>85</v>
      </c>
      <c r="E103" s="74" t="s">
        <v>87</v>
      </c>
      <c r="F103" s="74" t="s">
        <v>85</v>
      </c>
      <c r="G103" s="74" t="s">
        <v>87</v>
      </c>
      <c r="H103" s="74" t="s">
        <v>85</v>
      </c>
      <c r="I103" s="74" t="s">
        <v>87</v>
      </c>
    </row>
    <row r="104" spans="1:9" ht="25.05" customHeight="1" x14ac:dyDescent="0.3">
      <c r="A104" s="479"/>
      <c r="B104" s="43">
        <v>0.05</v>
      </c>
      <c r="C104" s="45"/>
      <c r="D104" s="43">
        <v>0.1</v>
      </c>
      <c r="E104" s="43"/>
      <c r="F104" s="43">
        <v>0.15</v>
      </c>
      <c r="G104" s="44"/>
      <c r="H104" s="295">
        <v>0.1</v>
      </c>
      <c r="I104" s="44"/>
    </row>
    <row r="105" spans="1:9" ht="33.6" x14ac:dyDescent="0.3">
      <c r="A105" s="41" t="s">
        <v>230</v>
      </c>
      <c r="B105" s="508"/>
      <c r="C105" s="510"/>
      <c r="D105" s="508"/>
      <c r="E105" s="509"/>
      <c r="F105" s="508"/>
      <c r="G105" s="509"/>
      <c r="H105" s="347"/>
      <c r="I105" s="347"/>
    </row>
    <row r="106" spans="1:9" ht="16.8" x14ac:dyDescent="0.3">
      <c r="A106" s="41" t="s">
        <v>235</v>
      </c>
      <c r="B106" s="508"/>
      <c r="C106" s="510"/>
      <c r="D106" s="508"/>
      <c r="E106" s="510"/>
      <c r="F106" s="508"/>
      <c r="G106" s="509"/>
      <c r="H106" s="350"/>
      <c r="I106" s="349"/>
    </row>
    <row r="107" spans="1:9" ht="25.05" customHeight="1" x14ac:dyDescent="0.3">
      <c r="A107" s="478" t="s">
        <v>183</v>
      </c>
      <c r="B107" s="74" t="s">
        <v>85</v>
      </c>
      <c r="C107" s="74" t="s">
        <v>87</v>
      </c>
      <c r="D107" s="74" t="s">
        <v>85</v>
      </c>
      <c r="E107" s="74" t="s">
        <v>87</v>
      </c>
      <c r="F107" s="74" t="s">
        <v>85</v>
      </c>
      <c r="G107" s="74" t="s">
        <v>87</v>
      </c>
      <c r="H107" s="74" t="s">
        <v>85</v>
      </c>
      <c r="I107" s="74" t="s">
        <v>87</v>
      </c>
    </row>
    <row r="108" spans="1:9" ht="25.05" customHeight="1" x14ac:dyDescent="0.3">
      <c r="A108" s="479"/>
      <c r="B108" s="43">
        <v>0</v>
      </c>
      <c r="C108" s="45">
        <v>0</v>
      </c>
      <c r="D108" s="43">
        <v>0.1</v>
      </c>
      <c r="E108" s="43"/>
      <c r="F108" s="43">
        <v>0.05</v>
      </c>
      <c r="G108" s="44"/>
      <c r="H108" s="47">
        <v>0.1</v>
      </c>
      <c r="I108" s="44"/>
    </row>
    <row r="109" spans="1:9" ht="33.6" x14ac:dyDescent="0.3">
      <c r="A109" s="41" t="s">
        <v>230</v>
      </c>
      <c r="B109" s="508"/>
      <c r="C109" s="509"/>
      <c r="D109" s="508"/>
      <c r="E109" s="509"/>
      <c r="F109" s="508"/>
      <c r="G109" s="509"/>
      <c r="H109" s="347"/>
      <c r="I109" s="347"/>
    </row>
    <row r="110" spans="1:9" ht="16.8" x14ac:dyDescent="0.3">
      <c r="A110" s="41" t="s">
        <v>235</v>
      </c>
      <c r="B110" s="508"/>
      <c r="C110" s="509"/>
      <c r="D110" s="508"/>
      <c r="E110" s="509"/>
      <c r="F110" s="508"/>
      <c r="G110" s="509"/>
      <c r="H110" s="350"/>
      <c r="I110" s="349"/>
    </row>
    <row r="111" spans="1:9" ht="25.05" customHeight="1" x14ac:dyDescent="0.3">
      <c r="A111" s="478" t="s">
        <v>184</v>
      </c>
      <c r="B111" s="74" t="s">
        <v>85</v>
      </c>
      <c r="C111" s="74" t="s">
        <v>87</v>
      </c>
      <c r="D111" s="74" t="s">
        <v>85</v>
      </c>
      <c r="E111" s="74" t="s">
        <v>87</v>
      </c>
      <c r="F111" s="74" t="s">
        <v>85</v>
      </c>
      <c r="G111" s="74" t="s">
        <v>87</v>
      </c>
      <c r="H111" s="74" t="s">
        <v>85</v>
      </c>
      <c r="I111" s="74" t="s">
        <v>87</v>
      </c>
    </row>
    <row r="112" spans="1:9" ht="25.05" customHeight="1" x14ac:dyDescent="0.3">
      <c r="A112" s="479"/>
      <c r="B112" s="43">
        <v>0</v>
      </c>
      <c r="C112" s="43">
        <v>0</v>
      </c>
      <c r="D112" s="43">
        <v>0.1</v>
      </c>
      <c r="E112" s="43">
        <v>0</v>
      </c>
      <c r="F112" s="43">
        <v>0.05</v>
      </c>
      <c r="G112" s="43"/>
      <c r="H112" s="295">
        <v>0.08</v>
      </c>
      <c r="I112" s="154"/>
    </row>
    <row r="113" spans="1:9" ht="33.6" x14ac:dyDescent="0.3">
      <c r="A113" s="41" t="s">
        <v>230</v>
      </c>
      <c r="B113" s="508"/>
      <c r="C113" s="509"/>
      <c r="D113" s="508"/>
      <c r="E113" s="509"/>
      <c r="F113" s="508"/>
      <c r="G113" s="509"/>
      <c r="H113" s="362"/>
      <c r="I113" s="362"/>
    </row>
    <row r="114" spans="1:9" ht="16.8" x14ac:dyDescent="0.3">
      <c r="A114" s="41" t="s">
        <v>235</v>
      </c>
      <c r="B114" s="508"/>
      <c r="C114" s="509"/>
      <c r="D114" s="508"/>
      <c r="E114" s="509"/>
      <c r="F114" s="508"/>
      <c r="G114" s="509"/>
      <c r="H114" s="350"/>
      <c r="I114" s="349"/>
    </row>
    <row r="115" spans="1:9" ht="16.8" x14ac:dyDescent="0.3">
      <c r="A115" s="42" t="s">
        <v>248</v>
      </c>
      <c r="B115" s="46">
        <f t="shared" ref="B115:I115" si="2">(B68+B72+B76+B80+B84+B88+B92+B96+B100+B104+B108+B112)</f>
        <v>1</v>
      </c>
      <c r="C115" s="46">
        <f>(C68+C72+C76+C80+C84+C88+C92+C96+C100+C104+C108+C112)</f>
        <v>0.15000000000000002</v>
      </c>
      <c r="D115" s="46">
        <f t="shared" si="2"/>
        <v>0.99999999999999989</v>
      </c>
      <c r="E115" s="46">
        <f>(E68+E72+E76+E80+E84+E88+E92+E96+E100+E104+E108+E112)</f>
        <v>0.12000000000000001</v>
      </c>
      <c r="F115" s="46">
        <f t="shared" si="2"/>
        <v>1</v>
      </c>
      <c r="G115" s="46">
        <f t="shared" si="2"/>
        <v>0.12</v>
      </c>
      <c r="H115" s="46">
        <f t="shared" si="2"/>
        <v>0.99999999999999989</v>
      </c>
      <c r="I115" s="46">
        <f t="shared" si="2"/>
        <v>0.16</v>
      </c>
    </row>
    <row r="120" spans="1:9" ht="37.5" customHeight="1" x14ac:dyDescent="0.3"/>
    <row r="121" spans="1:9" ht="19.5" customHeight="1" x14ac:dyDescent="0.3"/>
    <row r="122" spans="1:9" ht="19.5" customHeight="1" x14ac:dyDescent="0.3"/>
    <row r="123" spans="1:9" ht="34.5" customHeight="1" x14ac:dyDescent="0.3"/>
    <row r="124" spans="1:9" ht="15" customHeight="1" x14ac:dyDescent="0.3"/>
    <row r="125" spans="1:9" ht="15.75" customHeight="1" x14ac:dyDescent="0.3"/>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6:C36"/>
    <mergeCell ref="D36:I36"/>
    <mergeCell ref="A37:A38"/>
    <mergeCell ref="D37:E37"/>
    <mergeCell ref="F37:G37"/>
    <mergeCell ref="D38:E38"/>
    <mergeCell ref="F38:G38"/>
    <mergeCell ref="A20:O20"/>
    <mergeCell ref="A21:O21"/>
    <mergeCell ref="A32:I32"/>
    <mergeCell ref="B33:I33"/>
    <mergeCell ref="A34:A35"/>
    <mergeCell ref="G34:G35"/>
    <mergeCell ref="H34:I35"/>
    <mergeCell ref="A39:A40"/>
    <mergeCell ref="D39:E39"/>
    <mergeCell ref="F39:G39"/>
    <mergeCell ref="D40:E40"/>
    <mergeCell ref="F40:G40"/>
    <mergeCell ref="A41:A42"/>
    <mergeCell ref="D41:E41"/>
    <mergeCell ref="F41:G41"/>
    <mergeCell ref="D42:E42"/>
    <mergeCell ref="F42:G42"/>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09:C109"/>
    <mergeCell ref="D109:E109"/>
    <mergeCell ref="F109:G109"/>
    <mergeCell ref="H109:I109"/>
    <mergeCell ref="B110:C110"/>
    <mergeCell ref="D110:E110"/>
    <mergeCell ref="F110:G110"/>
    <mergeCell ref="H110:I110"/>
    <mergeCell ref="A111:A112"/>
    <mergeCell ref="B113:C113"/>
    <mergeCell ref="D113:E113"/>
    <mergeCell ref="F113:G113"/>
    <mergeCell ref="H113:I113"/>
    <mergeCell ref="B114:C114"/>
    <mergeCell ref="D114:E114"/>
    <mergeCell ref="F114:G114"/>
    <mergeCell ref="H114:I114"/>
  </mergeCells>
  <hyperlinks>
    <hyperlink ref="D70" r:id="rId1" display="https://secretariadistritald.sharepoint.com/:f:/s/ContratacinSPI-2022/IgC1Y4HRyT-QSb3eoOB8WxiyARkxAlsOKom3ffCmP6zyEOg?e=RAYXku" xr:uid="{8A1C7D66-78AA-3147-966E-28A221764C7A}"/>
    <hyperlink ref="H78:I78" r:id="rId2" display="https://secretariadistritald.sharepoint.com/:f:/s/ContratacinSPI-2022/IgCGOKXDM-YJQYF0ybTT3NtxARVrxuU9sYYd303be9HzV_I?e=ZwU6Vb" xr:uid="{99A2A323-EE1B-4EB0-9127-34F265B0EB96}"/>
    <hyperlink ref="B78:C78" r:id="rId3" display="https://secretariadistritald.sharepoint.com/:f:/s/ContratacinSPI-2022/IgBz_vu8rx2NTZnDk2j-ecruAWcvTC5pawFGGi1bb3fPIZc?e=MsAfxg" xr:uid="{6D597673-7EBF-4B21-B6A8-3A28618A26A2}"/>
  </hyperlinks>
  <pageMargins left="0.7" right="0.7" top="0.75" bottom="0.75" header="0.3" footer="0.3"/>
  <pageSetup paperSize="9" scale="13" orientation="portrait" r:id="rId4"/>
  <ignoredErrors>
    <ignoredError sqref="N24:N25 N26:N28" emptyCellReference="1"/>
  </ignoredErrors>
  <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D32" zoomScale="90" zoomScaleNormal="90" workbookViewId="0">
      <selection activeCell="D33" sqref="D33:E33"/>
    </sheetView>
  </sheetViews>
  <sheetFormatPr baseColWidth="10" defaultColWidth="10.77734375" defaultRowHeight="13.8" x14ac:dyDescent="0.3"/>
  <cols>
    <col min="1" max="1" width="42.33203125" style="1" customWidth="1"/>
    <col min="2" max="3" width="35.6640625" style="1" customWidth="1"/>
    <col min="4" max="4" width="52.6640625" style="1" customWidth="1"/>
    <col min="5" max="5" width="55.109375" style="1" customWidth="1"/>
    <col min="6" max="6" width="50.33203125" style="1" customWidth="1"/>
    <col min="7" max="7" width="53.44140625" style="1" customWidth="1"/>
    <col min="8" max="8" width="42.77734375" style="1" customWidth="1"/>
    <col min="9" max="9" width="49.44140625" style="1" customWidth="1"/>
    <col min="10" max="10" width="86.44140625" style="1" customWidth="1"/>
    <col min="11" max="13" width="35.6640625" style="1" customWidth="1"/>
    <col min="14" max="21" width="18.109375" style="1" customWidth="1"/>
    <col min="22" max="22" width="22.77734375" style="1" customWidth="1"/>
    <col min="23" max="23" width="19" style="1" customWidth="1"/>
    <col min="24" max="24" width="19.33203125" style="1" customWidth="1"/>
    <col min="25" max="25" width="20.44140625" style="1" customWidth="1"/>
    <col min="26" max="26" width="22.7773437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77734375" style="1"/>
    <col min="35" max="35" width="18.44140625" style="1" bestFit="1" customWidth="1"/>
    <col min="36" max="36" width="16.109375" style="1" customWidth="1"/>
    <col min="37" max="16384" width="10.77734375" style="1"/>
  </cols>
  <sheetData>
    <row r="1" spans="1:25" ht="24" customHeight="1" thickBot="1" x14ac:dyDescent="0.35">
      <c r="A1" s="559"/>
      <c r="B1" s="437" t="s">
        <v>160</v>
      </c>
      <c r="C1" s="438"/>
      <c r="D1" s="438"/>
      <c r="E1" s="438"/>
      <c r="F1" s="438"/>
      <c r="G1" s="438"/>
      <c r="H1" s="439"/>
      <c r="I1" s="49" t="s">
        <v>276</v>
      </c>
      <c r="J1" s="434" t="s">
        <v>161</v>
      </c>
      <c r="K1" s="435"/>
      <c r="L1" s="436"/>
      <c r="M1" s="69"/>
    </row>
    <row r="2" spans="1:25" ht="24" customHeight="1" thickBot="1" x14ac:dyDescent="0.35">
      <c r="A2" s="560"/>
      <c r="B2" s="440" t="s">
        <v>162</v>
      </c>
      <c r="C2" s="441"/>
      <c r="D2" s="441"/>
      <c r="E2" s="441"/>
      <c r="F2" s="441"/>
      <c r="G2" s="441"/>
      <c r="H2" s="442"/>
      <c r="I2" s="49" t="s">
        <v>277</v>
      </c>
      <c r="J2" s="434" t="s">
        <v>163</v>
      </c>
      <c r="K2" s="435"/>
      <c r="L2" s="436"/>
      <c r="M2" s="69"/>
    </row>
    <row r="3" spans="1:25" ht="24" customHeight="1" thickBot="1" x14ac:dyDescent="0.35">
      <c r="A3" s="560"/>
      <c r="B3" s="440" t="s">
        <v>0</v>
      </c>
      <c r="C3" s="441"/>
      <c r="D3" s="441"/>
      <c r="E3" s="441"/>
      <c r="F3" s="441"/>
      <c r="G3" s="441"/>
      <c r="H3" s="442"/>
      <c r="I3" s="49" t="s">
        <v>278</v>
      </c>
      <c r="J3" s="434" t="s">
        <v>164</v>
      </c>
      <c r="K3" s="435"/>
      <c r="L3" s="436"/>
      <c r="M3" s="69"/>
    </row>
    <row r="4" spans="1:25" ht="24" customHeight="1" thickBot="1" x14ac:dyDescent="0.35">
      <c r="A4" s="561"/>
      <c r="B4" s="443" t="s">
        <v>279</v>
      </c>
      <c r="C4" s="444"/>
      <c r="D4" s="444"/>
      <c r="E4" s="444"/>
      <c r="F4" s="444"/>
      <c r="G4" s="444"/>
      <c r="H4" s="445"/>
      <c r="I4" s="49" t="s">
        <v>280</v>
      </c>
      <c r="J4" s="434" t="s">
        <v>281</v>
      </c>
      <c r="K4" s="435"/>
      <c r="L4" s="436"/>
      <c r="M4" s="69"/>
    </row>
    <row r="6" spans="1:25" ht="15" customHeight="1" thickBot="1" x14ac:dyDescent="0.35">
      <c r="A6" s="6"/>
      <c r="B6" s="7"/>
      <c r="C6" s="7"/>
      <c r="D6" s="9"/>
      <c r="E6" s="8"/>
      <c r="F6" s="8"/>
      <c r="G6" s="198"/>
      <c r="H6" s="198"/>
      <c r="I6" s="10"/>
      <c r="J6" s="10"/>
      <c r="K6" s="7"/>
      <c r="L6" s="7"/>
      <c r="M6" s="7"/>
      <c r="N6" s="7"/>
      <c r="O6" s="7"/>
      <c r="P6" s="7"/>
      <c r="Q6" s="7"/>
      <c r="R6" s="7"/>
      <c r="S6" s="7"/>
      <c r="T6" s="11"/>
      <c r="U6" s="7"/>
      <c r="V6" s="7"/>
      <c r="X6" s="12"/>
      <c r="Y6" s="13"/>
    </row>
    <row r="7" spans="1:25" ht="15" customHeight="1" x14ac:dyDescent="0.3">
      <c r="A7" s="572" t="s">
        <v>4</v>
      </c>
      <c r="B7" s="580" t="s">
        <v>168</v>
      </c>
      <c r="C7" s="581"/>
      <c r="D7" s="581"/>
      <c r="E7" s="581"/>
      <c r="F7" s="581"/>
      <c r="G7" s="581"/>
      <c r="H7" s="582"/>
      <c r="I7" s="572" t="s">
        <v>169</v>
      </c>
      <c r="J7" s="576">
        <v>2024110010317</v>
      </c>
      <c r="K7" s="7"/>
      <c r="L7" s="7"/>
      <c r="M7" s="7"/>
      <c r="N7" s="7"/>
      <c r="O7" s="7"/>
      <c r="P7" s="7"/>
      <c r="Q7" s="7"/>
      <c r="R7" s="7"/>
      <c r="S7" s="7"/>
      <c r="T7" s="7"/>
      <c r="U7" s="7"/>
      <c r="V7" s="7"/>
      <c r="W7" s="7"/>
      <c r="X7" s="7"/>
      <c r="Y7" s="7"/>
    </row>
    <row r="8" spans="1:25" ht="15" customHeight="1" x14ac:dyDescent="0.3">
      <c r="A8" s="573"/>
      <c r="B8" s="583"/>
      <c r="C8" s="584"/>
      <c r="D8" s="584"/>
      <c r="E8" s="584"/>
      <c r="F8" s="584"/>
      <c r="G8" s="584"/>
      <c r="H8" s="585"/>
      <c r="I8" s="573"/>
      <c r="J8" s="577"/>
      <c r="K8" s="7"/>
      <c r="L8" s="7"/>
      <c r="M8" s="7"/>
      <c r="N8" s="7"/>
      <c r="O8" s="7"/>
      <c r="P8" s="7"/>
      <c r="Q8" s="7"/>
      <c r="R8" s="7"/>
      <c r="S8" s="7"/>
      <c r="T8" s="7"/>
      <c r="U8" s="7"/>
      <c r="V8" s="7"/>
      <c r="W8" s="7"/>
      <c r="X8" s="7"/>
      <c r="Y8" s="7"/>
    </row>
    <row r="9" spans="1:25" ht="15" customHeight="1" x14ac:dyDescent="0.3">
      <c r="A9" s="573"/>
      <c r="B9" s="583"/>
      <c r="C9" s="584"/>
      <c r="D9" s="584"/>
      <c r="E9" s="584"/>
      <c r="F9" s="584"/>
      <c r="G9" s="584"/>
      <c r="H9" s="585"/>
      <c r="I9" s="573"/>
      <c r="J9" s="577"/>
      <c r="K9" s="7"/>
      <c r="L9" s="7"/>
      <c r="M9" s="7"/>
      <c r="N9" s="7"/>
      <c r="O9" s="7"/>
      <c r="P9" s="7"/>
      <c r="Q9" s="7"/>
      <c r="R9" s="7"/>
      <c r="S9" s="7"/>
      <c r="T9" s="7"/>
      <c r="U9" s="7"/>
      <c r="V9" s="7"/>
      <c r="W9" s="7"/>
      <c r="X9" s="7"/>
      <c r="Y9" s="7"/>
    </row>
    <row r="10" spans="1:25" ht="15" customHeight="1" thickBot="1" x14ac:dyDescent="0.35">
      <c r="A10" s="574"/>
      <c r="B10" s="586"/>
      <c r="C10" s="587"/>
      <c r="D10" s="587"/>
      <c r="E10" s="587"/>
      <c r="F10" s="587"/>
      <c r="G10" s="587"/>
      <c r="H10" s="588"/>
      <c r="I10" s="574"/>
      <c r="J10" s="578"/>
      <c r="K10" s="7"/>
      <c r="L10" s="7"/>
      <c r="M10" s="7"/>
      <c r="N10" s="7"/>
      <c r="O10" s="7"/>
      <c r="P10" s="7"/>
      <c r="Q10" s="7"/>
      <c r="R10" s="7"/>
      <c r="S10" s="7"/>
      <c r="T10" s="7"/>
      <c r="U10" s="7"/>
      <c r="V10" s="7"/>
      <c r="W10" s="7"/>
      <c r="X10" s="7"/>
      <c r="Y10" s="7"/>
    </row>
    <row r="11" spans="1:25" ht="9" customHeight="1" thickBot="1" x14ac:dyDescent="0.35">
      <c r="A11" s="14"/>
      <c r="B11" s="63"/>
      <c r="C11" s="7"/>
      <c r="D11" s="7"/>
      <c r="E11" s="7"/>
      <c r="F11" s="7"/>
      <c r="G11" s="7"/>
      <c r="H11" s="7"/>
      <c r="I11" s="7"/>
      <c r="J11" s="7"/>
      <c r="K11" s="7"/>
      <c r="L11" s="7"/>
      <c r="M11" s="7"/>
      <c r="N11" s="7"/>
      <c r="O11" s="7"/>
      <c r="P11" s="7"/>
      <c r="Q11" s="7"/>
      <c r="R11" s="7"/>
      <c r="S11" s="7"/>
      <c r="T11" s="7"/>
      <c r="U11" s="7"/>
      <c r="V11" s="7"/>
      <c r="W11" s="7"/>
      <c r="X11" s="7"/>
      <c r="Y11" s="7"/>
    </row>
    <row r="12" spans="1:25" s="64" customFormat="1" ht="21.75" customHeight="1" thickBot="1" x14ac:dyDescent="0.3">
      <c r="A12" s="464" t="s">
        <v>6</v>
      </c>
      <c r="B12" s="124" t="s">
        <v>170</v>
      </c>
      <c r="C12" s="144"/>
      <c r="D12" s="124" t="s">
        <v>171</v>
      </c>
      <c r="E12" s="144"/>
      <c r="F12" s="124" t="s">
        <v>172</v>
      </c>
      <c r="G12" s="144" t="s">
        <v>173</v>
      </c>
      <c r="H12" s="124" t="s">
        <v>174</v>
      </c>
      <c r="I12" s="145"/>
    </row>
    <row r="13" spans="1:25" s="64" customFormat="1" ht="21.75" customHeight="1" thickBot="1" x14ac:dyDescent="0.3">
      <c r="A13" s="464"/>
      <c r="B13" s="125" t="s">
        <v>176</v>
      </c>
      <c r="C13" s="144"/>
      <c r="D13" s="124" t="s">
        <v>177</v>
      </c>
      <c r="E13" s="144"/>
      <c r="F13" s="124" t="s">
        <v>178</v>
      </c>
      <c r="G13" s="144"/>
      <c r="H13" s="124" t="s">
        <v>179</v>
      </c>
      <c r="I13" s="145"/>
    </row>
    <row r="14" spans="1:25" s="64" customFormat="1" ht="21.75" customHeight="1" thickBot="1" x14ac:dyDescent="0.3">
      <c r="A14" s="464"/>
      <c r="B14" s="124" t="s">
        <v>181</v>
      </c>
      <c r="C14" s="144"/>
      <c r="D14" s="124" t="s">
        <v>182</v>
      </c>
      <c r="E14" s="249"/>
      <c r="F14" s="124" t="s">
        <v>183</v>
      </c>
      <c r="G14" s="144"/>
      <c r="H14" s="124" t="s">
        <v>184</v>
      </c>
      <c r="I14" s="145"/>
    </row>
    <row r="15" spans="1:25" s="64" customFormat="1" ht="21.75" customHeight="1" thickBot="1" x14ac:dyDescent="0.35">
      <c r="A15" s="1"/>
      <c r="B15" s="1"/>
      <c r="C15" s="1"/>
      <c r="D15" s="1"/>
      <c r="E15" s="1"/>
      <c r="F15" s="1"/>
      <c r="G15" s="1"/>
      <c r="H15" s="1"/>
      <c r="I15" s="1"/>
      <c r="J15" s="1"/>
      <c r="K15" s="1"/>
      <c r="L15" s="75"/>
      <c r="M15" s="76"/>
      <c r="N15" s="76"/>
      <c r="O15" s="76"/>
    </row>
    <row r="16" spans="1:25" s="64" customFormat="1" ht="21.75" customHeight="1" thickBot="1" x14ac:dyDescent="0.35">
      <c r="A16" s="463" t="s">
        <v>8</v>
      </c>
      <c r="B16" s="463"/>
      <c r="C16" s="141" t="s">
        <v>175</v>
      </c>
      <c r="D16" s="575"/>
      <c r="E16" s="575"/>
      <c r="F16" s="575"/>
      <c r="G16" s="1"/>
      <c r="H16" s="1"/>
      <c r="I16" s="1"/>
      <c r="J16" s="1"/>
      <c r="K16" s="1"/>
      <c r="L16" s="75"/>
      <c r="M16" s="76"/>
      <c r="N16" s="76"/>
      <c r="O16" s="76"/>
    </row>
    <row r="17" spans="1:15" s="64" customFormat="1" ht="21.75" customHeight="1" thickBot="1" x14ac:dyDescent="0.35">
      <c r="A17" s="463"/>
      <c r="B17" s="463"/>
      <c r="C17" s="141" t="s">
        <v>180</v>
      </c>
      <c r="D17" s="477"/>
      <c r="E17" s="477"/>
      <c r="F17" s="477"/>
      <c r="G17" s="1"/>
      <c r="H17" s="1"/>
      <c r="I17" s="1"/>
      <c r="J17" s="1"/>
      <c r="K17" s="1"/>
      <c r="L17" s="75"/>
      <c r="M17" s="76"/>
      <c r="N17" s="76"/>
      <c r="O17" s="76"/>
    </row>
    <row r="18" spans="1:15" s="64" customFormat="1" ht="21.75" customHeight="1" thickBot="1" x14ac:dyDescent="0.35">
      <c r="A18" s="463"/>
      <c r="B18" s="463"/>
      <c r="C18" s="141" t="s">
        <v>185</v>
      </c>
      <c r="D18" s="477" t="s">
        <v>173</v>
      </c>
      <c r="E18" s="477"/>
      <c r="F18" s="477"/>
      <c r="G18" s="1"/>
      <c r="H18" s="1"/>
      <c r="I18" s="1"/>
      <c r="J18" s="1"/>
      <c r="K18" s="1"/>
      <c r="L18" s="75"/>
      <c r="M18" s="76"/>
      <c r="N18" s="76"/>
      <c r="O18" s="76"/>
    </row>
    <row r="19" spans="1:15" s="64" customFormat="1" ht="21.75" customHeight="1" x14ac:dyDescent="0.3">
      <c r="A19" s="1"/>
      <c r="B19" s="1"/>
      <c r="C19" s="1"/>
      <c r="D19" s="1"/>
      <c r="E19" s="1"/>
      <c r="F19" s="1"/>
      <c r="G19" s="1"/>
      <c r="H19" s="1"/>
      <c r="I19" s="1"/>
      <c r="J19" s="1"/>
      <c r="K19" s="1"/>
      <c r="L19" s="75"/>
      <c r="M19" s="76"/>
      <c r="N19" s="76"/>
      <c r="O19" s="76"/>
    </row>
    <row r="20" spans="1:15" s="25" customFormat="1" ht="16.5" customHeight="1" x14ac:dyDescent="0.25"/>
    <row r="21" spans="1:15" ht="5.25" customHeight="1" thickBot="1" x14ac:dyDescent="0.35"/>
    <row r="22" spans="1:15" ht="48" customHeight="1" thickBot="1" x14ac:dyDescent="0.35">
      <c r="A22" s="579" t="s">
        <v>282</v>
      </c>
      <c r="B22" s="579"/>
      <c r="C22" s="579"/>
      <c r="D22" s="579"/>
      <c r="E22" s="579"/>
      <c r="F22" s="579"/>
      <c r="G22" s="579"/>
      <c r="H22" s="579"/>
      <c r="I22" s="579"/>
      <c r="J22" s="579"/>
    </row>
    <row r="23" spans="1:15" ht="70.05" customHeight="1" thickBot="1" x14ac:dyDescent="0.35">
      <c r="A23" s="128" t="s">
        <v>21</v>
      </c>
      <c r="B23" s="555" t="s">
        <v>192</v>
      </c>
      <c r="C23" s="562"/>
      <c r="D23" s="563"/>
      <c r="E23" s="129" t="s">
        <v>72</v>
      </c>
      <c r="F23" s="130" t="s">
        <v>283</v>
      </c>
      <c r="G23" s="129" t="s">
        <v>74</v>
      </c>
      <c r="H23" s="555" t="s">
        <v>284</v>
      </c>
      <c r="I23" s="562"/>
      <c r="J23" s="563"/>
    </row>
    <row r="24" spans="1:15" ht="50.25" customHeight="1" thickBot="1" x14ac:dyDescent="0.35">
      <c r="A24" s="105" t="s">
        <v>76</v>
      </c>
      <c r="B24" s="555" t="s">
        <v>285</v>
      </c>
      <c r="C24" s="562"/>
      <c r="D24" s="562"/>
      <c r="E24" s="562"/>
      <c r="F24" s="562"/>
      <c r="G24" s="562"/>
      <c r="H24" s="562"/>
      <c r="I24" s="562"/>
      <c r="J24" s="563"/>
    </row>
    <row r="25" spans="1:15" ht="50.25" customHeight="1" thickBot="1" x14ac:dyDescent="0.35">
      <c r="A25" s="551" t="s">
        <v>78</v>
      </c>
      <c r="B25" s="131">
        <v>2024</v>
      </c>
      <c r="C25" s="132">
        <v>2025</v>
      </c>
      <c r="D25" s="132">
        <v>2026</v>
      </c>
      <c r="E25" s="132">
        <v>2027</v>
      </c>
      <c r="F25" s="133" t="s">
        <v>286</v>
      </c>
      <c r="G25" s="134" t="s">
        <v>80</v>
      </c>
      <c r="H25" s="589" t="s">
        <v>82</v>
      </c>
      <c r="I25" s="590"/>
      <c r="J25" s="591"/>
    </row>
    <row r="26" spans="1:15" ht="50.25" customHeight="1" thickBot="1" x14ac:dyDescent="0.35">
      <c r="A26" s="552"/>
      <c r="B26" s="184">
        <v>2</v>
      </c>
      <c r="C26" s="184">
        <v>4</v>
      </c>
      <c r="D26" s="184">
        <v>5</v>
      </c>
      <c r="E26" s="185">
        <v>5</v>
      </c>
      <c r="F26" s="183">
        <f>B26+C26+D26+E26</f>
        <v>16</v>
      </c>
      <c r="G26" s="135">
        <v>6</v>
      </c>
      <c r="H26" s="592" t="s">
        <v>202</v>
      </c>
      <c r="I26" s="593"/>
      <c r="J26" s="594"/>
    </row>
    <row r="27" spans="1:15" ht="14.4" thickBot="1" x14ac:dyDescent="0.35">
      <c r="A27" s="105"/>
      <c r="B27" s="595" t="s">
        <v>287</v>
      </c>
      <c r="C27" s="596"/>
      <c r="D27" s="596"/>
      <c r="E27" s="596"/>
      <c r="F27" s="596"/>
      <c r="G27" s="596"/>
      <c r="H27" s="596"/>
      <c r="I27" s="596"/>
      <c r="J27" s="597"/>
    </row>
    <row r="28" spans="1:15" s="28" customFormat="1" ht="56.25" customHeight="1" thickBot="1" x14ac:dyDescent="0.35">
      <c r="A28" s="551" t="s">
        <v>204</v>
      </c>
      <c r="B28" s="105" t="s">
        <v>205</v>
      </c>
      <c r="C28" s="128" t="s">
        <v>87</v>
      </c>
      <c r="D28" s="553" t="s">
        <v>89</v>
      </c>
      <c r="E28" s="554"/>
      <c r="F28" s="553" t="s">
        <v>91</v>
      </c>
      <c r="G28" s="554"/>
      <c r="H28" s="106" t="s">
        <v>93</v>
      </c>
      <c r="I28" s="104" t="s">
        <v>94</v>
      </c>
      <c r="J28" s="104" t="s">
        <v>96</v>
      </c>
    </row>
    <row r="29" spans="1:15" ht="28.2" thickBot="1" x14ac:dyDescent="0.35">
      <c r="A29" s="552"/>
      <c r="B29" s="136">
        <v>0</v>
      </c>
      <c r="C29" s="72">
        <v>0</v>
      </c>
      <c r="D29" s="555" t="s">
        <v>264</v>
      </c>
      <c r="E29" s="563"/>
      <c r="F29" s="555" t="s">
        <v>264</v>
      </c>
      <c r="G29" s="563"/>
      <c r="H29" s="242" t="s">
        <v>264</v>
      </c>
      <c r="I29" s="137" t="s">
        <v>288</v>
      </c>
      <c r="J29" s="137" t="s">
        <v>288</v>
      </c>
    </row>
    <row r="30" spans="1:15" s="28" customFormat="1" ht="45" customHeight="1" thickBot="1" x14ac:dyDescent="0.35">
      <c r="A30" s="551" t="s">
        <v>210</v>
      </c>
      <c r="B30" s="103" t="s">
        <v>205</v>
      </c>
      <c r="C30" s="106" t="s">
        <v>87</v>
      </c>
      <c r="D30" s="553" t="s">
        <v>89</v>
      </c>
      <c r="E30" s="554"/>
      <c r="F30" s="553" t="s">
        <v>91</v>
      </c>
      <c r="G30" s="554"/>
      <c r="H30" s="106" t="s">
        <v>93</v>
      </c>
      <c r="I30" s="104" t="s">
        <v>94</v>
      </c>
      <c r="J30" s="104" t="s">
        <v>96</v>
      </c>
    </row>
    <row r="31" spans="1:15" ht="291.75" customHeight="1" thickBot="1" x14ac:dyDescent="0.35">
      <c r="A31" s="552"/>
      <c r="B31" s="136">
        <v>0.2</v>
      </c>
      <c r="C31" s="136">
        <v>0.2</v>
      </c>
      <c r="D31" s="566" t="s">
        <v>289</v>
      </c>
      <c r="E31" s="567"/>
      <c r="F31" s="555" t="s">
        <v>290</v>
      </c>
      <c r="G31" s="563"/>
      <c r="H31" s="299" t="s">
        <v>291</v>
      </c>
      <c r="I31" s="137" t="s">
        <v>292</v>
      </c>
      <c r="J31" s="300" t="s">
        <v>293</v>
      </c>
    </row>
    <row r="32" spans="1:15" s="28" customFormat="1" ht="54" customHeight="1" thickBot="1" x14ac:dyDescent="0.35">
      <c r="A32" s="551" t="s">
        <v>213</v>
      </c>
      <c r="B32" s="103" t="s">
        <v>205</v>
      </c>
      <c r="C32" s="106" t="s">
        <v>87</v>
      </c>
      <c r="D32" s="553" t="s">
        <v>89</v>
      </c>
      <c r="E32" s="554"/>
      <c r="F32" s="553" t="s">
        <v>91</v>
      </c>
      <c r="G32" s="554"/>
      <c r="H32" s="106" t="s">
        <v>93</v>
      </c>
      <c r="I32" s="104" t="s">
        <v>94</v>
      </c>
      <c r="J32" s="104" t="s">
        <v>96</v>
      </c>
    </row>
    <row r="33" spans="1:10" ht="276.45" customHeight="1" x14ac:dyDescent="0.3">
      <c r="A33" s="552"/>
      <c r="B33" s="136">
        <v>0.3</v>
      </c>
      <c r="C33" s="340">
        <v>0.3</v>
      </c>
      <c r="D33" s="568" t="s">
        <v>294</v>
      </c>
      <c r="E33" s="569"/>
      <c r="F33" s="570" t="s">
        <v>295</v>
      </c>
      <c r="G33" s="571"/>
      <c r="H33" s="341" t="s">
        <v>291</v>
      </c>
      <c r="I33" s="341" t="s">
        <v>296</v>
      </c>
      <c r="J33" s="342" t="s">
        <v>297</v>
      </c>
    </row>
    <row r="34" spans="1:10" s="28" customFormat="1" ht="47.25" customHeight="1" thickBot="1" x14ac:dyDescent="0.35">
      <c r="A34" s="551" t="s">
        <v>216</v>
      </c>
      <c r="B34" s="103" t="s">
        <v>205</v>
      </c>
      <c r="C34" s="103" t="s">
        <v>87</v>
      </c>
      <c r="D34" s="553" t="s">
        <v>89</v>
      </c>
      <c r="E34" s="554"/>
      <c r="F34" s="553" t="s">
        <v>91</v>
      </c>
      <c r="G34" s="554"/>
      <c r="H34" s="106" t="s">
        <v>93</v>
      </c>
      <c r="I34" s="106" t="s">
        <v>94</v>
      </c>
      <c r="J34" s="104" t="s">
        <v>96</v>
      </c>
    </row>
    <row r="35" spans="1:10" x14ac:dyDescent="0.3">
      <c r="A35" s="552"/>
      <c r="B35" s="136">
        <v>0.3</v>
      </c>
      <c r="C35" s="136"/>
      <c r="D35" s="565"/>
      <c r="E35" s="537"/>
      <c r="F35" s="555"/>
      <c r="G35" s="563"/>
      <c r="H35" s="137"/>
      <c r="I35" s="137"/>
      <c r="J35" s="137"/>
    </row>
    <row r="36" spans="1:10" s="28" customFormat="1" ht="47.25" customHeight="1" x14ac:dyDescent="0.3">
      <c r="A36" s="551" t="s">
        <v>217</v>
      </c>
      <c r="B36" s="103" t="s">
        <v>205</v>
      </c>
      <c r="C36" s="106" t="s">
        <v>87</v>
      </c>
      <c r="D36" s="553" t="s">
        <v>89</v>
      </c>
      <c r="E36" s="554"/>
      <c r="F36" s="553" t="s">
        <v>91</v>
      </c>
      <c r="G36" s="554"/>
      <c r="H36" s="106" t="s">
        <v>93</v>
      </c>
      <c r="I36" s="104" t="s">
        <v>94</v>
      </c>
      <c r="J36" s="104" t="s">
        <v>96</v>
      </c>
    </row>
    <row r="37" spans="1:10" x14ac:dyDescent="0.3">
      <c r="A37" s="552"/>
      <c r="B37" s="136">
        <v>0.3</v>
      </c>
      <c r="C37" s="136"/>
      <c r="D37" s="538"/>
      <c r="E37" s="564"/>
      <c r="F37" s="555"/>
      <c r="G37" s="556"/>
      <c r="H37" s="137"/>
      <c r="I37" s="137"/>
      <c r="J37" s="235"/>
    </row>
    <row r="38" spans="1:10" s="28" customFormat="1" ht="48.75" customHeight="1" thickBot="1" x14ac:dyDescent="0.35">
      <c r="A38" s="551" t="s">
        <v>218</v>
      </c>
      <c r="B38" s="103" t="s">
        <v>205</v>
      </c>
      <c r="C38" s="106" t="s">
        <v>87</v>
      </c>
      <c r="D38" s="553" t="s">
        <v>89</v>
      </c>
      <c r="E38" s="554"/>
      <c r="F38" s="553" t="s">
        <v>91</v>
      </c>
      <c r="G38" s="554"/>
      <c r="H38" s="106" t="s">
        <v>93</v>
      </c>
      <c r="I38" s="104" t="s">
        <v>94</v>
      </c>
      <c r="J38" s="104" t="s">
        <v>96</v>
      </c>
    </row>
    <row r="39" spans="1:10" x14ac:dyDescent="0.3">
      <c r="A39" s="552"/>
      <c r="B39" s="136">
        <v>0.3</v>
      </c>
      <c r="C39" s="73"/>
      <c r="D39" s="536"/>
      <c r="E39" s="537"/>
      <c r="F39" s="536"/>
      <c r="G39" s="537"/>
      <c r="H39" s="234"/>
      <c r="I39" s="234"/>
      <c r="J39" s="239"/>
    </row>
    <row r="40" spans="1:10" ht="46.5" customHeight="1" thickBot="1" x14ac:dyDescent="0.35">
      <c r="A40" s="551" t="s">
        <v>219</v>
      </c>
      <c r="B40" s="106" t="s">
        <v>205</v>
      </c>
      <c r="C40" s="128" t="s">
        <v>87</v>
      </c>
      <c r="D40" s="553" t="s">
        <v>89</v>
      </c>
      <c r="E40" s="554"/>
      <c r="F40" s="553" t="s">
        <v>91</v>
      </c>
      <c r="G40" s="554"/>
      <c r="H40" s="106" t="s">
        <v>93</v>
      </c>
      <c r="I40" s="104" t="s">
        <v>94</v>
      </c>
      <c r="J40" s="104" t="s">
        <v>96</v>
      </c>
    </row>
    <row r="41" spans="1:10" ht="14.4" thickBot="1" x14ac:dyDescent="0.35">
      <c r="A41" s="552"/>
      <c r="B41" s="139">
        <v>0.5</v>
      </c>
      <c r="C41" s="139"/>
      <c r="D41" s="536"/>
      <c r="E41" s="537"/>
      <c r="F41" s="555"/>
      <c r="G41" s="556"/>
      <c r="H41" s="234"/>
      <c r="I41" s="234"/>
      <c r="J41" s="239"/>
    </row>
    <row r="42" spans="1:10" ht="48.75" customHeight="1" thickBot="1" x14ac:dyDescent="0.35">
      <c r="A42" s="551" t="s">
        <v>220</v>
      </c>
      <c r="B42" s="105" t="s">
        <v>205</v>
      </c>
      <c r="C42" s="128" t="s">
        <v>87</v>
      </c>
      <c r="D42" s="553" t="s">
        <v>89</v>
      </c>
      <c r="E42" s="554"/>
      <c r="F42" s="553" t="s">
        <v>91</v>
      </c>
      <c r="G42" s="554"/>
      <c r="H42" s="106" t="s">
        <v>93</v>
      </c>
      <c r="I42" s="104" t="s">
        <v>94</v>
      </c>
      <c r="J42" s="104" t="s">
        <v>96</v>
      </c>
    </row>
    <row r="43" spans="1:10" ht="14.4" thickBot="1" x14ac:dyDescent="0.35">
      <c r="A43" s="552"/>
      <c r="B43" s="139">
        <v>0.5</v>
      </c>
      <c r="C43" s="139"/>
      <c r="D43" s="536"/>
      <c r="E43" s="537"/>
      <c r="F43" s="555"/>
      <c r="G43" s="556"/>
      <c r="H43" s="140"/>
      <c r="I43" s="237"/>
      <c r="J43" s="234"/>
    </row>
    <row r="44" spans="1:10" ht="42.75" customHeight="1" thickBot="1" x14ac:dyDescent="0.35">
      <c r="A44" s="551" t="s">
        <v>221</v>
      </c>
      <c r="B44" s="105" t="s">
        <v>205</v>
      </c>
      <c r="C44" s="128" t="s">
        <v>87</v>
      </c>
      <c r="D44" s="553" t="s">
        <v>89</v>
      </c>
      <c r="E44" s="554"/>
      <c r="F44" s="553" t="s">
        <v>91</v>
      </c>
      <c r="G44" s="554"/>
      <c r="H44" s="106" t="s">
        <v>93</v>
      </c>
      <c r="I44" s="104" t="s">
        <v>94</v>
      </c>
      <c r="J44" s="104" t="s">
        <v>96</v>
      </c>
    </row>
    <row r="45" spans="1:10" ht="14.4" thickBot="1" x14ac:dyDescent="0.35">
      <c r="A45" s="552"/>
      <c r="B45" s="139">
        <v>0.6</v>
      </c>
      <c r="C45" s="139"/>
      <c r="D45" s="536"/>
      <c r="E45" s="537"/>
      <c r="F45" s="557"/>
      <c r="G45" s="558"/>
      <c r="H45" s="71"/>
      <c r="I45" s="242"/>
      <c r="J45" s="242"/>
    </row>
    <row r="46" spans="1:10" ht="45" customHeight="1" thickBot="1" x14ac:dyDescent="0.35">
      <c r="A46" s="551" t="s">
        <v>222</v>
      </c>
      <c r="B46" s="105" t="s">
        <v>205</v>
      </c>
      <c r="C46" s="128" t="s">
        <v>87</v>
      </c>
      <c r="D46" s="553" t="s">
        <v>89</v>
      </c>
      <c r="E46" s="554"/>
      <c r="F46" s="553" t="s">
        <v>91</v>
      </c>
      <c r="G46" s="554"/>
      <c r="H46" s="106" t="s">
        <v>93</v>
      </c>
      <c r="I46" s="104" t="s">
        <v>94</v>
      </c>
      <c r="J46" s="104" t="s">
        <v>96</v>
      </c>
    </row>
    <row r="47" spans="1:10" ht="14.4" thickBot="1" x14ac:dyDescent="0.35">
      <c r="A47" s="552"/>
      <c r="B47" s="139">
        <v>0.6</v>
      </c>
      <c r="C47" s="139"/>
      <c r="D47" s="536"/>
      <c r="E47" s="537"/>
      <c r="F47" s="536"/>
      <c r="G47" s="537"/>
      <c r="H47" s="250"/>
      <c r="I47" s="257"/>
      <c r="J47" s="251"/>
    </row>
    <row r="48" spans="1:10" ht="46.5" customHeight="1" thickBot="1" x14ac:dyDescent="0.35">
      <c r="A48" s="551" t="s">
        <v>223</v>
      </c>
      <c r="B48" s="105" t="s">
        <v>205</v>
      </c>
      <c r="C48" s="128" t="s">
        <v>87</v>
      </c>
      <c r="D48" s="553" t="s">
        <v>89</v>
      </c>
      <c r="E48" s="554"/>
      <c r="F48" s="553" t="s">
        <v>91</v>
      </c>
      <c r="G48" s="554"/>
      <c r="H48" s="106" t="s">
        <v>93</v>
      </c>
      <c r="I48" s="104" t="s">
        <v>94</v>
      </c>
      <c r="J48" s="104" t="s">
        <v>96</v>
      </c>
    </row>
    <row r="49" spans="1:13" ht="14.4" thickBot="1" x14ac:dyDescent="0.35">
      <c r="A49" s="552"/>
      <c r="B49" s="139">
        <v>0.8</v>
      </c>
      <c r="C49" s="73"/>
      <c r="D49" s="536"/>
      <c r="E49" s="537"/>
      <c r="F49" s="536"/>
      <c r="G49" s="537"/>
      <c r="H49" s="270"/>
      <c r="I49" s="271"/>
      <c r="J49" s="251"/>
    </row>
    <row r="50" spans="1:13" ht="48.75" customHeight="1" thickBot="1" x14ac:dyDescent="0.35">
      <c r="A50" s="551" t="s">
        <v>224</v>
      </c>
      <c r="B50" s="105" t="s">
        <v>205</v>
      </c>
      <c r="C50" s="128" t="s">
        <v>87</v>
      </c>
      <c r="D50" s="553" t="s">
        <v>89</v>
      </c>
      <c r="E50" s="554"/>
      <c r="F50" s="553" t="s">
        <v>91</v>
      </c>
      <c r="G50" s="554"/>
      <c r="H50" s="106" t="s">
        <v>93</v>
      </c>
      <c r="I50" s="104" t="s">
        <v>94</v>
      </c>
      <c r="J50" s="104" t="s">
        <v>96</v>
      </c>
    </row>
    <row r="51" spans="1:13" ht="14.4" thickBot="1" x14ac:dyDescent="0.35">
      <c r="A51" s="552"/>
      <c r="B51" s="139">
        <v>0.6</v>
      </c>
      <c r="C51" s="73"/>
      <c r="D51" s="536"/>
      <c r="E51" s="537"/>
      <c r="F51" s="536"/>
      <c r="G51" s="537"/>
      <c r="H51" s="270"/>
      <c r="I51" s="237"/>
      <c r="J51" s="251"/>
    </row>
    <row r="52" spans="1:13" x14ac:dyDescent="0.3">
      <c r="B52" s="10">
        <f>B29+B31+B33+B35+B37+B39+B41+B43+B45+B47+B49+B51</f>
        <v>5</v>
      </c>
      <c r="C52" s="1">
        <f>C29+C31+C33+C35+C37+C39+C41+C43+C45+C47+C49+C51</f>
        <v>0.5</v>
      </c>
    </row>
    <row r="54" spans="1:13" ht="18" customHeight="1" x14ac:dyDescent="0.3"/>
    <row r="55" spans="1:13" ht="17.399999999999999" x14ac:dyDescent="0.3">
      <c r="A55" s="48" t="s">
        <v>298</v>
      </c>
      <c r="B55" s="1" t="s">
        <v>299</v>
      </c>
    </row>
    <row r="56" spans="1:13" ht="24.75" customHeight="1" x14ac:dyDescent="0.3">
      <c r="A56" s="33"/>
    </row>
    <row r="57" spans="1:13" s="27" customFormat="1" ht="13.2" customHeight="1" x14ac:dyDescent="0.3">
      <c r="A57" s="1"/>
      <c r="B57" s="1"/>
      <c r="C57" s="1"/>
      <c r="D57" s="1"/>
      <c r="E57" s="1"/>
      <c r="F57" s="1"/>
      <c r="G57" s="1"/>
      <c r="H57" s="1"/>
      <c r="I57" s="1"/>
      <c r="J57" s="1"/>
    </row>
    <row r="58" spans="1:13" ht="22.8" x14ac:dyDescent="0.3">
      <c r="A58" s="550" t="s">
        <v>300</v>
      </c>
      <c r="B58" s="34" t="s">
        <v>170</v>
      </c>
      <c r="C58" s="34" t="s">
        <v>171</v>
      </c>
      <c r="D58" s="34" t="s">
        <v>172</v>
      </c>
      <c r="E58" s="34" t="s">
        <v>174</v>
      </c>
      <c r="F58" s="34" t="s">
        <v>176</v>
      </c>
      <c r="G58" s="34" t="s">
        <v>177</v>
      </c>
      <c r="H58" s="34" t="s">
        <v>178</v>
      </c>
      <c r="I58" s="34" t="s">
        <v>179</v>
      </c>
      <c r="J58" s="34" t="s">
        <v>181</v>
      </c>
      <c r="K58" s="34" t="s">
        <v>182</v>
      </c>
      <c r="L58" s="34" t="s">
        <v>183</v>
      </c>
      <c r="M58" s="34" t="s">
        <v>184</v>
      </c>
    </row>
    <row r="59" spans="1:13" ht="44.25" customHeight="1" x14ac:dyDescent="0.3">
      <c r="A59" s="550"/>
      <c r="B59" s="35">
        <v>0</v>
      </c>
      <c r="C59" s="35">
        <v>0.2</v>
      </c>
      <c r="D59" s="35">
        <v>0.3</v>
      </c>
      <c r="E59" s="35"/>
      <c r="F59" s="35"/>
      <c r="G59" s="35"/>
      <c r="H59" s="35"/>
      <c r="I59" s="35"/>
      <c r="J59" s="35"/>
      <c r="K59" s="35"/>
      <c r="L59" s="35"/>
      <c r="M59" s="35"/>
    </row>
    <row r="60" spans="1:13" x14ac:dyDescent="0.3">
      <c r="B60" s="10"/>
      <c r="C60" s="10"/>
      <c r="D60" s="10"/>
      <c r="E60" s="10"/>
      <c r="F60" s="10"/>
      <c r="G60" s="10"/>
    </row>
    <row r="61" spans="1:13" x14ac:dyDescent="0.3">
      <c r="J61" s="27"/>
    </row>
    <row r="62" spans="1:13" ht="39.75" customHeight="1" thickBot="1" x14ac:dyDescent="0.35"/>
    <row r="63" spans="1:13" ht="28.2" thickBot="1" x14ac:dyDescent="0.35">
      <c r="A63" s="188" t="s">
        <v>301</v>
      </c>
      <c r="B63" s="174" t="s">
        <v>302</v>
      </c>
      <c r="C63" s="146"/>
      <c r="D63" s="189" t="s">
        <v>303</v>
      </c>
      <c r="E63" s="174" t="s">
        <v>302</v>
      </c>
      <c r="F63" s="146"/>
      <c r="G63" s="189" t="s">
        <v>304</v>
      </c>
      <c r="H63" s="174" t="s">
        <v>305</v>
      </c>
      <c r="I63" s="186"/>
      <c r="J63" s="138"/>
    </row>
    <row r="64" spans="1:13" ht="34.5" customHeight="1" thickBot="1" x14ac:dyDescent="0.35">
      <c r="A64" s="190"/>
      <c r="B64" s="174" t="s">
        <v>306</v>
      </c>
      <c r="C64" s="146" t="s">
        <v>307</v>
      </c>
      <c r="D64" s="191"/>
      <c r="E64" s="174" t="s">
        <v>306</v>
      </c>
      <c r="F64" s="146" t="s">
        <v>308</v>
      </c>
      <c r="G64" s="191"/>
      <c r="H64" s="174" t="s">
        <v>309</v>
      </c>
      <c r="I64" s="200" t="s">
        <v>310</v>
      </c>
      <c r="J64" s="138"/>
    </row>
    <row r="65" spans="1:10" ht="14.4" thickBot="1" x14ac:dyDescent="0.35">
      <c r="A65" s="190"/>
      <c r="B65" s="174" t="s">
        <v>311</v>
      </c>
      <c r="C65" s="146" t="s">
        <v>312</v>
      </c>
      <c r="D65" s="191"/>
      <c r="E65" s="174" t="s">
        <v>311</v>
      </c>
      <c r="F65" s="146" t="s">
        <v>313</v>
      </c>
      <c r="G65" s="191"/>
      <c r="H65" s="174" t="s">
        <v>314</v>
      </c>
      <c r="I65" s="200" t="s">
        <v>315</v>
      </c>
      <c r="J65" s="138"/>
    </row>
    <row r="66" spans="1:10" ht="45" customHeight="1" thickBot="1" x14ac:dyDescent="0.35">
      <c r="A66" s="190"/>
      <c r="B66" s="174" t="s">
        <v>302</v>
      </c>
      <c r="C66" s="146"/>
      <c r="D66" s="191"/>
      <c r="E66" s="174" t="s">
        <v>302</v>
      </c>
      <c r="F66" s="146"/>
      <c r="G66" s="191"/>
      <c r="H66" s="174" t="s">
        <v>305</v>
      </c>
      <c r="I66" s="186"/>
      <c r="J66" s="138"/>
    </row>
    <row r="67" spans="1:10" ht="14.4" thickBot="1" x14ac:dyDescent="0.35">
      <c r="A67" s="190"/>
      <c r="B67" s="174" t="s">
        <v>306</v>
      </c>
      <c r="C67" s="146"/>
      <c r="D67" s="191"/>
      <c r="E67" s="174" t="s">
        <v>306</v>
      </c>
      <c r="F67" s="146" t="s">
        <v>316</v>
      </c>
      <c r="G67" s="191"/>
      <c r="H67" s="174" t="s">
        <v>309</v>
      </c>
      <c r="I67" s="186"/>
      <c r="J67" s="138"/>
    </row>
    <row r="68" spans="1:10" ht="27.6" x14ac:dyDescent="0.3">
      <c r="A68" s="192"/>
      <c r="B68" s="174" t="s">
        <v>311</v>
      </c>
      <c r="C68" s="146"/>
      <c r="D68" s="193"/>
      <c r="E68" s="174" t="s">
        <v>311</v>
      </c>
      <c r="F68" s="187" t="s">
        <v>317</v>
      </c>
      <c r="G68" s="193"/>
      <c r="H68" s="174" t="s">
        <v>314</v>
      </c>
      <c r="I68" s="186"/>
      <c r="J68" s="138"/>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33" r:id="rId1" xr:uid="{1B2EE541-CAE7-4054-8C2B-0B5F1E38B033}"/>
  </hyperlinks>
  <pageMargins left="0.25" right="0.25" top="0.75" bottom="0.75" header="0.3" footer="0.3"/>
  <pageSetup scale="17" orientation="landscape" r:id="rId2"/>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topLeftCell="E9" zoomScale="70" zoomScaleNormal="70" workbookViewId="0">
      <selection activeCell="K15" sqref="K15"/>
    </sheetView>
  </sheetViews>
  <sheetFormatPr baseColWidth="10" defaultColWidth="10.77734375" defaultRowHeight="13.8" x14ac:dyDescent="0.3"/>
  <cols>
    <col min="1" max="1" width="49.77734375" style="1" customWidth="1"/>
    <col min="2"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77734375" style="1"/>
    <col min="23" max="23" width="18.44140625" style="1" bestFit="1" customWidth="1"/>
    <col min="24" max="24" width="16.109375" style="1" customWidth="1"/>
    <col min="25" max="16384" width="10.77734375" style="1"/>
  </cols>
  <sheetData>
    <row r="1" spans="1:15" s="64" customFormat="1" ht="32.25" customHeight="1" thickBot="1" x14ac:dyDescent="0.35">
      <c r="A1" s="460"/>
      <c r="B1" s="437" t="s">
        <v>160</v>
      </c>
      <c r="C1" s="438"/>
      <c r="D1" s="438"/>
      <c r="E1" s="438"/>
      <c r="F1" s="438"/>
      <c r="G1" s="438"/>
      <c r="H1" s="438"/>
      <c r="I1" s="439"/>
      <c r="J1" s="434" t="s">
        <v>161</v>
      </c>
      <c r="K1" s="435"/>
      <c r="L1" s="436"/>
    </row>
    <row r="2" spans="1:15" s="64" customFormat="1" ht="30.75" customHeight="1" thickBot="1" x14ac:dyDescent="0.35">
      <c r="A2" s="461"/>
      <c r="B2" s="440" t="s">
        <v>162</v>
      </c>
      <c r="C2" s="441"/>
      <c r="D2" s="441"/>
      <c r="E2" s="441"/>
      <c r="F2" s="441"/>
      <c r="G2" s="441"/>
      <c r="H2" s="441"/>
      <c r="I2" s="442"/>
      <c r="J2" s="434" t="s">
        <v>163</v>
      </c>
      <c r="K2" s="435"/>
      <c r="L2" s="436"/>
    </row>
    <row r="3" spans="1:15" s="64" customFormat="1" ht="24" customHeight="1" thickBot="1" x14ac:dyDescent="0.35">
      <c r="A3" s="461"/>
      <c r="B3" s="440" t="s">
        <v>0</v>
      </c>
      <c r="C3" s="441"/>
      <c r="D3" s="441"/>
      <c r="E3" s="441"/>
      <c r="F3" s="441"/>
      <c r="G3" s="441"/>
      <c r="H3" s="441"/>
      <c r="I3" s="442"/>
      <c r="J3" s="434" t="s">
        <v>164</v>
      </c>
      <c r="K3" s="435"/>
      <c r="L3" s="436"/>
    </row>
    <row r="4" spans="1:15" s="64" customFormat="1" ht="21.75" customHeight="1" thickBot="1" x14ac:dyDescent="0.35">
      <c r="A4" s="462"/>
      <c r="B4" s="443" t="s">
        <v>318</v>
      </c>
      <c r="C4" s="444"/>
      <c r="D4" s="444"/>
      <c r="E4" s="444"/>
      <c r="F4" s="444"/>
      <c r="G4" s="444"/>
      <c r="H4" s="444"/>
      <c r="I4" s="445"/>
      <c r="J4" s="434" t="s">
        <v>319</v>
      </c>
      <c r="K4" s="435"/>
      <c r="L4" s="436"/>
    </row>
    <row r="5" spans="1:15" s="64" customFormat="1" ht="21.75" customHeight="1" thickBot="1" x14ac:dyDescent="0.35">
      <c r="A5" s="65"/>
      <c r="B5" s="66"/>
      <c r="C5" s="66"/>
      <c r="D5" s="66"/>
      <c r="E5" s="66"/>
      <c r="F5" s="66"/>
      <c r="G5" s="66"/>
      <c r="H5" s="66"/>
      <c r="I5" s="66"/>
      <c r="J5" s="67"/>
      <c r="K5" s="67"/>
      <c r="L5" s="67"/>
    </row>
    <row r="6" spans="1:15" ht="40.200000000000003" customHeight="1" thickBot="1" x14ac:dyDescent="0.35">
      <c r="A6" s="49" t="s">
        <v>167</v>
      </c>
      <c r="B6" s="616" t="s">
        <v>168</v>
      </c>
      <c r="C6" s="617"/>
      <c r="D6" s="617"/>
      <c r="E6" s="617"/>
      <c r="F6" s="617"/>
      <c r="G6" s="617"/>
      <c r="H6" s="617"/>
      <c r="I6" s="618"/>
      <c r="J6" s="182" t="s">
        <v>169</v>
      </c>
      <c r="K6" s="619">
        <v>2024110010317</v>
      </c>
      <c r="L6" s="620"/>
      <c r="M6" s="621"/>
      <c r="N6" s="621"/>
      <c r="O6" s="621"/>
    </row>
    <row r="7" spans="1:15" s="64" customFormat="1" ht="21.75" customHeight="1" thickBot="1" x14ac:dyDescent="0.35">
      <c r="A7" s="65"/>
      <c r="B7" s="66"/>
      <c r="C7" s="66"/>
      <c r="D7" s="66"/>
      <c r="E7" s="66"/>
      <c r="F7" s="66"/>
      <c r="G7" s="66"/>
      <c r="H7" s="66"/>
      <c r="I7" s="66"/>
      <c r="J7" s="66"/>
      <c r="K7" s="66"/>
      <c r="L7" s="66"/>
      <c r="M7" s="67"/>
      <c r="N7" s="67"/>
      <c r="O7" s="67"/>
    </row>
    <row r="8" spans="1:15" s="64" customFormat="1" ht="21.75" customHeight="1" thickBot="1" x14ac:dyDescent="0.35">
      <c r="A8" s="598" t="s">
        <v>6</v>
      </c>
      <c r="B8" s="142" t="s">
        <v>170</v>
      </c>
      <c r="C8" s="110"/>
      <c r="D8" s="142" t="s">
        <v>171</v>
      </c>
      <c r="E8" s="110"/>
      <c r="F8" s="142" t="s">
        <v>172</v>
      </c>
      <c r="G8" s="110" t="s">
        <v>173</v>
      </c>
      <c r="H8" s="142" t="s">
        <v>174</v>
      </c>
      <c r="I8" s="111"/>
      <c r="J8" s="612" t="s">
        <v>8</v>
      </c>
      <c r="K8" s="141" t="s">
        <v>175</v>
      </c>
      <c r="L8" s="214"/>
      <c r="M8" s="621"/>
      <c r="N8" s="621"/>
      <c r="O8" s="621"/>
    </row>
    <row r="9" spans="1:15" s="64" customFormat="1" ht="21.75" customHeight="1" thickBot="1" x14ac:dyDescent="0.35">
      <c r="A9" s="598"/>
      <c r="B9" s="143" t="s">
        <v>176</v>
      </c>
      <c r="C9" s="110"/>
      <c r="D9" s="142" t="s">
        <v>177</v>
      </c>
      <c r="E9" s="110"/>
      <c r="F9" s="142" t="s">
        <v>178</v>
      </c>
      <c r="G9" s="110"/>
      <c r="H9" s="142" t="s">
        <v>179</v>
      </c>
      <c r="I9" s="111"/>
      <c r="J9" s="612"/>
      <c r="K9" s="141" t="s">
        <v>180</v>
      </c>
      <c r="L9" s="68"/>
      <c r="M9" s="621"/>
      <c r="N9" s="621"/>
      <c r="O9" s="621"/>
    </row>
    <row r="10" spans="1:15" s="64" customFormat="1" ht="21.75" customHeight="1" thickBot="1" x14ac:dyDescent="0.35">
      <c r="A10" s="598"/>
      <c r="B10" s="142" t="s">
        <v>181</v>
      </c>
      <c r="C10" s="110"/>
      <c r="D10" s="142" t="s">
        <v>182</v>
      </c>
      <c r="E10" s="110"/>
      <c r="F10" s="142" t="s">
        <v>183</v>
      </c>
      <c r="G10" s="110"/>
      <c r="H10" s="142" t="s">
        <v>184</v>
      </c>
      <c r="I10" s="111"/>
      <c r="J10" s="612"/>
      <c r="K10" s="141" t="s">
        <v>185</v>
      </c>
      <c r="L10" s="214" t="s">
        <v>173</v>
      </c>
      <c r="M10" s="621"/>
      <c r="N10" s="621"/>
      <c r="O10" s="621"/>
    </row>
    <row r="11" spans="1:15" ht="14.4" thickBot="1" x14ac:dyDescent="0.35"/>
    <row r="12" spans="1:15" ht="31.95" customHeight="1" thickBot="1" x14ac:dyDescent="0.35">
      <c r="A12" s="599" t="s">
        <v>320</v>
      </c>
      <c r="B12" s="600"/>
      <c r="C12" s="600"/>
      <c r="D12" s="600"/>
      <c r="E12" s="600"/>
      <c r="F12" s="600"/>
      <c r="G12" s="600"/>
      <c r="H12" s="600"/>
      <c r="I12" s="600"/>
      <c r="J12" s="600"/>
      <c r="K12" s="600"/>
      <c r="L12" s="601"/>
    </row>
    <row r="13" spans="1:15" ht="31.95" customHeight="1" x14ac:dyDescent="0.3">
      <c r="A13" s="613" t="s">
        <v>321</v>
      </c>
      <c r="B13" s="610" t="s">
        <v>102</v>
      </c>
      <c r="C13" s="605" t="s">
        <v>13</v>
      </c>
      <c r="D13" s="607" t="s">
        <v>204</v>
      </c>
      <c r="E13" s="608"/>
      <c r="F13" s="609"/>
      <c r="G13" s="607" t="s">
        <v>210</v>
      </c>
      <c r="H13" s="608"/>
      <c r="I13" s="609"/>
      <c r="J13" s="446" t="s">
        <v>213</v>
      </c>
      <c r="K13" s="447"/>
      <c r="L13" s="448"/>
    </row>
    <row r="14" spans="1:15" ht="31.95" customHeight="1" x14ac:dyDescent="0.3">
      <c r="A14" s="614"/>
      <c r="B14" s="615"/>
      <c r="C14" s="606"/>
      <c r="D14" s="310" t="s">
        <v>26</v>
      </c>
      <c r="E14" s="311" t="s">
        <v>28</v>
      </c>
      <c r="F14" s="312" t="s">
        <v>107</v>
      </c>
      <c r="G14" s="96" t="s">
        <v>26</v>
      </c>
      <c r="H14" s="94" t="s">
        <v>28</v>
      </c>
      <c r="I14" s="95" t="s">
        <v>107</v>
      </c>
      <c r="J14" s="96" t="s">
        <v>26</v>
      </c>
      <c r="K14" s="94" t="s">
        <v>28</v>
      </c>
      <c r="L14" s="95" t="s">
        <v>107</v>
      </c>
    </row>
    <row r="15" spans="1:15" ht="91.5" customHeight="1" x14ac:dyDescent="0.3">
      <c r="A15" s="172" t="s">
        <v>322</v>
      </c>
      <c r="B15" s="173" t="s">
        <v>187</v>
      </c>
      <c r="C15" s="306" t="s">
        <v>323</v>
      </c>
      <c r="D15" s="313">
        <f>ACTIVIDAD_1!B25</f>
        <v>859652000</v>
      </c>
      <c r="E15" s="314">
        <f>ACTIVIDAD_1!B26</f>
        <v>0</v>
      </c>
      <c r="F15" s="315">
        <v>0</v>
      </c>
      <c r="G15" s="308">
        <f>ACTIVIDAD_1!C25</f>
        <v>-210427</v>
      </c>
      <c r="H15" s="196">
        <f>ACTIVIDAD_1!C26</f>
        <v>15594533</v>
      </c>
      <c r="I15" s="319" t="s">
        <v>324</v>
      </c>
      <c r="J15" s="733">
        <f>ACTIVIDAD_1!D25</f>
        <v>-9730156</v>
      </c>
      <c r="K15" s="320">
        <f>ACTIVIDAD_1!D26</f>
        <v>84229129</v>
      </c>
      <c r="L15" s="321" t="s">
        <v>325</v>
      </c>
    </row>
    <row r="16" spans="1:15" ht="90" customHeight="1" x14ac:dyDescent="0.3">
      <c r="A16" s="170" t="s">
        <v>326</v>
      </c>
      <c r="B16" s="169" t="s">
        <v>249</v>
      </c>
      <c r="C16" s="307" t="s">
        <v>327</v>
      </c>
      <c r="D16" s="316">
        <f>ACTIVIDAD_2!B24</f>
        <v>916047000</v>
      </c>
      <c r="E16" s="317">
        <f>ACTIVIDAD_2!B25</f>
        <v>0</v>
      </c>
      <c r="F16" s="318">
        <v>0</v>
      </c>
      <c r="G16" s="309">
        <f>ACTIVIDAD_2!C24</f>
        <v>-210427</v>
      </c>
      <c r="H16" s="196">
        <f>ACTIVIDAD_2!C25</f>
        <v>23161335</v>
      </c>
      <c r="I16" s="319" t="s">
        <v>324</v>
      </c>
      <c r="J16" s="733">
        <f>ACTIVIDAD_2!D24</f>
        <v>-2339025</v>
      </c>
      <c r="K16" s="320">
        <f>ACTIVIDAD_2!D25</f>
        <v>86223930</v>
      </c>
      <c r="L16" s="322" t="s">
        <v>328</v>
      </c>
    </row>
    <row r="17" spans="1:13" s="25" customFormat="1" ht="16.5" customHeight="1" x14ac:dyDescent="0.25">
      <c r="M17" s="1"/>
    </row>
    <row r="18" spans="1:13" ht="15" customHeight="1" thickBot="1" x14ac:dyDescent="0.35"/>
    <row r="19" spans="1:13" ht="34.950000000000003" customHeight="1" thickBot="1" x14ac:dyDescent="0.35">
      <c r="A19" s="599" t="s">
        <v>329</v>
      </c>
      <c r="B19" s="600"/>
      <c r="C19" s="600"/>
      <c r="D19" s="600"/>
      <c r="E19" s="600"/>
      <c r="F19" s="600"/>
      <c r="G19" s="600"/>
      <c r="H19" s="600"/>
      <c r="I19" s="600"/>
      <c r="J19" s="600"/>
      <c r="K19" s="600"/>
      <c r="L19" s="601"/>
    </row>
    <row r="20" spans="1:13" ht="34.950000000000003" customHeight="1" x14ac:dyDescent="0.3">
      <c r="A20" s="613" t="s">
        <v>321</v>
      </c>
      <c r="B20" s="610" t="s">
        <v>102</v>
      </c>
      <c r="C20" s="605" t="s">
        <v>13</v>
      </c>
      <c r="D20" s="607" t="s">
        <v>216</v>
      </c>
      <c r="E20" s="608"/>
      <c r="F20" s="609"/>
      <c r="G20" s="607" t="s">
        <v>217</v>
      </c>
      <c r="H20" s="608"/>
      <c r="I20" s="609"/>
      <c r="J20" s="607" t="s">
        <v>218</v>
      </c>
      <c r="K20" s="608"/>
      <c r="L20" s="609"/>
    </row>
    <row r="21" spans="1:13" ht="34.950000000000003" customHeight="1" thickBot="1" x14ac:dyDescent="0.35">
      <c r="A21" s="614"/>
      <c r="B21" s="615"/>
      <c r="C21" s="606"/>
      <c r="D21" s="96" t="s">
        <v>26</v>
      </c>
      <c r="E21" s="94" t="s">
        <v>28</v>
      </c>
      <c r="F21" s="95" t="s">
        <v>107</v>
      </c>
      <c r="G21" s="96" t="s">
        <v>26</v>
      </c>
      <c r="H21" s="94" t="s">
        <v>28</v>
      </c>
      <c r="I21" s="95" t="s">
        <v>107</v>
      </c>
      <c r="J21" s="96" t="s">
        <v>26</v>
      </c>
      <c r="K21" s="94" t="s">
        <v>28</v>
      </c>
      <c r="L21" s="95" t="s">
        <v>107</v>
      </c>
    </row>
    <row r="22" spans="1:13" ht="90" customHeight="1" x14ac:dyDescent="0.3">
      <c r="A22" s="172" t="s">
        <v>322</v>
      </c>
      <c r="B22" s="173" t="s">
        <v>187</v>
      </c>
      <c r="C22" s="164" t="s">
        <v>323</v>
      </c>
      <c r="D22" s="232"/>
      <c r="E22" s="196"/>
      <c r="F22" s="201"/>
      <c r="G22" s="196"/>
      <c r="H22" s="196"/>
      <c r="I22" s="201"/>
      <c r="J22" s="97"/>
      <c r="K22" s="92"/>
      <c r="L22" s="201"/>
    </row>
    <row r="23" spans="1:13" ht="90" customHeight="1" thickBot="1" x14ac:dyDescent="0.35">
      <c r="A23" s="170" t="s">
        <v>326</v>
      </c>
      <c r="B23" s="169" t="s">
        <v>249</v>
      </c>
      <c r="C23" s="168" t="s">
        <v>327</v>
      </c>
      <c r="D23" s="232"/>
      <c r="E23" s="196"/>
      <c r="F23" s="201"/>
      <c r="G23" s="196"/>
      <c r="H23" s="196"/>
      <c r="I23" s="201"/>
      <c r="J23" s="99"/>
      <c r="K23" s="24"/>
      <c r="L23" s="201"/>
    </row>
    <row r="25" spans="1:13" ht="14.4" thickBot="1" x14ac:dyDescent="0.35"/>
    <row r="26" spans="1:13" ht="34.950000000000003" customHeight="1" thickBot="1" x14ac:dyDescent="0.35">
      <c r="A26" s="602" t="s">
        <v>330</v>
      </c>
      <c r="B26" s="603"/>
      <c r="C26" s="603"/>
      <c r="D26" s="603"/>
      <c r="E26" s="603"/>
      <c r="F26" s="603"/>
      <c r="G26" s="603"/>
      <c r="H26" s="603"/>
      <c r="I26" s="603"/>
      <c r="J26" s="603"/>
      <c r="K26" s="603"/>
      <c r="L26" s="604"/>
    </row>
    <row r="27" spans="1:13" ht="34.950000000000003" customHeight="1" x14ac:dyDescent="0.3">
      <c r="A27" s="613" t="s">
        <v>321</v>
      </c>
      <c r="B27" s="610" t="s">
        <v>102</v>
      </c>
      <c r="C27" s="605" t="s">
        <v>13</v>
      </c>
      <c r="D27" s="607" t="s">
        <v>219</v>
      </c>
      <c r="E27" s="608"/>
      <c r="F27" s="609"/>
      <c r="G27" s="607" t="s">
        <v>220</v>
      </c>
      <c r="H27" s="608"/>
      <c r="I27" s="609"/>
      <c r="J27" s="607" t="s">
        <v>221</v>
      </c>
      <c r="K27" s="608"/>
      <c r="L27" s="609"/>
    </row>
    <row r="28" spans="1:13" ht="34.950000000000003" customHeight="1" thickBot="1" x14ac:dyDescent="0.35">
      <c r="A28" s="614"/>
      <c r="B28" s="611"/>
      <c r="C28" s="606"/>
      <c r="D28" s="96" t="s">
        <v>26</v>
      </c>
      <c r="E28" s="94" t="s">
        <v>28</v>
      </c>
      <c r="F28" s="95" t="s">
        <v>107</v>
      </c>
      <c r="G28" s="96" t="s">
        <v>26</v>
      </c>
      <c r="H28" s="94" t="s">
        <v>28</v>
      </c>
      <c r="I28" s="95" t="s">
        <v>107</v>
      </c>
      <c r="J28" s="96" t="s">
        <v>26</v>
      </c>
      <c r="K28" s="94" t="s">
        <v>28</v>
      </c>
      <c r="L28" s="95" t="s">
        <v>107</v>
      </c>
    </row>
    <row r="29" spans="1:13" ht="81" customHeight="1" x14ac:dyDescent="0.3">
      <c r="A29" s="172" t="s">
        <v>322</v>
      </c>
      <c r="B29" s="173" t="s">
        <v>187</v>
      </c>
      <c r="C29" s="164" t="s">
        <v>323</v>
      </c>
      <c r="D29" s="232"/>
      <c r="E29" s="232"/>
      <c r="F29" s="201"/>
      <c r="G29" s="196"/>
      <c r="H29" s="196"/>
      <c r="I29" s="201"/>
      <c r="J29" s="196"/>
      <c r="K29" s="196"/>
      <c r="L29" s="201"/>
    </row>
    <row r="30" spans="1:13" ht="94.5" customHeight="1" x14ac:dyDescent="0.3">
      <c r="A30" s="170" t="s">
        <v>326</v>
      </c>
      <c r="B30" s="169" t="s">
        <v>249</v>
      </c>
      <c r="C30" s="168" t="s">
        <v>327</v>
      </c>
      <c r="D30" s="232"/>
      <c r="E30" s="232"/>
      <c r="F30" s="201"/>
      <c r="G30" s="196"/>
      <c r="H30" s="196"/>
      <c r="I30" s="201"/>
      <c r="J30" s="196"/>
      <c r="K30" s="196"/>
      <c r="L30" s="201"/>
    </row>
    <row r="32" spans="1:13" ht="14.4" thickBot="1" x14ac:dyDescent="0.35"/>
    <row r="33" spans="1:12" ht="34.950000000000003" customHeight="1" thickBot="1" x14ac:dyDescent="0.35">
      <c r="A33" s="602" t="s">
        <v>331</v>
      </c>
      <c r="B33" s="603"/>
      <c r="C33" s="603"/>
      <c r="D33" s="603"/>
      <c r="E33" s="603"/>
      <c r="F33" s="603"/>
      <c r="G33" s="603"/>
      <c r="H33" s="603"/>
      <c r="I33" s="603"/>
      <c r="J33" s="603"/>
      <c r="K33" s="603"/>
      <c r="L33" s="604"/>
    </row>
    <row r="34" spans="1:12" ht="34.950000000000003" customHeight="1" x14ac:dyDescent="0.3">
      <c r="A34" s="613" t="s">
        <v>321</v>
      </c>
      <c r="B34" s="610" t="s">
        <v>102</v>
      </c>
      <c r="C34" s="605" t="s">
        <v>13</v>
      </c>
      <c r="D34" s="607" t="s">
        <v>222</v>
      </c>
      <c r="E34" s="608"/>
      <c r="F34" s="609"/>
      <c r="G34" s="607" t="s">
        <v>332</v>
      </c>
      <c r="H34" s="608"/>
      <c r="I34" s="609"/>
      <c r="J34" s="607" t="s">
        <v>224</v>
      </c>
      <c r="K34" s="608"/>
      <c r="L34" s="609"/>
    </row>
    <row r="35" spans="1:12" ht="34.950000000000003" customHeight="1" thickBot="1" x14ac:dyDescent="0.35">
      <c r="A35" s="614"/>
      <c r="B35" s="611"/>
      <c r="C35" s="606"/>
      <c r="D35" s="96" t="s">
        <v>26</v>
      </c>
      <c r="E35" s="94" t="s">
        <v>28</v>
      </c>
      <c r="F35" s="95" t="s">
        <v>107</v>
      </c>
      <c r="G35" s="96" t="s">
        <v>26</v>
      </c>
      <c r="H35" s="94" t="s">
        <v>28</v>
      </c>
      <c r="I35" s="95" t="s">
        <v>107</v>
      </c>
      <c r="J35" s="96" t="s">
        <v>26</v>
      </c>
      <c r="K35" s="94" t="s">
        <v>28</v>
      </c>
      <c r="L35" s="95" t="s">
        <v>107</v>
      </c>
    </row>
    <row r="36" spans="1:12" ht="99" customHeight="1" x14ac:dyDescent="0.3">
      <c r="A36" s="172" t="s">
        <v>322</v>
      </c>
      <c r="B36" s="173" t="s">
        <v>187</v>
      </c>
      <c r="C36" s="164" t="s">
        <v>323</v>
      </c>
      <c r="D36" s="253"/>
      <c r="E36" s="254"/>
      <c r="F36" s="201"/>
      <c r="G36" s="195"/>
      <c r="H36" s="196"/>
      <c r="I36" s="93"/>
      <c r="J36" s="97"/>
      <c r="K36" s="92"/>
      <c r="L36" s="93"/>
    </row>
    <row r="37" spans="1:12" ht="93.75" customHeight="1" x14ac:dyDescent="0.3">
      <c r="A37" s="170" t="s">
        <v>326</v>
      </c>
      <c r="B37" s="169" t="s">
        <v>249</v>
      </c>
      <c r="C37" s="168" t="s">
        <v>327</v>
      </c>
      <c r="D37" s="255"/>
      <c r="E37" s="256"/>
      <c r="F37" s="201"/>
      <c r="G37" s="196"/>
      <c r="H37" s="196"/>
      <c r="I37" s="201"/>
      <c r="J37" s="98"/>
      <c r="K37" s="22"/>
      <c r="L37" s="201"/>
    </row>
  </sheetData>
  <mergeCells count="45">
    <mergeCell ref="A34:A35"/>
    <mergeCell ref="B34:B35"/>
    <mergeCell ref="A20:A21"/>
    <mergeCell ref="A27:A28"/>
    <mergeCell ref="A19:L19"/>
    <mergeCell ref="A26:L26"/>
    <mergeCell ref="J20:L20"/>
    <mergeCell ref="J27:L27"/>
    <mergeCell ref="B20:B21"/>
    <mergeCell ref="C20:C21"/>
    <mergeCell ref="D20:F20"/>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s>
  <pageMargins left="0.25" right="0.25" top="0.75" bottom="0.75" header="0.3" footer="0.3"/>
  <pageSetup scale="24"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K13" zoomScale="110" zoomScaleNormal="110" workbookViewId="0">
      <selection activeCell="Y14" sqref="Y14"/>
    </sheetView>
  </sheetViews>
  <sheetFormatPr baseColWidth="10" defaultColWidth="11.44140625" defaultRowHeight="14.4" x14ac:dyDescent="0.3"/>
  <cols>
    <col min="1" max="1" width="15.77734375" style="84" customWidth="1"/>
    <col min="2" max="2" width="35.33203125" style="84" customWidth="1"/>
    <col min="3" max="3" width="27.77734375" style="84" customWidth="1"/>
    <col min="4" max="4" width="12" style="84" customWidth="1"/>
    <col min="5" max="5" width="35" style="84" customWidth="1"/>
    <col min="6" max="6" width="22.109375" style="84" customWidth="1"/>
    <col min="7" max="7" width="13.6640625" style="84" customWidth="1"/>
    <col min="8" max="8" width="17.77734375" style="84" customWidth="1"/>
    <col min="9" max="9" width="13.6640625" style="85" customWidth="1"/>
    <col min="10" max="10" width="11.44140625" style="85" customWidth="1"/>
    <col min="11" max="11" width="11.44140625" style="85"/>
    <col min="12" max="12" width="4.77734375" style="85" bestFit="1" customWidth="1"/>
    <col min="13" max="13" width="4.44140625" style="84" bestFit="1" customWidth="1"/>
    <col min="14" max="14" width="25.77734375" style="84" customWidth="1"/>
    <col min="15" max="15" width="4.77734375" style="84" bestFit="1" customWidth="1"/>
    <col min="16" max="16" width="4.44140625" style="84" bestFit="1" customWidth="1"/>
    <col min="17" max="17" width="27.44140625" style="84" customWidth="1"/>
    <col min="18" max="18" width="4.77734375" style="84" bestFit="1" customWidth="1"/>
    <col min="19" max="19" width="4.44140625" style="84" bestFit="1" customWidth="1"/>
    <col min="20" max="20" width="27" style="84" customWidth="1"/>
    <col min="21" max="21" width="4.77734375" style="84" bestFit="1" customWidth="1"/>
    <col min="22" max="22" width="4.44140625" style="84" bestFit="1" customWidth="1"/>
    <col min="23" max="23" width="13.44140625" style="84" bestFit="1" customWidth="1"/>
    <col min="24" max="24" width="4.77734375" style="84" bestFit="1" customWidth="1"/>
    <col min="25" max="25" width="4.44140625" style="84" bestFit="1" customWidth="1"/>
    <col min="26" max="26" width="13.44140625" style="84" bestFit="1" customWidth="1"/>
    <col min="27" max="27" width="4.77734375" style="84" bestFit="1" customWidth="1"/>
    <col min="28" max="28" width="4.44140625" style="84" bestFit="1" customWidth="1"/>
    <col min="29" max="29" width="13.44140625" style="84" bestFit="1" customWidth="1"/>
    <col min="30" max="30" width="4.77734375" style="84" bestFit="1" customWidth="1"/>
    <col min="31" max="31" width="4.44140625" style="84" bestFit="1" customWidth="1"/>
    <col min="32" max="32" width="13.44140625" style="84" bestFit="1" customWidth="1"/>
    <col min="33" max="33" width="4.77734375" style="84" bestFit="1" customWidth="1"/>
    <col min="34" max="34" width="4.44140625" style="84" bestFit="1" customWidth="1"/>
    <col min="35" max="35" width="13.44140625" style="84" bestFit="1" customWidth="1"/>
    <col min="36" max="36" width="4.77734375" style="84" bestFit="1" customWidth="1"/>
    <col min="37" max="37" width="4.44140625" style="84" bestFit="1" customWidth="1"/>
    <col min="38" max="38" width="13.44140625" style="84" bestFit="1" customWidth="1"/>
    <col min="39" max="39" width="4.77734375" style="84" bestFit="1" customWidth="1"/>
    <col min="40" max="40" width="4.44140625" style="84" bestFit="1" customWidth="1"/>
    <col min="41" max="41" width="13.44140625" style="84" bestFit="1" customWidth="1"/>
    <col min="42" max="42" width="4.77734375" style="84" bestFit="1" customWidth="1"/>
    <col min="43" max="43" width="4.44140625" style="84" bestFit="1" customWidth="1"/>
    <col min="44" max="44" width="13.44140625" style="84" bestFit="1" customWidth="1"/>
    <col min="45" max="45" width="4.77734375" style="84" bestFit="1" customWidth="1"/>
    <col min="46" max="46" width="4.44140625" style="84" bestFit="1" customWidth="1"/>
    <col min="47" max="47" width="13.44140625" style="84" bestFit="1" customWidth="1"/>
    <col min="48" max="48" width="10.44140625" style="84" customWidth="1"/>
    <col min="49" max="49" width="9.44140625" style="84" customWidth="1"/>
    <col min="50" max="50" width="12" style="84" customWidth="1"/>
    <col min="51" max="91" width="11.44140625" style="87"/>
    <col min="92" max="16384" width="11.44140625" style="84"/>
  </cols>
  <sheetData>
    <row r="1" spans="1:91" s="64" customFormat="1" ht="25.5" customHeight="1" thickBot="1" x14ac:dyDescent="0.35">
      <c r="A1" s="461"/>
      <c r="B1" s="622"/>
      <c r="C1" s="627" t="s">
        <v>160</v>
      </c>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434" t="s">
        <v>161</v>
      </c>
      <c r="AW1" s="435"/>
      <c r="AX1" s="436"/>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80"/>
      <c r="CB1" s="80"/>
      <c r="CC1" s="80"/>
      <c r="CD1" s="80"/>
      <c r="CE1" s="80"/>
      <c r="CF1" s="80"/>
      <c r="CG1" s="80"/>
      <c r="CH1" s="80"/>
      <c r="CI1" s="80"/>
      <c r="CJ1" s="80"/>
      <c r="CK1" s="80"/>
      <c r="CL1" s="80"/>
      <c r="CM1" s="80"/>
    </row>
    <row r="2" spans="1:91" s="64" customFormat="1" ht="25.5" customHeight="1" thickBot="1" x14ac:dyDescent="0.35">
      <c r="A2" s="461"/>
      <c r="B2" s="622"/>
      <c r="C2" s="628" t="s">
        <v>162</v>
      </c>
      <c r="D2" s="628"/>
      <c r="E2" s="628"/>
      <c r="F2" s="628"/>
      <c r="G2" s="628"/>
      <c r="H2" s="628"/>
      <c r="I2" s="628"/>
      <c r="J2" s="628"/>
      <c r="K2" s="628"/>
      <c r="L2" s="628"/>
      <c r="M2" s="628"/>
      <c r="N2" s="628"/>
      <c r="O2" s="628"/>
      <c r="P2" s="628"/>
      <c r="Q2" s="628"/>
      <c r="R2" s="628"/>
      <c r="S2" s="628"/>
      <c r="T2" s="628"/>
      <c r="U2" s="628"/>
      <c r="V2" s="628"/>
      <c r="W2" s="628"/>
      <c r="X2" s="628"/>
      <c r="Y2" s="628"/>
      <c r="Z2" s="628"/>
      <c r="AA2" s="628"/>
      <c r="AB2" s="628"/>
      <c r="AC2" s="628"/>
      <c r="AD2" s="628"/>
      <c r="AE2" s="628"/>
      <c r="AF2" s="628"/>
      <c r="AG2" s="628"/>
      <c r="AH2" s="628"/>
      <c r="AI2" s="628"/>
      <c r="AJ2" s="628"/>
      <c r="AK2" s="628"/>
      <c r="AL2" s="628"/>
      <c r="AM2" s="628"/>
      <c r="AN2" s="628"/>
      <c r="AO2" s="628"/>
      <c r="AP2" s="628"/>
      <c r="AQ2" s="628"/>
      <c r="AR2" s="628"/>
      <c r="AS2" s="628"/>
      <c r="AT2" s="628"/>
      <c r="AU2" s="628"/>
      <c r="AV2" s="434" t="s">
        <v>163</v>
      </c>
      <c r="AW2" s="435"/>
      <c r="AX2" s="436"/>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80"/>
      <c r="CB2" s="80"/>
      <c r="CC2" s="80"/>
      <c r="CD2" s="80"/>
      <c r="CE2" s="80"/>
      <c r="CF2" s="80"/>
      <c r="CG2" s="80"/>
      <c r="CH2" s="80"/>
      <c r="CI2" s="80"/>
      <c r="CJ2" s="80"/>
      <c r="CK2" s="80"/>
      <c r="CL2" s="80"/>
      <c r="CM2" s="80"/>
    </row>
    <row r="3" spans="1:91" s="64" customFormat="1" ht="25.5" customHeight="1" thickBot="1" x14ac:dyDescent="0.35">
      <c r="A3" s="461"/>
      <c r="B3" s="622"/>
      <c r="C3" s="628" t="s">
        <v>0</v>
      </c>
      <c r="D3" s="628"/>
      <c r="E3" s="628"/>
      <c r="F3" s="628"/>
      <c r="G3" s="628"/>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c r="AG3" s="628"/>
      <c r="AH3" s="628"/>
      <c r="AI3" s="628"/>
      <c r="AJ3" s="628"/>
      <c r="AK3" s="628"/>
      <c r="AL3" s="628"/>
      <c r="AM3" s="628"/>
      <c r="AN3" s="628"/>
      <c r="AO3" s="628"/>
      <c r="AP3" s="628"/>
      <c r="AQ3" s="628"/>
      <c r="AR3" s="628"/>
      <c r="AS3" s="628"/>
      <c r="AT3" s="628"/>
      <c r="AU3" s="628"/>
      <c r="AV3" s="434" t="s">
        <v>164</v>
      </c>
      <c r="AW3" s="435"/>
      <c r="AX3" s="436"/>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80"/>
      <c r="CB3" s="80"/>
      <c r="CC3" s="80"/>
      <c r="CD3" s="80"/>
      <c r="CE3" s="80"/>
      <c r="CF3" s="80"/>
      <c r="CG3" s="80"/>
      <c r="CH3" s="80"/>
      <c r="CI3" s="80"/>
      <c r="CJ3" s="80"/>
      <c r="CK3" s="80"/>
      <c r="CL3" s="80"/>
      <c r="CM3" s="80"/>
    </row>
    <row r="4" spans="1:91" s="64" customFormat="1" ht="25.5" customHeight="1" thickBot="1" x14ac:dyDescent="0.35">
      <c r="A4" s="462"/>
      <c r="B4" s="623"/>
      <c r="C4" s="624" t="s">
        <v>333</v>
      </c>
      <c r="D4" s="625"/>
      <c r="E4" s="625"/>
      <c r="F4" s="625"/>
      <c r="G4" s="625"/>
      <c r="H4" s="625"/>
      <c r="I4" s="625"/>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625"/>
      <c r="AO4" s="625"/>
      <c r="AP4" s="625"/>
      <c r="AQ4" s="625"/>
      <c r="AR4" s="625"/>
      <c r="AS4" s="625"/>
      <c r="AT4" s="625"/>
      <c r="AU4" s="626"/>
      <c r="AV4" s="434" t="s">
        <v>334</v>
      </c>
      <c r="AW4" s="435"/>
      <c r="AX4" s="436"/>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80"/>
      <c r="CB4" s="80"/>
      <c r="CC4" s="80"/>
      <c r="CD4" s="80"/>
      <c r="CE4" s="80"/>
      <c r="CF4" s="80"/>
      <c r="CG4" s="80"/>
      <c r="CH4" s="80"/>
      <c r="CI4" s="80"/>
      <c r="CJ4" s="80"/>
      <c r="CK4" s="80"/>
      <c r="CL4" s="80"/>
      <c r="CM4" s="80"/>
    </row>
    <row r="5" spans="1:91" s="64" customFormat="1" ht="11.55" customHeight="1" thickBot="1" x14ac:dyDescent="0.35">
      <c r="A5" s="65"/>
      <c r="B5" s="202"/>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67"/>
      <c r="AW5" s="67"/>
      <c r="AX5" s="67"/>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80"/>
      <c r="CB5" s="80"/>
      <c r="CC5" s="80"/>
      <c r="CD5" s="80"/>
      <c r="CE5" s="80"/>
      <c r="CF5" s="80"/>
      <c r="CG5" s="80"/>
      <c r="CH5" s="80"/>
      <c r="CI5" s="80"/>
      <c r="CJ5" s="80"/>
      <c r="CK5" s="80"/>
      <c r="CL5" s="80"/>
      <c r="CM5" s="80"/>
    </row>
    <row r="6" spans="1:91" s="1" customFormat="1" ht="40.200000000000003" customHeight="1" thickBot="1" x14ac:dyDescent="0.35">
      <c r="A6" s="446" t="s">
        <v>167</v>
      </c>
      <c r="B6" s="448"/>
      <c r="C6" s="616" t="s">
        <v>168</v>
      </c>
      <c r="D6" s="617"/>
      <c r="E6" s="617"/>
      <c r="F6" s="617"/>
      <c r="G6" s="617"/>
      <c r="H6" s="617"/>
      <c r="I6" s="617"/>
      <c r="J6" s="617"/>
      <c r="K6" s="618"/>
      <c r="M6" s="151"/>
      <c r="N6" s="182" t="s">
        <v>169</v>
      </c>
      <c r="O6" s="619">
        <v>2024110010317</v>
      </c>
      <c r="P6" s="654"/>
      <c r="Q6" s="620"/>
    </row>
    <row r="7" spans="1:91" s="80" customFormat="1" ht="10.199999999999999" customHeight="1" thickBot="1" x14ac:dyDescent="0.35">
      <c r="A7" s="88"/>
      <c r="B7" s="83"/>
      <c r="C7" s="83"/>
      <c r="D7" s="83"/>
      <c r="E7" s="83"/>
      <c r="F7" s="83"/>
      <c r="G7" s="83"/>
      <c r="H7" s="83"/>
      <c r="I7" s="83"/>
      <c r="J7" s="83"/>
      <c r="K7" s="83"/>
      <c r="L7" s="83"/>
      <c r="M7" s="89"/>
      <c r="N7" s="89"/>
      <c r="O7" s="89"/>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row>
    <row r="8" spans="1:91" s="64" customFormat="1" ht="21.75" customHeight="1" thickBot="1" x14ac:dyDescent="0.35">
      <c r="A8" s="598" t="s">
        <v>6</v>
      </c>
      <c r="B8" s="598"/>
      <c r="C8" s="124" t="s">
        <v>170</v>
      </c>
      <c r="D8" s="144"/>
      <c r="E8" s="124" t="s">
        <v>171</v>
      </c>
      <c r="F8" s="144"/>
      <c r="G8" s="124" t="s">
        <v>172</v>
      </c>
      <c r="H8" s="144" t="s">
        <v>173</v>
      </c>
      <c r="I8" s="147" t="s">
        <v>174</v>
      </c>
      <c r="J8" s="144"/>
      <c r="K8" s="148"/>
      <c r="L8" s="149"/>
      <c r="M8" s="126"/>
      <c r="N8" s="633" t="s">
        <v>8</v>
      </c>
      <c r="O8" s="634"/>
      <c r="P8" s="635"/>
      <c r="Q8" s="642" t="s">
        <v>175</v>
      </c>
      <c r="R8" s="642"/>
      <c r="S8" s="642"/>
      <c r="T8" s="629"/>
      <c r="U8" s="63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80"/>
      <c r="CB8" s="80"/>
      <c r="CC8" s="80"/>
      <c r="CD8" s="80"/>
      <c r="CE8" s="80"/>
      <c r="CF8" s="80"/>
      <c r="CG8" s="80"/>
      <c r="CH8" s="80"/>
      <c r="CI8" s="80"/>
      <c r="CJ8" s="80"/>
      <c r="CK8" s="80"/>
      <c r="CL8" s="80"/>
      <c r="CM8" s="80"/>
    </row>
    <row r="9" spans="1:91" s="64" customFormat="1" ht="21.75" customHeight="1" thickBot="1" x14ac:dyDescent="0.3">
      <c r="A9" s="598"/>
      <c r="B9" s="598"/>
      <c r="C9" s="125" t="s">
        <v>176</v>
      </c>
      <c r="D9" s="144"/>
      <c r="E9" s="124" t="s">
        <v>177</v>
      </c>
      <c r="F9" s="144"/>
      <c r="G9" s="124" t="s">
        <v>178</v>
      </c>
      <c r="H9" s="144"/>
      <c r="I9" s="147" t="s">
        <v>179</v>
      </c>
      <c r="J9" s="145"/>
      <c r="K9" s="148"/>
      <c r="L9" s="149"/>
      <c r="M9" s="126"/>
      <c r="N9" s="636"/>
      <c r="O9" s="637"/>
      <c r="P9" s="638"/>
      <c r="Q9" s="642" t="s">
        <v>180</v>
      </c>
      <c r="R9" s="642"/>
      <c r="S9" s="642"/>
      <c r="T9" s="631"/>
      <c r="U9" s="632"/>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80"/>
      <c r="CB9" s="80"/>
      <c r="CC9" s="80"/>
      <c r="CD9" s="80"/>
      <c r="CE9" s="80"/>
      <c r="CF9" s="80"/>
      <c r="CG9" s="80"/>
      <c r="CH9" s="80"/>
      <c r="CI9" s="80"/>
      <c r="CJ9" s="80"/>
      <c r="CK9" s="80"/>
      <c r="CL9" s="80"/>
      <c r="CM9" s="80"/>
    </row>
    <row r="10" spans="1:91" s="64" customFormat="1" ht="21.75" customHeight="1" thickBot="1" x14ac:dyDescent="0.3">
      <c r="A10" s="598"/>
      <c r="B10" s="598"/>
      <c r="C10" s="124" t="s">
        <v>181</v>
      </c>
      <c r="D10" s="144"/>
      <c r="E10" s="124" t="s">
        <v>182</v>
      </c>
      <c r="F10" s="144"/>
      <c r="G10" s="124" t="s">
        <v>183</v>
      </c>
      <c r="H10" s="144"/>
      <c r="I10" s="147" t="s">
        <v>184</v>
      </c>
      <c r="J10" s="145"/>
      <c r="K10" s="148"/>
      <c r="L10" s="149"/>
      <c r="M10" s="126"/>
      <c r="N10" s="639"/>
      <c r="O10" s="640"/>
      <c r="P10" s="641"/>
      <c r="Q10" s="642" t="s">
        <v>185</v>
      </c>
      <c r="R10" s="642"/>
      <c r="S10" s="642"/>
      <c r="T10" s="629" t="s">
        <v>173</v>
      </c>
      <c r="U10" s="63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80"/>
      <c r="CB10" s="80"/>
      <c r="CC10" s="80"/>
      <c r="CD10" s="80"/>
      <c r="CE10" s="80"/>
      <c r="CF10" s="80"/>
      <c r="CG10" s="80"/>
      <c r="CH10" s="80"/>
      <c r="CI10" s="80"/>
      <c r="CJ10" s="80"/>
      <c r="CK10" s="80"/>
      <c r="CL10" s="80"/>
      <c r="CM10" s="80"/>
    </row>
    <row r="11" spans="1:91" s="80" customFormat="1" ht="18" customHeight="1" thickBot="1" x14ac:dyDescent="0.35">
      <c r="I11" s="150"/>
      <c r="J11" s="150"/>
      <c r="K11" s="150"/>
      <c r="L11" s="150"/>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row>
    <row r="12" spans="1:91" ht="23.55" customHeight="1" x14ac:dyDescent="0.3">
      <c r="A12" s="657" t="s">
        <v>123</v>
      </c>
      <c r="B12" s="646" t="s">
        <v>125</v>
      </c>
      <c r="C12" s="659" t="s">
        <v>335</v>
      </c>
      <c r="D12" s="659" t="s">
        <v>129</v>
      </c>
      <c r="E12" s="659" t="s">
        <v>131</v>
      </c>
      <c r="F12" s="659" t="s">
        <v>133</v>
      </c>
      <c r="G12" s="646" t="s">
        <v>135</v>
      </c>
      <c r="H12" s="646" t="s">
        <v>137</v>
      </c>
      <c r="I12" s="661" t="s">
        <v>336</v>
      </c>
      <c r="J12" s="661" t="s">
        <v>337</v>
      </c>
      <c r="K12" s="648" t="s">
        <v>338</v>
      </c>
      <c r="L12" s="663" t="s">
        <v>170</v>
      </c>
      <c r="M12" s="644"/>
      <c r="N12" s="645"/>
      <c r="O12" s="643" t="s">
        <v>171</v>
      </c>
      <c r="P12" s="644"/>
      <c r="Q12" s="645"/>
      <c r="R12" s="643" t="s">
        <v>172</v>
      </c>
      <c r="S12" s="644"/>
      <c r="T12" s="645"/>
      <c r="U12" s="643" t="s">
        <v>174</v>
      </c>
      <c r="V12" s="644"/>
      <c r="W12" s="645"/>
      <c r="X12" s="643" t="s">
        <v>176</v>
      </c>
      <c r="Y12" s="644"/>
      <c r="Z12" s="645"/>
      <c r="AA12" s="643" t="s">
        <v>177</v>
      </c>
      <c r="AB12" s="644"/>
      <c r="AC12" s="645"/>
      <c r="AD12" s="643" t="s">
        <v>178</v>
      </c>
      <c r="AE12" s="644"/>
      <c r="AF12" s="645"/>
      <c r="AG12" s="643" t="s">
        <v>179</v>
      </c>
      <c r="AH12" s="644"/>
      <c r="AI12" s="645"/>
      <c r="AJ12" s="643" t="s">
        <v>181</v>
      </c>
      <c r="AK12" s="644"/>
      <c r="AL12" s="645"/>
      <c r="AM12" s="643" t="s">
        <v>182</v>
      </c>
      <c r="AN12" s="644"/>
      <c r="AO12" s="645"/>
      <c r="AP12" s="643" t="s">
        <v>183</v>
      </c>
      <c r="AQ12" s="644"/>
      <c r="AR12" s="645"/>
      <c r="AS12" s="643" t="s">
        <v>184</v>
      </c>
      <c r="AT12" s="644"/>
      <c r="AU12" s="645"/>
      <c r="AV12" s="652" t="s">
        <v>339</v>
      </c>
      <c r="AW12" s="655" t="s">
        <v>340</v>
      </c>
      <c r="AX12" s="651"/>
      <c r="AY12" s="650"/>
      <c r="AZ12" s="650"/>
      <c r="BA12" s="650"/>
      <c r="BB12" s="650"/>
      <c r="BC12" s="650"/>
      <c r="BD12" s="650"/>
      <c r="BE12" s="650"/>
      <c r="BF12" s="650"/>
      <c r="BG12" s="650"/>
    </row>
    <row r="13" spans="1:91" s="85" customFormat="1" ht="36.75" customHeight="1" thickBot="1" x14ac:dyDescent="0.35">
      <c r="A13" s="658"/>
      <c r="B13" s="647"/>
      <c r="C13" s="660"/>
      <c r="D13" s="660"/>
      <c r="E13" s="660"/>
      <c r="F13" s="660"/>
      <c r="G13" s="647"/>
      <c r="H13" s="647"/>
      <c r="I13" s="662"/>
      <c r="J13" s="662"/>
      <c r="K13" s="649"/>
      <c r="L13" s="127" t="s">
        <v>341</v>
      </c>
      <c r="M13" s="123" t="s">
        <v>342</v>
      </c>
      <c r="N13" s="123" t="s">
        <v>148</v>
      </c>
      <c r="O13" s="127" t="s">
        <v>341</v>
      </c>
      <c r="P13" s="123" t="s">
        <v>342</v>
      </c>
      <c r="Q13" s="123" t="s">
        <v>148</v>
      </c>
      <c r="R13" s="127" t="s">
        <v>341</v>
      </c>
      <c r="S13" s="123" t="s">
        <v>342</v>
      </c>
      <c r="T13" s="123" t="s">
        <v>148</v>
      </c>
      <c r="U13" s="127" t="s">
        <v>341</v>
      </c>
      <c r="V13" s="123" t="s">
        <v>342</v>
      </c>
      <c r="W13" s="123" t="s">
        <v>148</v>
      </c>
      <c r="X13" s="127" t="s">
        <v>341</v>
      </c>
      <c r="Y13" s="123" t="s">
        <v>342</v>
      </c>
      <c r="Z13" s="123" t="s">
        <v>148</v>
      </c>
      <c r="AA13" s="127" t="s">
        <v>341</v>
      </c>
      <c r="AB13" s="123" t="s">
        <v>342</v>
      </c>
      <c r="AC13" s="123" t="s">
        <v>148</v>
      </c>
      <c r="AD13" s="127" t="s">
        <v>341</v>
      </c>
      <c r="AE13" s="123" t="s">
        <v>342</v>
      </c>
      <c r="AF13" s="123" t="s">
        <v>148</v>
      </c>
      <c r="AG13" s="127" t="s">
        <v>341</v>
      </c>
      <c r="AH13" s="123" t="s">
        <v>342</v>
      </c>
      <c r="AI13" s="123" t="s">
        <v>148</v>
      </c>
      <c r="AJ13" s="127" t="s">
        <v>341</v>
      </c>
      <c r="AK13" s="123" t="s">
        <v>342</v>
      </c>
      <c r="AL13" s="123" t="s">
        <v>148</v>
      </c>
      <c r="AM13" s="127" t="s">
        <v>341</v>
      </c>
      <c r="AN13" s="123" t="s">
        <v>342</v>
      </c>
      <c r="AO13" s="123" t="s">
        <v>148</v>
      </c>
      <c r="AP13" s="127" t="s">
        <v>341</v>
      </c>
      <c r="AQ13" s="123" t="s">
        <v>342</v>
      </c>
      <c r="AR13" s="123" t="s">
        <v>148</v>
      </c>
      <c r="AS13" s="127" t="s">
        <v>341</v>
      </c>
      <c r="AT13" s="123" t="s">
        <v>342</v>
      </c>
      <c r="AU13" s="123" t="s">
        <v>148</v>
      </c>
      <c r="AV13" s="653"/>
      <c r="AW13" s="656"/>
      <c r="AX13" s="651"/>
      <c r="AY13" s="650"/>
      <c r="AZ13" s="650"/>
      <c r="BA13" s="650"/>
      <c r="BB13" s="650"/>
      <c r="BC13" s="650"/>
      <c r="BD13" s="650"/>
      <c r="BE13" s="650"/>
      <c r="BF13" s="650"/>
      <c r="BG13" s="650"/>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row>
    <row r="14" spans="1:91" s="292" customFormat="1" ht="168" x14ac:dyDescent="0.3">
      <c r="A14" s="278" t="s">
        <v>343</v>
      </c>
      <c r="B14" s="279" t="s">
        <v>344</v>
      </c>
      <c r="C14" s="279" t="s">
        <v>345</v>
      </c>
      <c r="D14" s="279">
        <v>23</v>
      </c>
      <c r="E14" s="279" t="s">
        <v>346</v>
      </c>
      <c r="F14" s="287" t="s">
        <v>347</v>
      </c>
      <c r="G14" s="279" t="s">
        <v>348</v>
      </c>
      <c r="H14" s="279" t="s">
        <v>349</v>
      </c>
      <c r="I14" s="280">
        <v>15</v>
      </c>
      <c r="J14" s="280">
        <v>47</v>
      </c>
      <c r="K14" s="175">
        <v>5</v>
      </c>
      <c r="L14" s="281">
        <v>0</v>
      </c>
      <c r="M14" s="288">
        <v>0</v>
      </c>
      <c r="N14" s="293" t="s">
        <v>350</v>
      </c>
      <c r="O14" s="286">
        <v>0.2</v>
      </c>
      <c r="P14" s="283">
        <v>0.2</v>
      </c>
      <c r="Q14" s="272" t="s">
        <v>290</v>
      </c>
      <c r="R14" s="286">
        <v>0.3</v>
      </c>
      <c r="S14" s="286">
        <v>0.3</v>
      </c>
      <c r="T14" s="343" t="s">
        <v>351</v>
      </c>
      <c r="U14" s="282">
        <v>0.3</v>
      </c>
      <c r="V14" s="283"/>
      <c r="W14" s="272"/>
      <c r="X14" s="282">
        <v>0.3</v>
      </c>
      <c r="Y14" s="283"/>
      <c r="Z14" s="272"/>
      <c r="AA14" s="282">
        <v>0.3</v>
      </c>
      <c r="AB14" s="283"/>
      <c r="AC14" s="272"/>
      <c r="AD14" s="282">
        <v>0.5</v>
      </c>
      <c r="AE14" s="289"/>
      <c r="AF14" s="272"/>
      <c r="AG14" s="282">
        <v>0.5</v>
      </c>
      <c r="AH14" s="283"/>
      <c r="AI14" s="272"/>
      <c r="AJ14" s="277">
        <v>0.6</v>
      </c>
      <c r="AK14" s="283"/>
      <c r="AL14" s="272"/>
      <c r="AM14" s="277">
        <v>0.6</v>
      </c>
      <c r="AN14" s="283"/>
      <c r="AO14" s="272"/>
      <c r="AP14" s="277">
        <v>0.8</v>
      </c>
      <c r="AQ14" s="283"/>
      <c r="AR14" s="272"/>
      <c r="AS14" s="277">
        <v>0.6</v>
      </c>
      <c r="AT14" s="283"/>
      <c r="AU14" s="272"/>
      <c r="AV14" s="284">
        <f t="shared" ref="AV14:AW15" si="0">+L14+O14+R14+U14+X14+AA14+AD14+AG14+AJ14+AM14+AP14+AS14</f>
        <v>5</v>
      </c>
      <c r="AW14" s="285">
        <f t="shared" si="0"/>
        <v>0.5</v>
      </c>
      <c r="AX14" s="290"/>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row>
    <row r="15" spans="1:91" s="292" customFormat="1" ht="69" x14ac:dyDescent="0.3">
      <c r="A15" s="278" t="s">
        <v>343</v>
      </c>
      <c r="B15" s="279" t="s">
        <v>344</v>
      </c>
      <c r="C15" s="279" t="s">
        <v>345</v>
      </c>
      <c r="D15" s="279">
        <v>24</v>
      </c>
      <c r="E15" s="279" t="s">
        <v>352</v>
      </c>
      <c r="F15" s="287" t="s">
        <v>353</v>
      </c>
      <c r="G15" s="279" t="s">
        <v>348</v>
      </c>
      <c r="H15" s="279" t="s">
        <v>349</v>
      </c>
      <c r="I15" s="280">
        <v>15</v>
      </c>
      <c r="J15" s="280">
        <v>47</v>
      </c>
      <c r="K15" s="176">
        <v>5</v>
      </c>
      <c r="L15" s="281">
        <v>0</v>
      </c>
      <c r="M15" s="288">
        <v>0</v>
      </c>
      <c r="N15" s="293" t="s">
        <v>350</v>
      </c>
      <c r="O15" s="286">
        <v>0</v>
      </c>
      <c r="P15" s="283">
        <v>0</v>
      </c>
      <c r="Q15" s="293" t="s">
        <v>350</v>
      </c>
      <c r="R15" s="286">
        <v>0</v>
      </c>
      <c r="S15" s="283">
        <v>0</v>
      </c>
      <c r="T15" s="293" t="s">
        <v>350</v>
      </c>
      <c r="U15" s="286">
        <v>0</v>
      </c>
      <c r="V15" s="283"/>
      <c r="W15" s="272"/>
      <c r="X15" s="286">
        <v>0</v>
      </c>
      <c r="Y15" s="283"/>
      <c r="Z15" s="272"/>
      <c r="AA15" s="286">
        <v>0</v>
      </c>
      <c r="AB15" s="283"/>
      <c r="AC15" s="272"/>
      <c r="AD15" s="286"/>
      <c r="AE15" s="283"/>
      <c r="AF15" s="272"/>
      <c r="AG15" s="286">
        <v>1</v>
      </c>
      <c r="AH15" s="283"/>
      <c r="AI15" s="272"/>
      <c r="AJ15" s="286">
        <v>1</v>
      </c>
      <c r="AK15" s="283"/>
      <c r="AL15" s="272"/>
      <c r="AM15" s="286">
        <v>1</v>
      </c>
      <c r="AN15" s="283"/>
      <c r="AO15" s="283"/>
      <c r="AP15" s="286">
        <v>1</v>
      </c>
      <c r="AQ15" s="283"/>
      <c r="AR15" s="272"/>
      <c r="AS15" s="286">
        <v>1</v>
      </c>
      <c r="AT15" s="283"/>
      <c r="AU15" s="272"/>
      <c r="AV15" s="284">
        <f t="shared" si="0"/>
        <v>5</v>
      </c>
      <c r="AW15" s="285">
        <f t="shared" si="0"/>
        <v>0</v>
      </c>
      <c r="AX15" s="290"/>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scale="11" orientation="landscape" horizontalDpi="0" verticalDpi="0"/>
  <ignoredErrors>
    <ignoredError sqref="AW14:AW15 AV15" emptyCellReference="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4" zoomScale="50" zoomScaleNormal="25" workbookViewId="0">
      <selection activeCell="B1" sqref="B1:AF4"/>
    </sheetView>
  </sheetViews>
  <sheetFormatPr baseColWidth="10" defaultColWidth="10.77734375" defaultRowHeight="13.8" x14ac:dyDescent="0.3"/>
  <cols>
    <col min="1" max="1" width="25.44140625" style="62" customWidth="1"/>
    <col min="2" max="2" width="29.77734375" style="62" customWidth="1"/>
    <col min="3" max="3" width="21.33203125" style="62" customWidth="1"/>
    <col min="4" max="4" width="21.6640625" style="62" customWidth="1"/>
    <col min="5" max="5" width="20.6640625" style="62" bestFit="1" customWidth="1"/>
    <col min="6" max="6" width="21.77734375" style="62" customWidth="1"/>
    <col min="7" max="7" width="20.6640625" style="62" bestFit="1" customWidth="1"/>
    <col min="8" max="8" width="21.33203125" style="62" customWidth="1"/>
    <col min="9" max="9" width="20.6640625" style="62" bestFit="1" customWidth="1"/>
    <col min="10" max="10" width="22.33203125" style="62" customWidth="1"/>
    <col min="11" max="11" width="20.6640625" style="62" bestFit="1" customWidth="1"/>
    <col min="12" max="12" width="23" style="62" customWidth="1"/>
    <col min="13" max="13" width="20.6640625" style="62" bestFit="1" customWidth="1"/>
    <col min="14" max="14" width="22.33203125" style="62" customWidth="1"/>
    <col min="15" max="15" width="20.6640625" style="62" bestFit="1" customWidth="1"/>
    <col min="16" max="17" width="20.44140625" style="62" customWidth="1"/>
    <col min="18" max="18" width="17.109375" style="62" bestFit="1" customWidth="1"/>
    <col min="19" max="19" width="20.6640625" style="62" bestFit="1" customWidth="1"/>
    <col min="20" max="20" width="21.109375" style="62" customWidth="1"/>
    <col min="21" max="21" width="20.6640625" style="62" bestFit="1" customWidth="1"/>
    <col min="22" max="22" width="19.77734375" style="62" bestFit="1" customWidth="1"/>
    <col min="23" max="23" width="21.77734375" style="62" customWidth="1"/>
    <col min="24" max="24" width="17.109375" style="62" bestFit="1" customWidth="1"/>
    <col min="25" max="25" width="20.6640625" style="62" bestFit="1" customWidth="1"/>
    <col min="26" max="26" width="20.44140625" style="62" customWidth="1"/>
    <col min="27" max="27" width="17.44140625" style="62" customWidth="1"/>
    <col min="28" max="28" width="19.77734375" style="62" bestFit="1" customWidth="1"/>
    <col min="29" max="29" width="22.77734375" style="62" customWidth="1"/>
    <col min="30" max="30" width="17" style="62" customWidth="1"/>
    <col min="31" max="31" width="19.77734375" style="62" bestFit="1" customWidth="1"/>
    <col min="32" max="32" width="22.109375" style="62" customWidth="1"/>
    <col min="33" max="36" width="20.44140625" style="62" bestFit="1" customWidth="1"/>
    <col min="37" max="16384" width="10.77734375" style="62"/>
  </cols>
  <sheetData>
    <row r="1" spans="1:62" s="1" customFormat="1" ht="20.25" customHeight="1" x14ac:dyDescent="0.3">
      <c r="A1" s="559"/>
      <c r="B1" s="674" t="s">
        <v>354</v>
      </c>
      <c r="C1" s="675"/>
      <c r="D1" s="675"/>
      <c r="E1" s="675"/>
      <c r="F1" s="675"/>
      <c r="G1" s="675"/>
      <c r="H1" s="675"/>
      <c r="I1" s="675"/>
      <c r="J1" s="675"/>
      <c r="K1" s="675"/>
      <c r="L1" s="675"/>
      <c r="M1" s="675"/>
      <c r="N1" s="675"/>
      <c r="O1" s="675"/>
      <c r="P1" s="675"/>
      <c r="Q1" s="675"/>
      <c r="R1" s="675"/>
      <c r="S1" s="675"/>
      <c r="T1" s="675"/>
      <c r="U1" s="675"/>
      <c r="V1" s="675"/>
      <c r="W1" s="675"/>
      <c r="X1" s="675"/>
      <c r="Y1" s="675"/>
      <c r="Z1" s="675"/>
      <c r="AA1" s="675"/>
      <c r="AB1" s="675"/>
      <c r="AC1" s="675"/>
      <c r="AD1" s="675"/>
      <c r="AE1" s="675"/>
      <c r="AF1" s="676"/>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row>
    <row r="2" spans="1:62" s="1" customFormat="1" ht="18.75" customHeight="1" x14ac:dyDescent="0.3">
      <c r="A2" s="560"/>
      <c r="B2" s="677"/>
      <c r="C2" s="678"/>
      <c r="D2" s="678"/>
      <c r="E2" s="678"/>
      <c r="F2" s="678"/>
      <c r="G2" s="678"/>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9"/>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row>
    <row r="3" spans="1:62" s="1" customFormat="1" ht="14.25" customHeight="1" x14ac:dyDescent="0.3">
      <c r="A3" s="560"/>
      <c r="B3" s="677"/>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9"/>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row>
    <row r="4" spans="1:62" s="1" customFormat="1" ht="33" customHeight="1" thickBot="1" x14ac:dyDescent="0.35">
      <c r="A4" s="561"/>
      <c r="B4" s="680"/>
      <c r="C4" s="681"/>
      <c r="D4" s="681"/>
      <c r="E4" s="681"/>
      <c r="F4" s="681"/>
      <c r="G4" s="681"/>
      <c r="H4" s="681"/>
      <c r="I4" s="681"/>
      <c r="J4" s="681"/>
      <c r="K4" s="681"/>
      <c r="L4" s="681"/>
      <c r="M4" s="681"/>
      <c r="N4" s="681"/>
      <c r="O4" s="681"/>
      <c r="P4" s="681"/>
      <c r="Q4" s="681"/>
      <c r="R4" s="681"/>
      <c r="S4" s="681"/>
      <c r="T4" s="681"/>
      <c r="U4" s="681"/>
      <c r="V4" s="681"/>
      <c r="W4" s="681"/>
      <c r="X4" s="681"/>
      <c r="Y4" s="681"/>
      <c r="Z4" s="681"/>
      <c r="AA4" s="681"/>
      <c r="AB4" s="681"/>
      <c r="AC4" s="681"/>
      <c r="AD4" s="681"/>
      <c r="AE4" s="681"/>
      <c r="AF4" s="68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row>
    <row r="5" spans="1:62" s="1" customFormat="1" x14ac:dyDescent="0.3">
      <c r="B5" s="78"/>
      <c r="C5" s="78"/>
      <c r="D5" s="78"/>
      <c r="E5" s="78"/>
      <c r="F5" s="78"/>
      <c r="G5" s="78"/>
      <c r="H5" s="78"/>
      <c r="I5" s="78"/>
      <c r="J5" s="78"/>
      <c r="K5" s="77"/>
      <c r="L5" s="77"/>
      <c r="M5" s="77"/>
      <c r="N5" s="77"/>
      <c r="O5" s="77"/>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row>
    <row r="6" spans="1:62" s="1" customFormat="1" ht="9" customHeight="1" x14ac:dyDescent="0.3">
      <c r="A6" s="5"/>
      <c r="B6" s="78"/>
      <c r="C6" s="78"/>
      <c r="D6" s="78"/>
      <c r="E6" s="78"/>
      <c r="F6" s="78"/>
      <c r="G6" s="78"/>
      <c r="H6" s="78"/>
      <c r="I6" s="78"/>
      <c r="J6" s="78"/>
      <c r="K6" s="78"/>
      <c r="L6" s="78"/>
      <c r="M6" s="78"/>
      <c r="N6" s="78"/>
      <c r="O6" s="78"/>
      <c r="P6" s="2"/>
      <c r="Q6" s="2"/>
      <c r="R6" s="3"/>
      <c r="S6" s="3"/>
      <c r="T6" s="2"/>
      <c r="U6" s="2"/>
      <c r="V6" s="2"/>
      <c r="W6" s="62"/>
      <c r="X6" s="4"/>
      <c r="Y6" s="4"/>
      <c r="Z6" s="4"/>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row>
    <row r="7" spans="1:62" s="1" customFormat="1" ht="15" customHeight="1" thickBot="1" x14ac:dyDescent="0.35">
      <c r="A7" s="6"/>
      <c r="B7" s="78"/>
      <c r="C7" s="78"/>
      <c r="D7" s="78"/>
      <c r="E7" s="78"/>
      <c r="F7" s="78"/>
      <c r="G7" s="78"/>
      <c r="H7" s="78"/>
      <c r="I7" s="78"/>
      <c r="J7" s="78"/>
      <c r="K7" s="78"/>
      <c r="L7" s="78"/>
      <c r="M7" s="78"/>
      <c r="N7" s="78"/>
      <c r="O7" s="78"/>
      <c r="P7" s="2"/>
      <c r="Q7" s="2"/>
      <c r="R7" s="3"/>
      <c r="S7" s="3"/>
      <c r="T7" s="2"/>
      <c r="U7" s="2"/>
      <c r="V7" s="2"/>
      <c r="W7" s="62"/>
      <c r="X7" s="4"/>
      <c r="Y7" s="4"/>
      <c r="Z7" s="108"/>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row>
    <row r="8" spans="1:62" s="1" customFormat="1" ht="15" customHeight="1" thickBot="1" x14ac:dyDescent="0.35">
      <c r="A8" s="572" t="s">
        <v>4</v>
      </c>
      <c r="B8" s="691" t="s">
        <v>168</v>
      </c>
      <c r="C8" s="692"/>
      <c r="D8" s="692"/>
      <c r="E8" s="692"/>
      <c r="F8" s="692"/>
      <c r="G8" s="692"/>
      <c r="H8" s="692"/>
      <c r="I8" s="692"/>
      <c r="J8" s="692"/>
      <c r="K8" s="692"/>
      <c r="L8" s="692"/>
      <c r="M8" s="692"/>
      <c r="N8" s="692"/>
      <c r="O8" s="692"/>
      <c r="P8" s="692"/>
      <c r="Q8" s="692"/>
      <c r="R8" s="692"/>
      <c r="S8" s="692"/>
      <c r="T8" s="692"/>
      <c r="U8" s="692"/>
      <c r="V8" s="692"/>
      <c r="W8" s="692"/>
      <c r="X8" s="692"/>
      <c r="Y8" s="692"/>
      <c r="Z8" s="692"/>
      <c r="AA8" s="697" t="s">
        <v>169</v>
      </c>
      <c r="AB8" s="576">
        <v>2024110010317</v>
      </c>
      <c r="AC8" s="683" t="s">
        <v>276</v>
      </c>
      <c r="AD8" s="684"/>
      <c r="AE8" s="434" t="s">
        <v>161</v>
      </c>
      <c r="AF8" s="436"/>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row>
    <row r="9" spans="1:62" s="1" customFormat="1" ht="15" customHeight="1" thickBot="1" x14ac:dyDescent="0.35">
      <c r="A9" s="573"/>
      <c r="B9" s="693"/>
      <c r="C9" s="694"/>
      <c r="D9" s="694"/>
      <c r="E9" s="694"/>
      <c r="F9" s="694"/>
      <c r="G9" s="694"/>
      <c r="H9" s="694"/>
      <c r="I9" s="694"/>
      <c r="J9" s="694"/>
      <c r="K9" s="694"/>
      <c r="L9" s="694"/>
      <c r="M9" s="694"/>
      <c r="N9" s="694"/>
      <c r="O9" s="694"/>
      <c r="P9" s="694"/>
      <c r="Q9" s="694"/>
      <c r="R9" s="694"/>
      <c r="S9" s="694"/>
      <c r="T9" s="694"/>
      <c r="U9" s="694"/>
      <c r="V9" s="694"/>
      <c r="W9" s="694"/>
      <c r="X9" s="694"/>
      <c r="Y9" s="694"/>
      <c r="Z9" s="694"/>
      <c r="AA9" s="698"/>
      <c r="AB9" s="577"/>
      <c r="AC9" s="683" t="s">
        <v>277</v>
      </c>
      <c r="AD9" s="684"/>
      <c r="AE9" s="434" t="s">
        <v>163</v>
      </c>
      <c r="AF9" s="436"/>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row>
    <row r="10" spans="1:62" s="1" customFormat="1" ht="15" customHeight="1" thickBot="1" x14ac:dyDescent="0.35">
      <c r="A10" s="573"/>
      <c r="B10" s="693"/>
      <c r="C10" s="694"/>
      <c r="D10" s="694"/>
      <c r="E10" s="694"/>
      <c r="F10" s="694"/>
      <c r="G10" s="694"/>
      <c r="H10" s="694"/>
      <c r="I10" s="694"/>
      <c r="J10" s="694"/>
      <c r="K10" s="694"/>
      <c r="L10" s="694"/>
      <c r="M10" s="694"/>
      <c r="N10" s="694"/>
      <c r="O10" s="694"/>
      <c r="P10" s="694"/>
      <c r="Q10" s="694"/>
      <c r="R10" s="694"/>
      <c r="S10" s="694"/>
      <c r="T10" s="694"/>
      <c r="U10" s="694"/>
      <c r="V10" s="694"/>
      <c r="W10" s="694"/>
      <c r="X10" s="694"/>
      <c r="Y10" s="694"/>
      <c r="Z10" s="694"/>
      <c r="AA10" s="698"/>
      <c r="AB10" s="577"/>
      <c r="AC10" s="683" t="s">
        <v>278</v>
      </c>
      <c r="AD10" s="684"/>
      <c r="AE10" s="700" t="s">
        <v>164</v>
      </c>
      <c r="AF10" s="701"/>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row>
    <row r="11" spans="1:62" s="1" customFormat="1" ht="15" customHeight="1" thickBot="1" x14ac:dyDescent="0.35">
      <c r="A11" s="574"/>
      <c r="B11" s="695"/>
      <c r="C11" s="696"/>
      <c r="D11" s="696"/>
      <c r="E11" s="696"/>
      <c r="F11" s="696"/>
      <c r="G11" s="696"/>
      <c r="H11" s="696"/>
      <c r="I11" s="696"/>
      <c r="J11" s="696"/>
      <c r="K11" s="696"/>
      <c r="L11" s="696"/>
      <c r="M11" s="696"/>
      <c r="N11" s="696"/>
      <c r="O11" s="696"/>
      <c r="P11" s="696"/>
      <c r="Q11" s="696"/>
      <c r="R11" s="696"/>
      <c r="S11" s="696"/>
      <c r="T11" s="696"/>
      <c r="U11" s="696"/>
      <c r="V11" s="696"/>
      <c r="W11" s="696"/>
      <c r="X11" s="696"/>
      <c r="Y11" s="696"/>
      <c r="Z11" s="696"/>
      <c r="AA11" s="699"/>
      <c r="AB11" s="578"/>
      <c r="AC11" s="683" t="s">
        <v>280</v>
      </c>
      <c r="AD11" s="684"/>
      <c r="AE11" s="434" t="s">
        <v>355</v>
      </c>
      <c r="AF11" s="436"/>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row>
    <row r="12" spans="1:62" s="1" customFormat="1" ht="9" customHeight="1" x14ac:dyDescent="0.3">
      <c r="A12" s="14"/>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row>
    <row r="13" spans="1:62" s="25" customFormat="1" ht="16.5" customHeight="1" thickBot="1" x14ac:dyDescent="0.3">
      <c r="C13" s="80"/>
      <c r="D13" s="80"/>
      <c r="E13" s="80"/>
      <c r="F13" s="80"/>
      <c r="G13" s="80"/>
      <c r="H13" s="80"/>
      <c r="I13" s="80"/>
      <c r="J13" s="80"/>
      <c r="K13" s="79"/>
      <c r="L13" s="79"/>
      <c r="M13" s="79"/>
      <c r="N13" s="79"/>
      <c r="O13" s="79"/>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row>
    <row r="14" spans="1:62" s="64" customFormat="1" ht="21.75" customHeight="1" thickBot="1" x14ac:dyDescent="0.35">
      <c r="A14" s="464" t="s">
        <v>6</v>
      </c>
      <c r="B14" s="142" t="s">
        <v>170</v>
      </c>
      <c r="C14" s="110"/>
      <c r="D14" s="142" t="s">
        <v>171</v>
      </c>
      <c r="E14" s="110"/>
      <c r="F14" s="142" t="s">
        <v>172</v>
      </c>
      <c r="G14" s="110" t="s">
        <v>173</v>
      </c>
      <c r="H14" s="142" t="s">
        <v>174</v>
      </c>
      <c r="I14" s="111"/>
      <c r="J14" s="81"/>
      <c r="K14" s="463" t="s">
        <v>8</v>
      </c>
      <c r="L14" s="463"/>
      <c r="M14" s="642" t="s">
        <v>175</v>
      </c>
      <c r="N14" s="642"/>
      <c r="O14" s="642"/>
      <c r="P14" s="214"/>
      <c r="Q14" s="15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row>
    <row r="15" spans="1:62" s="64" customFormat="1" ht="21.75" customHeight="1" thickBot="1" x14ac:dyDescent="0.35">
      <c r="A15" s="464"/>
      <c r="B15" s="143" t="s">
        <v>176</v>
      </c>
      <c r="C15" s="112"/>
      <c r="D15" s="142" t="s">
        <v>177</v>
      </c>
      <c r="E15" s="113"/>
      <c r="F15" s="142" t="s">
        <v>178</v>
      </c>
      <c r="G15" s="113"/>
      <c r="H15" s="142" t="s">
        <v>179</v>
      </c>
      <c r="I15" s="111"/>
      <c r="J15" s="81"/>
      <c r="K15" s="463"/>
      <c r="L15" s="463"/>
      <c r="M15" s="642" t="s">
        <v>180</v>
      </c>
      <c r="N15" s="642"/>
      <c r="O15" s="642"/>
      <c r="P15" s="114"/>
      <c r="Q15" s="15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row>
    <row r="16" spans="1:62" s="64" customFormat="1" ht="21.75" customHeight="1" thickBot="1" x14ac:dyDescent="0.35">
      <c r="A16" s="464"/>
      <c r="B16" s="142" t="s">
        <v>181</v>
      </c>
      <c r="C16" s="110"/>
      <c r="D16" s="142" t="s">
        <v>182</v>
      </c>
      <c r="E16" s="113"/>
      <c r="F16" s="142" t="s">
        <v>183</v>
      </c>
      <c r="G16" s="113"/>
      <c r="H16" s="142" t="s">
        <v>184</v>
      </c>
      <c r="I16" s="111"/>
      <c r="K16" s="463"/>
      <c r="L16" s="463"/>
      <c r="M16" s="642" t="s">
        <v>185</v>
      </c>
      <c r="N16" s="642"/>
      <c r="O16" s="642"/>
      <c r="P16" s="214" t="s">
        <v>173</v>
      </c>
      <c r="Q16" s="15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row>
    <row r="17" spans="1:62" s="64" customFormat="1" ht="21.75" customHeight="1" thickBot="1" x14ac:dyDescent="0.35">
      <c r="A17" s="1"/>
      <c r="B17" s="1"/>
      <c r="C17" s="1"/>
      <c r="D17" s="1"/>
      <c r="E17" s="1"/>
      <c r="F17" s="1"/>
      <c r="G17" s="81"/>
      <c r="H17" s="81"/>
      <c r="I17" s="81"/>
      <c r="J17" s="81"/>
      <c r="K17" s="82"/>
      <c r="L17" s="82"/>
      <c r="M17" s="80"/>
      <c r="N17" s="80"/>
      <c r="O17" s="80"/>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row>
    <row r="18" spans="1:62" s="1" customFormat="1" ht="48" customHeight="1" thickBot="1" x14ac:dyDescent="0.35">
      <c r="A18" s="405" t="s">
        <v>356</v>
      </c>
      <c r="B18" s="406"/>
      <c r="C18" s="406"/>
      <c r="D18" s="406"/>
      <c r="E18" s="406"/>
      <c r="F18" s="406"/>
      <c r="G18" s="406"/>
      <c r="H18" s="406"/>
      <c r="I18" s="406"/>
      <c r="J18" s="406"/>
      <c r="K18" s="406"/>
      <c r="L18" s="406"/>
      <c r="M18" s="406"/>
      <c r="N18" s="406"/>
      <c r="O18" s="406"/>
      <c r="P18" s="406"/>
      <c r="Q18" s="406"/>
      <c r="R18" s="406"/>
      <c r="S18" s="406"/>
      <c r="T18" s="406"/>
      <c r="U18" s="406"/>
      <c r="V18" s="406"/>
      <c r="W18" s="406"/>
      <c r="X18" s="406"/>
      <c r="Y18" s="406"/>
      <c r="Z18" s="406"/>
      <c r="AA18" s="406"/>
      <c r="AB18" s="406"/>
      <c r="AC18" s="406"/>
      <c r="AD18" s="406"/>
      <c r="AE18" s="406"/>
      <c r="AF18" s="407"/>
      <c r="AG18" s="101"/>
      <c r="AH18" s="101"/>
      <c r="AI18" s="101"/>
      <c r="AJ18" s="101"/>
      <c r="AK18" s="101"/>
      <c r="AL18" s="101"/>
      <c r="AM18" s="101"/>
      <c r="AN18" s="62"/>
      <c r="AO18" s="62"/>
      <c r="AP18" s="62"/>
      <c r="AQ18" s="62"/>
      <c r="AR18" s="62"/>
      <c r="AS18" s="62"/>
      <c r="AT18" s="62"/>
      <c r="AU18" s="62"/>
      <c r="AV18" s="62"/>
      <c r="AW18" s="62"/>
      <c r="AX18" s="62"/>
      <c r="AY18" s="62"/>
      <c r="AZ18" s="62"/>
      <c r="BA18" s="62"/>
      <c r="BB18" s="62"/>
      <c r="BC18" s="62"/>
      <c r="BD18" s="62"/>
      <c r="BE18" s="62"/>
      <c r="BF18" s="62"/>
      <c r="BG18" s="62"/>
      <c r="BH18" s="62"/>
      <c r="BI18" s="62"/>
      <c r="BJ18" s="62"/>
    </row>
    <row r="19" spans="1:62" s="1" customFormat="1" ht="50.25" customHeight="1" thickBot="1" x14ac:dyDescent="0.35">
      <c r="A19" s="374" t="s">
        <v>357</v>
      </c>
      <c r="B19" s="375"/>
      <c r="C19" s="688"/>
      <c r="D19" s="688"/>
      <c r="E19" s="688"/>
      <c r="F19" s="688"/>
      <c r="G19" s="688"/>
      <c r="H19" s="688"/>
      <c r="I19" s="688"/>
      <c r="J19" s="688"/>
      <c r="K19" s="688"/>
      <c r="L19" s="688"/>
      <c r="M19" s="688"/>
      <c r="N19" s="688"/>
      <c r="O19" s="688"/>
      <c r="P19" s="688"/>
      <c r="Q19" s="688"/>
      <c r="R19" s="688"/>
      <c r="S19" s="688"/>
      <c r="T19" s="688"/>
      <c r="U19" s="688"/>
      <c r="V19" s="688"/>
      <c r="W19" s="688"/>
      <c r="X19" s="688"/>
      <c r="Y19" s="688"/>
      <c r="Z19" s="688"/>
      <c r="AA19" s="688"/>
      <c r="AB19" s="688"/>
      <c r="AC19" s="688"/>
      <c r="AD19" s="688"/>
      <c r="AE19" s="688"/>
      <c r="AF19" s="689"/>
      <c r="AG19" s="101"/>
      <c r="AH19" s="101"/>
      <c r="AI19" s="101"/>
      <c r="AJ19" s="101"/>
      <c r="AK19" s="101"/>
      <c r="AL19" s="101"/>
      <c r="AM19" s="101"/>
      <c r="AN19" s="62"/>
      <c r="AO19" s="62"/>
      <c r="AP19" s="62"/>
      <c r="AQ19" s="62"/>
      <c r="AR19" s="62"/>
      <c r="AS19" s="62"/>
      <c r="AT19" s="62"/>
      <c r="AU19" s="62"/>
      <c r="AV19" s="62"/>
      <c r="AW19" s="62"/>
      <c r="AX19" s="62"/>
      <c r="AY19" s="62"/>
      <c r="AZ19" s="62"/>
      <c r="BA19" s="62"/>
      <c r="BB19" s="62"/>
      <c r="BC19" s="62"/>
      <c r="BD19" s="62"/>
      <c r="BE19" s="62"/>
      <c r="BF19" s="62"/>
      <c r="BG19" s="62"/>
      <c r="BH19" s="62"/>
      <c r="BI19" s="62"/>
      <c r="BJ19" s="62"/>
    </row>
    <row r="20" spans="1:62" s="28" customFormat="1" ht="21.75" customHeight="1" thickBot="1" x14ac:dyDescent="0.35">
      <c r="A20" s="396" t="s">
        <v>358</v>
      </c>
      <c r="B20" s="690" t="s">
        <v>359</v>
      </c>
      <c r="C20" s="553" t="s">
        <v>85</v>
      </c>
      <c r="D20" s="687"/>
      <c r="E20" s="687"/>
      <c r="F20" s="687"/>
      <c r="G20" s="687"/>
      <c r="H20" s="687"/>
      <c r="I20" s="687"/>
      <c r="J20" s="687"/>
      <c r="K20" s="687"/>
      <c r="L20" s="687"/>
      <c r="M20" s="687"/>
      <c r="N20" s="554"/>
      <c r="O20" s="667" t="s">
        <v>87</v>
      </c>
      <c r="P20" s="668"/>
      <c r="Q20" s="668"/>
      <c r="R20" s="668"/>
      <c r="S20" s="668"/>
      <c r="T20" s="668"/>
      <c r="U20" s="668"/>
      <c r="V20" s="668"/>
      <c r="W20" s="668"/>
      <c r="X20" s="668"/>
      <c r="Y20" s="668"/>
      <c r="Z20" s="668"/>
      <c r="AA20" s="668"/>
      <c r="AB20" s="668"/>
      <c r="AC20" s="668"/>
      <c r="AD20" s="668"/>
      <c r="AE20" s="668"/>
      <c r="AF20" s="669"/>
      <c r="AG20" s="101"/>
      <c r="AH20" s="101"/>
      <c r="AI20" s="101"/>
      <c r="AJ20" s="101"/>
      <c r="AK20" s="101"/>
      <c r="AL20" s="101"/>
      <c r="AM20" s="101"/>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row>
    <row r="21" spans="1:62" s="28" customFormat="1" ht="21.75" customHeight="1" thickBot="1" x14ac:dyDescent="0.35">
      <c r="A21" s="670"/>
      <c r="B21" s="690"/>
      <c r="C21" s="685" t="s">
        <v>204</v>
      </c>
      <c r="D21" s="686"/>
      <c r="E21" s="685" t="s">
        <v>210</v>
      </c>
      <c r="F21" s="686"/>
      <c r="G21" s="685" t="s">
        <v>213</v>
      </c>
      <c r="H21" s="686"/>
      <c r="I21" s="685" t="s">
        <v>216</v>
      </c>
      <c r="J21" s="686"/>
      <c r="K21" s="685" t="s">
        <v>217</v>
      </c>
      <c r="L21" s="686"/>
      <c r="M21" s="685" t="s">
        <v>218</v>
      </c>
      <c r="N21" s="686"/>
      <c r="O21" s="667" t="s">
        <v>204</v>
      </c>
      <c r="P21" s="668"/>
      <c r="Q21" s="669"/>
      <c r="R21" s="664" t="s">
        <v>210</v>
      </c>
      <c r="S21" s="665"/>
      <c r="T21" s="666"/>
      <c r="U21" s="664" t="s">
        <v>213</v>
      </c>
      <c r="V21" s="665"/>
      <c r="W21" s="666"/>
      <c r="X21" s="664" t="s">
        <v>216</v>
      </c>
      <c r="Y21" s="665"/>
      <c r="Z21" s="666"/>
      <c r="AA21" s="664" t="s">
        <v>217</v>
      </c>
      <c r="AB21" s="665"/>
      <c r="AC21" s="666"/>
      <c r="AD21" s="664" t="s">
        <v>218</v>
      </c>
      <c r="AE21" s="665"/>
      <c r="AF21" s="666"/>
      <c r="AG21" s="101"/>
      <c r="AH21" s="101"/>
      <c r="AI21" s="101"/>
      <c r="AJ21" s="101"/>
      <c r="AK21" s="101"/>
      <c r="AL21" s="101"/>
      <c r="AM21" s="101"/>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row>
    <row r="22" spans="1:62" s="28" customFormat="1" ht="28.5" customHeight="1" thickBot="1" x14ac:dyDescent="0.35">
      <c r="A22" s="670"/>
      <c r="B22" s="690"/>
      <c r="C22" s="106" t="s">
        <v>360</v>
      </c>
      <c r="D22" s="106" t="s">
        <v>361</v>
      </c>
      <c r="E22" s="106" t="s">
        <v>360</v>
      </c>
      <c r="F22" s="106" t="s">
        <v>361</v>
      </c>
      <c r="G22" s="106" t="s">
        <v>360</v>
      </c>
      <c r="H22" s="106" t="s">
        <v>361</v>
      </c>
      <c r="I22" s="106" t="s">
        <v>360</v>
      </c>
      <c r="J22" s="106" t="s">
        <v>361</v>
      </c>
      <c r="K22" s="106" t="s">
        <v>360</v>
      </c>
      <c r="L22" s="106" t="s">
        <v>361</v>
      </c>
      <c r="M22" s="106" t="s">
        <v>360</v>
      </c>
      <c r="N22" s="106" t="s">
        <v>361</v>
      </c>
      <c r="O22" s="107" t="s">
        <v>360</v>
      </c>
      <c r="P22" s="107" t="s">
        <v>362</v>
      </c>
      <c r="Q22" s="107" t="s">
        <v>28</v>
      </c>
      <c r="R22" s="107" t="s">
        <v>360</v>
      </c>
      <c r="S22" s="107" t="s">
        <v>362</v>
      </c>
      <c r="T22" s="107" t="s">
        <v>28</v>
      </c>
      <c r="U22" s="107" t="s">
        <v>360</v>
      </c>
      <c r="V22" s="107" t="s">
        <v>362</v>
      </c>
      <c r="W22" s="107" t="s">
        <v>28</v>
      </c>
      <c r="X22" s="107" t="s">
        <v>360</v>
      </c>
      <c r="Y22" s="107" t="s">
        <v>362</v>
      </c>
      <c r="Z22" s="107" t="s">
        <v>28</v>
      </c>
      <c r="AA22" s="107" t="s">
        <v>360</v>
      </c>
      <c r="AB22" s="107" t="s">
        <v>362</v>
      </c>
      <c r="AC22" s="107" t="s">
        <v>28</v>
      </c>
      <c r="AD22" s="107" t="s">
        <v>360</v>
      </c>
      <c r="AE22" s="107" t="s">
        <v>362</v>
      </c>
      <c r="AF22" s="107" t="s">
        <v>28</v>
      </c>
      <c r="AG22" s="101"/>
      <c r="AH22" s="101"/>
      <c r="AI22" s="101"/>
      <c r="AJ22" s="101"/>
      <c r="AK22" s="101"/>
      <c r="AL22" s="101"/>
      <c r="AM22" s="101"/>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row>
    <row r="23" spans="1:62" s="28" customFormat="1" ht="15.75" customHeight="1" x14ac:dyDescent="0.3">
      <c r="A23" s="670"/>
      <c r="B23" s="59" t="s">
        <v>363</v>
      </c>
      <c r="C23" s="118"/>
      <c r="D23" s="116"/>
      <c r="E23" s="118"/>
      <c r="F23" s="116"/>
      <c r="G23" s="118"/>
      <c r="H23" s="116"/>
      <c r="I23" s="118"/>
      <c r="J23" s="116"/>
      <c r="K23" s="118"/>
      <c r="L23" s="116"/>
      <c r="M23" s="118"/>
      <c r="N23" s="116"/>
      <c r="O23" s="57"/>
      <c r="P23" s="116"/>
      <c r="Q23" s="116"/>
      <c r="R23" s="57"/>
      <c r="S23" s="116"/>
      <c r="T23" s="116"/>
      <c r="U23" s="57"/>
      <c r="V23" s="116"/>
      <c r="W23" s="116"/>
      <c r="X23" s="57"/>
      <c r="Y23" s="116"/>
      <c r="Z23" s="116"/>
      <c r="AA23" s="57"/>
      <c r="AB23" s="116"/>
      <c r="AC23" s="116"/>
      <c r="AD23" s="57"/>
      <c r="AE23" s="152"/>
      <c r="AF23" s="119"/>
      <c r="AG23" s="101"/>
      <c r="AH23" s="101"/>
      <c r="AI23" s="101"/>
      <c r="AJ23" s="101"/>
      <c r="AK23" s="101"/>
      <c r="AL23" s="101"/>
      <c r="AM23" s="101"/>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row>
    <row r="24" spans="1:62" s="28" customFormat="1" ht="15.75" customHeight="1" x14ac:dyDescent="0.3">
      <c r="A24" s="670"/>
      <c r="B24" s="60" t="s">
        <v>364</v>
      </c>
      <c r="C24" s="57"/>
      <c r="D24" s="116"/>
      <c r="E24" s="57"/>
      <c r="F24" s="116"/>
      <c r="G24" s="57"/>
      <c r="H24" s="116"/>
      <c r="I24" s="57"/>
      <c r="J24" s="116"/>
      <c r="K24" s="57"/>
      <c r="L24" s="116"/>
      <c r="M24" s="57"/>
      <c r="N24" s="116"/>
      <c r="O24" s="57"/>
      <c r="P24" s="116"/>
      <c r="Q24" s="116"/>
      <c r="R24" s="57"/>
      <c r="S24" s="116"/>
      <c r="T24" s="116"/>
      <c r="U24" s="57"/>
      <c r="V24" s="116"/>
      <c r="W24" s="116"/>
      <c r="X24" s="57"/>
      <c r="Y24" s="116"/>
      <c r="Z24" s="116"/>
      <c r="AA24" s="57"/>
      <c r="AB24" s="116"/>
      <c r="AC24" s="116"/>
      <c r="AD24" s="57"/>
      <c r="AE24" s="152"/>
      <c r="AF24" s="119"/>
      <c r="AG24" s="101"/>
      <c r="AH24" s="101"/>
      <c r="AI24" s="101"/>
      <c r="AJ24" s="101"/>
      <c r="AK24" s="101"/>
      <c r="AL24" s="101"/>
      <c r="AM24" s="101"/>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row>
    <row r="25" spans="1:62" s="28" customFormat="1" ht="15.75" customHeight="1" x14ac:dyDescent="0.3">
      <c r="A25" s="670"/>
      <c r="B25" s="60" t="s">
        <v>365</v>
      </c>
      <c r="C25" s="57"/>
      <c r="D25" s="116"/>
      <c r="E25" s="57"/>
      <c r="F25" s="116"/>
      <c r="G25" s="57"/>
      <c r="H25" s="116"/>
      <c r="I25" s="57"/>
      <c r="J25" s="116"/>
      <c r="K25" s="57"/>
      <c r="L25" s="116"/>
      <c r="M25" s="57"/>
      <c r="N25" s="116"/>
      <c r="O25" s="57"/>
      <c r="P25" s="116"/>
      <c r="Q25" s="116"/>
      <c r="R25" s="57"/>
      <c r="S25" s="116"/>
      <c r="T25" s="116"/>
      <c r="U25" s="57"/>
      <c r="V25" s="116"/>
      <c r="W25" s="116"/>
      <c r="X25" s="57"/>
      <c r="Y25" s="116"/>
      <c r="Z25" s="116"/>
      <c r="AA25" s="57"/>
      <c r="AB25" s="116"/>
      <c r="AC25" s="116"/>
      <c r="AD25" s="57"/>
      <c r="AE25" s="152"/>
      <c r="AF25" s="119"/>
      <c r="AG25" s="101"/>
      <c r="AH25" s="101"/>
      <c r="AI25" s="101"/>
      <c r="AJ25" s="101"/>
      <c r="AK25" s="101"/>
      <c r="AL25" s="101"/>
      <c r="AM25" s="101"/>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row>
    <row r="26" spans="1:62" s="28" customFormat="1" ht="15.75" customHeight="1" x14ac:dyDescent="0.3">
      <c r="A26" s="670"/>
      <c r="B26" s="60" t="s">
        <v>366</v>
      </c>
      <c r="C26" s="57"/>
      <c r="D26" s="116"/>
      <c r="E26" s="57"/>
      <c r="F26" s="116"/>
      <c r="G26" s="57"/>
      <c r="H26" s="116"/>
      <c r="I26" s="57"/>
      <c r="J26" s="116"/>
      <c r="K26" s="57"/>
      <c r="L26" s="116"/>
      <c r="M26" s="57"/>
      <c r="N26" s="116"/>
      <c r="O26" s="57"/>
      <c r="P26" s="116"/>
      <c r="Q26" s="116"/>
      <c r="R26" s="57"/>
      <c r="S26" s="116"/>
      <c r="T26" s="116"/>
      <c r="U26" s="57"/>
      <c r="V26" s="116"/>
      <c r="W26" s="116"/>
      <c r="X26" s="57"/>
      <c r="Y26" s="116"/>
      <c r="Z26" s="116"/>
      <c r="AA26" s="57"/>
      <c r="AB26" s="116"/>
      <c r="AC26" s="116"/>
      <c r="AD26" s="57"/>
      <c r="AE26" s="152"/>
      <c r="AF26" s="119"/>
      <c r="AG26" s="101"/>
      <c r="AH26" s="101"/>
      <c r="AI26" s="101"/>
      <c r="AJ26" s="101"/>
      <c r="AK26" s="101"/>
      <c r="AL26" s="101"/>
      <c r="AM26" s="101"/>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row>
    <row r="27" spans="1:62" s="28" customFormat="1" ht="15.75" customHeight="1" x14ac:dyDescent="0.3">
      <c r="A27" s="670"/>
      <c r="B27" s="60" t="s">
        <v>367</v>
      </c>
      <c r="C27" s="57"/>
      <c r="D27" s="116"/>
      <c r="E27" s="57"/>
      <c r="F27" s="116"/>
      <c r="G27" s="57"/>
      <c r="H27" s="116"/>
      <c r="I27" s="57"/>
      <c r="J27" s="116"/>
      <c r="K27" s="57"/>
      <c r="L27" s="116"/>
      <c r="M27" s="57"/>
      <c r="N27" s="116"/>
      <c r="O27" s="57"/>
      <c r="P27" s="116"/>
      <c r="Q27" s="116"/>
      <c r="R27" s="57"/>
      <c r="S27" s="116"/>
      <c r="T27" s="116"/>
      <c r="U27" s="57"/>
      <c r="V27" s="116"/>
      <c r="W27" s="116"/>
      <c r="X27" s="57"/>
      <c r="Y27" s="116"/>
      <c r="Z27" s="116"/>
      <c r="AA27" s="57"/>
      <c r="AB27" s="116"/>
      <c r="AC27" s="116"/>
      <c r="AD27" s="57"/>
      <c r="AE27" s="152"/>
      <c r="AF27" s="119"/>
      <c r="AG27" s="101"/>
      <c r="AH27" s="101"/>
      <c r="AI27" s="101"/>
      <c r="AJ27" s="101"/>
      <c r="AK27" s="101"/>
      <c r="AL27" s="101"/>
      <c r="AM27" s="101"/>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row>
    <row r="28" spans="1:62" s="28" customFormat="1" ht="15.75" customHeight="1" x14ac:dyDescent="0.3">
      <c r="A28" s="670"/>
      <c r="B28" s="60" t="s">
        <v>368</v>
      </c>
      <c r="C28" s="57"/>
      <c r="D28" s="116"/>
      <c r="E28" s="57"/>
      <c r="F28" s="116"/>
      <c r="G28" s="57"/>
      <c r="H28" s="116"/>
      <c r="I28" s="57"/>
      <c r="J28" s="116"/>
      <c r="K28" s="57"/>
      <c r="L28" s="116"/>
      <c r="M28" s="57"/>
      <c r="N28" s="116"/>
      <c r="O28" s="57"/>
      <c r="P28" s="116"/>
      <c r="Q28" s="116"/>
      <c r="R28" s="57"/>
      <c r="S28" s="116"/>
      <c r="T28" s="116"/>
      <c r="U28" s="57"/>
      <c r="V28" s="116"/>
      <c r="W28" s="116"/>
      <c r="X28" s="57"/>
      <c r="Y28" s="116"/>
      <c r="Z28" s="116"/>
      <c r="AA28" s="57"/>
      <c r="AB28" s="116"/>
      <c r="AC28" s="116"/>
      <c r="AD28" s="57"/>
      <c r="AE28" s="152"/>
      <c r="AF28" s="119"/>
      <c r="AG28" s="101"/>
      <c r="AH28" s="101"/>
      <c r="AI28" s="101"/>
      <c r="AJ28" s="101"/>
      <c r="AK28" s="101"/>
      <c r="AL28" s="101"/>
      <c r="AM28" s="101"/>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row>
    <row r="29" spans="1:62" s="28" customFormat="1" ht="15.75" customHeight="1" x14ac:dyDescent="0.3">
      <c r="A29" s="670"/>
      <c r="B29" s="60" t="s">
        <v>369</v>
      </c>
      <c r="C29" s="57"/>
      <c r="D29" s="116"/>
      <c r="E29" s="57"/>
      <c r="F29" s="116"/>
      <c r="G29" s="57"/>
      <c r="H29" s="116"/>
      <c r="I29" s="57"/>
      <c r="J29" s="116"/>
      <c r="K29" s="57"/>
      <c r="L29" s="116"/>
      <c r="M29" s="57"/>
      <c r="N29" s="116"/>
      <c r="O29" s="57"/>
      <c r="P29" s="116"/>
      <c r="Q29" s="116"/>
      <c r="R29" s="57"/>
      <c r="S29" s="116"/>
      <c r="T29" s="116"/>
      <c r="U29" s="57"/>
      <c r="V29" s="116"/>
      <c r="W29" s="116"/>
      <c r="X29" s="57"/>
      <c r="Y29" s="116"/>
      <c r="Z29" s="116"/>
      <c r="AA29" s="57"/>
      <c r="AB29" s="116"/>
      <c r="AC29" s="116"/>
      <c r="AD29" s="57"/>
      <c r="AE29" s="152"/>
      <c r="AF29" s="119"/>
      <c r="AG29" s="101"/>
      <c r="AH29" s="101"/>
      <c r="AI29" s="101"/>
      <c r="AJ29" s="101"/>
      <c r="AK29" s="101"/>
      <c r="AL29" s="101"/>
      <c r="AM29" s="101"/>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row>
    <row r="30" spans="1:62" s="28" customFormat="1" ht="15.75" customHeight="1" x14ac:dyDescent="0.3">
      <c r="A30" s="670"/>
      <c r="B30" s="60" t="s">
        <v>370</v>
      </c>
      <c r="C30" s="57"/>
      <c r="D30" s="116"/>
      <c r="E30" s="57"/>
      <c r="F30" s="116"/>
      <c r="G30" s="57"/>
      <c r="H30" s="116"/>
      <c r="I30" s="57"/>
      <c r="J30" s="116"/>
      <c r="K30" s="57"/>
      <c r="L30" s="116"/>
      <c r="M30" s="57"/>
      <c r="N30" s="116"/>
      <c r="O30" s="57"/>
      <c r="P30" s="116"/>
      <c r="Q30" s="116"/>
      <c r="R30" s="57"/>
      <c r="S30" s="116"/>
      <c r="T30" s="116"/>
      <c r="U30" s="57"/>
      <c r="V30" s="116"/>
      <c r="W30" s="116"/>
      <c r="X30" s="57"/>
      <c r="Y30" s="116"/>
      <c r="Z30" s="116"/>
      <c r="AA30" s="57"/>
      <c r="AB30" s="116"/>
      <c r="AC30" s="116"/>
      <c r="AD30" s="57"/>
      <c r="AE30" s="152"/>
      <c r="AF30" s="119"/>
      <c r="AG30" s="101"/>
      <c r="AH30" s="101"/>
      <c r="AI30" s="101"/>
      <c r="AJ30" s="101"/>
      <c r="AK30" s="101"/>
      <c r="AL30" s="101"/>
      <c r="AM30" s="101"/>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row>
    <row r="31" spans="1:62" s="28" customFormat="1" ht="15.75" customHeight="1" x14ac:dyDescent="0.3">
      <c r="A31" s="670"/>
      <c r="B31" s="60" t="s">
        <v>371</v>
      </c>
      <c r="C31" s="57"/>
      <c r="D31" s="116"/>
      <c r="E31" s="57"/>
      <c r="F31" s="116"/>
      <c r="G31" s="57"/>
      <c r="H31" s="116"/>
      <c r="I31" s="57"/>
      <c r="J31" s="116"/>
      <c r="K31" s="57"/>
      <c r="L31" s="116"/>
      <c r="M31" s="57"/>
      <c r="N31" s="116"/>
      <c r="O31" s="57"/>
      <c r="P31" s="116"/>
      <c r="Q31" s="116"/>
      <c r="R31" s="57"/>
      <c r="S31" s="116"/>
      <c r="T31" s="116"/>
      <c r="U31" s="57"/>
      <c r="V31" s="116"/>
      <c r="W31" s="116"/>
      <c r="X31" s="57"/>
      <c r="Y31" s="116"/>
      <c r="Z31" s="116"/>
      <c r="AA31" s="57"/>
      <c r="AB31" s="116"/>
      <c r="AC31" s="116"/>
      <c r="AD31" s="57"/>
      <c r="AE31" s="152"/>
      <c r="AF31" s="119"/>
      <c r="AG31" s="101"/>
      <c r="AH31" s="101"/>
      <c r="AI31" s="101"/>
      <c r="AJ31" s="101"/>
      <c r="AK31" s="101"/>
      <c r="AL31" s="101"/>
      <c r="AM31" s="101"/>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row>
    <row r="32" spans="1:62" s="28" customFormat="1" ht="15.75" customHeight="1" x14ac:dyDescent="0.3">
      <c r="A32" s="670"/>
      <c r="B32" s="60" t="s">
        <v>372</v>
      </c>
      <c r="C32" s="57"/>
      <c r="D32" s="116"/>
      <c r="E32" s="57"/>
      <c r="F32" s="116"/>
      <c r="G32" s="57"/>
      <c r="H32" s="116"/>
      <c r="I32" s="57"/>
      <c r="J32" s="116"/>
      <c r="K32" s="57"/>
      <c r="L32" s="116"/>
      <c r="M32" s="57"/>
      <c r="N32" s="116"/>
      <c r="O32" s="57"/>
      <c r="P32" s="116"/>
      <c r="Q32" s="116"/>
      <c r="R32" s="57"/>
      <c r="S32" s="116"/>
      <c r="T32" s="116"/>
      <c r="U32" s="57"/>
      <c r="V32" s="116"/>
      <c r="W32" s="116"/>
      <c r="X32" s="57"/>
      <c r="Y32" s="116"/>
      <c r="Z32" s="116"/>
      <c r="AA32" s="57"/>
      <c r="AB32" s="116"/>
      <c r="AC32" s="116"/>
      <c r="AD32" s="57"/>
      <c r="AE32" s="152"/>
      <c r="AF32" s="119"/>
      <c r="AG32" s="101"/>
      <c r="AH32" s="101"/>
      <c r="AI32" s="101"/>
      <c r="AJ32" s="101"/>
      <c r="AK32" s="101"/>
      <c r="AL32" s="101"/>
      <c r="AM32" s="101"/>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row>
    <row r="33" spans="1:62" s="28" customFormat="1" ht="15.75" customHeight="1" x14ac:dyDescent="0.3">
      <c r="A33" s="670"/>
      <c r="B33" s="60" t="s">
        <v>373</v>
      </c>
      <c r="C33" s="57"/>
      <c r="D33" s="116"/>
      <c r="E33" s="57"/>
      <c r="F33" s="116"/>
      <c r="G33" s="57"/>
      <c r="H33" s="116"/>
      <c r="I33" s="57"/>
      <c r="J33" s="116"/>
      <c r="K33" s="57"/>
      <c r="L33" s="116"/>
      <c r="M33" s="57"/>
      <c r="N33" s="116"/>
      <c r="O33" s="57"/>
      <c r="P33" s="116"/>
      <c r="Q33" s="116"/>
      <c r="R33" s="57"/>
      <c r="S33" s="116"/>
      <c r="T33" s="116"/>
      <c r="U33" s="57"/>
      <c r="V33" s="116"/>
      <c r="W33" s="116"/>
      <c r="X33" s="57"/>
      <c r="Y33" s="116"/>
      <c r="Z33" s="116"/>
      <c r="AA33" s="57"/>
      <c r="AB33" s="116"/>
      <c r="AC33" s="116"/>
      <c r="AD33" s="57"/>
      <c r="AE33" s="152"/>
      <c r="AF33" s="119"/>
      <c r="AG33" s="101"/>
      <c r="AH33" s="101"/>
      <c r="AI33" s="101"/>
      <c r="AJ33" s="101"/>
      <c r="AK33" s="101"/>
      <c r="AL33" s="101"/>
      <c r="AM33" s="101"/>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row>
    <row r="34" spans="1:62" s="28" customFormat="1" ht="15.75" customHeight="1" x14ac:dyDescent="0.3">
      <c r="A34" s="670"/>
      <c r="B34" s="60" t="s">
        <v>374</v>
      </c>
      <c r="C34" s="57"/>
      <c r="D34" s="116"/>
      <c r="E34" s="57"/>
      <c r="F34" s="116"/>
      <c r="G34" s="57"/>
      <c r="H34" s="116"/>
      <c r="I34" s="57"/>
      <c r="J34" s="116"/>
      <c r="K34" s="57"/>
      <c r="L34" s="116"/>
      <c r="M34" s="57"/>
      <c r="N34" s="116"/>
      <c r="O34" s="57"/>
      <c r="P34" s="116"/>
      <c r="Q34" s="116"/>
      <c r="R34" s="57"/>
      <c r="S34" s="116"/>
      <c r="T34" s="116"/>
      <c r="U34" s="57"/>
      <c r="V34" s="116"/>
      <c r="W34" s="116"/>
      <c r="X34" s="57"/>
      <c r="Y34" s="116"/>
      <c r="Z34" s="116"/>
      <c r="AA34" s="57"/>
      <c r="AB34" s="116"/>
      <c r="AC34" s="116"/>
      <c r="AD34" s="57"/>
      <c r="AE34" s="152"/>
      <c r="AF34" s="119"/>
      <c r="AG34" s="101"/>
      <c r="AH34" s="101"/>
      <c r="AI34" s="101"/>
      <c r="AJ34" s="101"/>
      <c r="AK34" s="101"/>
      <c r="AL34" s="101"/>
      <c r="AM34" s="101"/>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row>
    <row r="35" spans="1:62" s="28" customFormat="1" ht="15.75" customHeight="1" x14ac:dyDescent="0.3">
      <c r="A35" s="670"/>
      <c r="B35" s="60" t="s">
        <v>375</v>
      </c>
      <c r="C35" s="57"/>
      <c r="D35" s="116"/>
      <c r="E35" s="57"/>
      <c r="F35" s="116"/>
      <c r="G35" s="57"/>
      <c r="H35" s="116"/>
      <c r="I35" s="57"/>
      <c r="J35" s="116"/>
      <c r="K35" s="57"/>
      <c r="L35" s="116"/>
      <c r="M35" s="57"/>
      <c r="N35" s="116"/>
      <c r="O35" s="57"/>
      <c r="P35" s="116"/>
      <c r="Q35" s="116"/>
      <c r="R35" s="57"/>
      <c r="S35" s="116"/>
      <c r="T35" s="116"/>
      <c r="U35" s="57"/>
      <c r="V35" s="116"/>
      <c r="W35" s="116"/>
      <c r="X35" s="57"/>
      <c r="Y35" s="116"/>
      <c r="Z35" s="116"/>
      <c r="AA35" s="57"/>
      <c r="AB35" s="116"/>
      <c r="AC35" s="116"/>
      <c r="AD35" s="57"/>
      <c r="AE35" s="152"/>
      <c r="AF35" s="119"/>
      <c r="AG35" s="101"/>
      <c r="AH35" s="101"/>
      <c r="AI35" s="101"/>
      <c r="AJ35" s="101"/>
      <c r="AK35" s="101"/>
      <c r="AL35" s="101"/>
      <c r="AM35" s="101"/>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row>
    <row r="36" spans="1:62" s="28" customFormat="1" ht="15.75" customHeight="1" x14ac:dyDescent="0.3">
      <c r="A36" s="670"/>
      <c r="B36" s="60" t="s">
        <v>376</v>
      </c>
      <c r="C36" s="57"/>
      <c r="D36" s="116"/>
      <c r="E36" s="57"/>
      <c r="F36" s="116"/>
      <c r="G36" s="57"/>
      <c r="H36" s="116"/>
      <c r="I36" s="57"/>
      <c r="J36" s="116"/>
      <c r="K36" s="57"/>
      <c r="L36" s="116"/>
      <c r="M36" s="57"/>
      <c r="N36" s="116"/>
      <c r="O36" s="57"/>
      <c r="P36" s="116"/>
      <c r="Q36" s="116"/>
      <c r="R36" s="57"/>
      <c r="S36" s="116"/>
      <c r="T36" s="116"/>
      <c r="U36" s="57"/>
      <c r="V36" s="116"/>
      <c r="W36" s="116"/>
      <c r="X36" s="57"/>
      <c r="Y36" s="116"/>
      <c r="Z36" s="116"/>
      <c r="AA36" s="57"/>
      <c r="AB36" s="116"/>
      <c r="AC36" s="116"/>
      <c r="AD36" s="57"/>
      <c r="AE36" s="152"/>
      <c r="AF36" s="119"/>
      <c r="AG36" s="101"/>
      <c r="AH36" s="101"/>
      <c r="AI36" s="101"/>
      <c r="AJ36" s="101"/>
      <c r="AK36" s="101"/>
      <c r="AL36" s="101"/>
      <c r="AM36" s="101"/>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row>
    <row r="37" spans="1:62" s="28" customFormat="1" ht="15.75" customHeight="1" x14ac:dyDescent="0.3">
      <c r="A37" s="670"/>
      <c r="B37" s="60" t="s">
        <v>377</v>
      </c>
      <c r="C37" s="57"/>
      <c r="D37" s="116"/>
      <c r="E37" s="57"/>
      <c r="F37" s="116"/>
      <c r="G37" s="57"/>
      <c r="H37" s="116"/>
      <c r="I37" s="57"/>
      <c r="J37" s="116"/>
      <c r="K37" s="57"/>
      <c r="L37" s="116"/>
      <c r="M37" s="57"/>
      <c r="N37" s="116"/>
      <c r="O37" s="57"/>
      <c r="P37" s="116"/>
      <c r="Q37" s="116"/>
      <c r="R37" s="57"/>
      <c r="S37" s="116"/>
      <c r="T37" s="116"/>
      <c r="U37" s="57"/>
      <c r="V37" s="116"/>
      <c r="W37" s="116"/>
      <c r="X37" s="57"/>
      <c r="Y37" s="116"/>
      <c r="Z37" s="116"/>
      <c r="AA37" s="57"/>
      <c r="AB37" s="116"/>
      <c r="AC37" s="116"/>
      <c r="AD37" s="57"/>
      <c r="AE37" s="152"/>
      <c r="AF37" s="119"/>
      <c r="AG37" s="101"/>
      <c r="AH37" s="101"/>
      <c r="AI37" s="101"/>
      <c r="AJ37" s="101"/>
      <c r="AK37" s="101"/>
      <c r="AL37" s="101"/>
      <c r="AM37" s="101"/>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row>
    <row r="38" spans="1:62" s="28" customFormat="1" ht="15.75" customHeight="1" x14ac:dyDescent="0.3">
      <c r="A38" s="670"/>
      <c r="B38" s="60" t="s">
        <v>378</v>
      </c>
      <c r="C38" s="57"/>
      <c r="D38" s="116"/>
      <c r="E38" s="57"/>
      <c r="F38" s="116"/>
      <c r="G38" s="57"/>
      <c r="H38" s="116"/>
      <c r="I38" s="57"/>
      <c r="J38" s="116"/>
      <c r="K38" s="57"/>
      <c r="L38" s="116"/>
      <c r="M38" s="57"/>
      <c r="N38" s="116"/>
      <c r="O38" s="57"/>
      <c r="P38" s="116"/>
      <c r="Q38" s="116"/>
      <c r="R38" s="57"/>
      <c r="S38" s="116"/>
      <c r="T38" s="116"/>
      <c r="U38" s="57"/>
      <c r="V38" s="116"/>
      <c r="W38" s="116"/>
      <c r="X38" s="57"/>
      <c r="Y38" s="116"/>
      <c r="Z38" s="116"/>
      <c r="AA38" s="57"/>
      <c r="AB38" s="116"/>
      <c r="AC38" s="116"/>
      <c r="AD38" s="57"/>
      <c r="AE38" s="152"/>
      <c r="AF38" s="119"/>
      <c r="AG38" s="101"/>
      <c r="AH38" s="101"/>
      <c r="AI38" s="101"/>
      <c r="AJ38" s="101"/>
      <c r="AK38" s="101"/>
      <c r="AL38" s="101"/>
      <c r="AM38" s="101"/>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row>
    <row r="39" spans="1:62" s="28" customFormat="1" ht="15.75" customHeight="1" x14ac:dyDescent="0.3">
      <c r="A39" s="670"/>
      <c r="B39" s="60" t="s">
        <v>379</v>
      </c>
      <c r="C39" s="57"/>
      <c r="D39" s="116"/>
      <c r="E39" s="57"/>
      <c r="F39" s="116"/>
      <c r="G39" s="57"/>
      <c r="H39" s="116"/>
      <c r="I39" s="57"/>
      <c r="J39" s="116"/>
      <c r="K39" s="57"/>
      <c r="L39" s="116"/>
      <c r="M39" s="57"/>
      <c r="N39" s="116"/>
      <c r="O39" s="57"/>
      <c r="P39" s="116"/>
      <c r="Q39" s="116"/>
      <c r="R39" s="57"/>
      <c r="S39" s="116"/>
      <c r="T39" s="116"/>
      <c r="U39" s="57"/>
      <c r="V39" s="116"/>
      <c r="W39" s="116"/>
      <c r="X39" s="57"/>
      <c r="Y39" s="116"/>
      <c r="Z39" s="116"/>
      <c r="AA39" s="57"/>
      <c r="AB39" s="116"/>
      <c r="AC39" s="116"/>
      <c r="AD39" s="57"/>
      <c r="AE39" s="152"/>
      <c r="AF39" s="119"/>
      <c r="AG39" s="101"/>
      <c r="AH39" s="101"/>
      <c r="AI39" s="101"/>
      <c r="AJ39" s="101"/>
      <c r="AK39" s="101"/>
      <c r="AL39" s="101"/>
      <c r="AM39" s="101"/>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row>
    <row r="40" spans="1:62" s="28" customFormat="1" ht="15.75" customHeight="1" x14ac:dyDescent="0.3">
      <c r="A40" s="670"/>
      <c r="B40" s="60" t="s">
        <v>380</v>
      </c>
      <c r="C40" s="57"/>
      <c r="D40" s="116"/>
      <c r="E40" s="57"/>
      <c r="F40" s="116"/>
      <c r="G40" s="57"/>
      <c r="H40" s="116"/>
      <c r="I40" s="57"/>
      <c r="J40" s="116"/>
      <c r="K40" s="57"/>
      <c r="L40" s="116"/>
      <c r="M40" s="57"/>
      <c r="N40" s="116"/>
      <c r="O40" s="57"/>
      <c r="P40" s="116"/>
      <c r="Q40" s="116"/>
      <c r="R40" s="57"/>
      <c r="S40" s="116"/>
      <c r="T40" s="116"/>
      <c r="U40" s="57"/>
      <c r="V40" s="116"/>
      <c r="W40" s="116"/>
      <c r="X40" s="57"/>
      <c r="Y40" s="116"/>
      <c r="Z40" s="116"/>
      <c r="AA40" s="57"/>
      <c r="AB40" s="116"/>
      <c r="AC40" s="116"/>
      <c r="AD40" s="57"/>
      <c r="AE40" s="152"/>
      <c r="AF40" s="119"/>
      <c r="AG40" s="101"/>
      <c r="AH40" s="101"/>
      <c r="AI40" s="101"/>
      <c r="AJ40" s="101"/>
      <c r="AK40" s="101"/>
      <c r="AL40" s="101"/>
      <c r="AM40" s="101"/>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row>
    <row r="41" spans="1:62" s="28" customFormat="1" ht="15.75" customHeight="1" x14ac:dyDescent="0.3">
      <c r="A41" s="670"/>
      <c r="B41" s="60" t="s">
        <v>381</v>
      </c>
      <c r="C41" s="57"/>
      <c r="D41" s="116"/>
      <c r="E41" s="57"/>
      <c r="F41" s="116"/>
      <c r="G41" s="57"/>
      <c r="H41" s="116"/>
      <c r="I41" s="57"/>
      <c r="J41" s="116"/>
      <c r="K41" s="57"/>
      <c r="L41" s="116"/>
      <c r="M41" s="57"/>
      <c r="N41" s="116"/>
      <c r="O41" s="57"/>
      <c r="P41" s="116"/>
      <c r="Q41" s="116"/>
      <c r="R41" s="57"/>
      <c r="S41" s="116"/>
      <c r="T41" s="116"/>
      <c r="U41" s="57"/>
      <c r="V41" s="116"/>
      <c r="W41" s="116"/>
      <c r="X41" s="57"/>
      <c r="Y41" s="116"/>
      <c r="Z41" s="116"/>
      <c r="AA41" s="57"/>
      <c r="AB41" s="116"/>
      <c r="AC41" s="116"/>
      <c r="AD41" s="57"/>
      <c r="AE41" s="152"/>
      <c r="AF41" s="119"/>
      <c r="AG41" s="101"/>
      <c r="AH41" s="101"/>
      <c r="AI41" s="101"/>
      <c r="AJ41" s="101"/>
      <c r="AK41" s="101"/>
      <c r="AL41" s="101"/>
      <c r="AM41" s="101"/>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row>
    <row r="42" spans="1:62" s="28" customFormat="1" ht="15.75" customHeight="1" x14ac:dyDescent="0.3">
      <c r="A42" s="670"/>
      <c r="B42" s="60" t="s">
        <v>382</v>
      </c>
      <c r="C42" s="57"/>
      <c r="D42" s="116"/>
      <c r="E42" s="57"/>
      <c r="F42" s="116"/>
      <c r="G42" s="57"/>
      <c r="H42" s="116"/>
      <c r="I42" s="57"/>
      <c r="J42" s="116"/>
      <c r="K42" s="57"/>
      <c r="L42" s="116"/>
      <c r="M42" s="57"/>
      <c r="N42" s="116"/>
      <c r="O42" s="57"/>
      <c r="P42" s="116"/>
      <c r="Q42" s="116"/>
      <c r="R42" s="57"/>
      <c r="S42" s="116"/>
      <c r="T42" s="116"/>
      <c r="U42" s="57"/>
      <c r="V42" s="116"/>
      <c r="W42" s="116"/>
      <c r="X42" s="57"/>
      <c r="Y42" s="116"/>
      <c r="Z42" s="116"/>
      <c r="AA42" s="57"/>
      <c r="AB42" s="116"/>
      <c r="AC42" s="116"/>
      <c r="AD42" s="57"/>
      <c r="AE42" s="152"/>
      <c r="AF42" s="119"/>
      <c r="AG42" s="101"/>
      <c r="AH42" s="101"/>
      <c r="AI42" s="101"/>
      <c r="AJ42" s="101"/>
      <c r="AK42" s="101"/>
      <c r="AL42" s="101"/>
      <c r="AM42" s="101"/>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row>
    <row r="43" spans="1:62" s="28" customFormat="1" ht="29.25" customHeight="1" thickBot="1" x14ac:dyDescent="0.35">
      <c r="A43" s="397"/>
      <c r="B43" s="58" t="s">
        <v>286</v>
      </c>
      <c r="C43" s="115"/>
      <c r="D43" s="117"/>
      <c r="E43" s="115"/>
      <c r="F43" s="117"/>
      <c r="G43" s="115"/>
      <c r="H43" s="117"/>
      <c r="I43" s="115"/>
      <c r="J43" s="117"/>
      <c r="K43" s="115"/>
      <c r="L43" s="117"/>
      <c r="M43" s="115"/>
      <c r="N43" s="117"/>
      <c r="O43" s="115"/>
      <c r="P43" s="117"/>
      <c r="Q43" s="117"/>
      <c r="R43" s="115"/>
      <c r="S43" s="117"/>
      <c r="T43" s="117"/>
      <c r="U43" s="115"/>
      <c r="V43" s="117"/>
      <c r="W43" s="117"/>
      <c r="X43" s="115"/>
      <c r="Y43" s="117"/>
      <c r="Z43" s="117"/>
      <c r="AA43" s="115"/>
      <c r="AB43" s="117"/>
      <c r="AC43" s="117"/>
      <c r="AD43" s="115"/>
      <c r="AE43" s="153"/>
      <c r="AF43" s="120"/>
      <c r="AG43" s="101"/>
      <c r="AH43" s="101"/>
      <c r="AI43" s="101"/>
      <c r="AJ43" s="101"/>
      <c r="AK43" s="101"/>
      <c r="AL43" s="101"/>
      <c r="AM43" s="101"/>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row>
    <row r="44" spans="1:62" s="1" customFormat="1" ht="24" customHeight="1" thickBot="1" x14ac:dyDescent="0.35">
      <c r="K44" s="77"/>
      <c r="L44" s="77"/>
      <c r="M44" s="77"/>
      <c r="N44" s="77"/>
      <c r="O44" s="77"/>
      <c r="AG44" s="101"/>
      <c r="AH44" s="101"/>
      <c r="AI44" s="101"/>
      <c r="AJ44" s="101"/>
      <c r="AK44" s="101"/>
      <c r="AL44" s="101"/>
      <c r="AM44" s="101"/>
      <c r="AN44" s="62"/>
      <c r="AO44" s="62"/>
      <c r="AP44" s="62"/>
      <c r="AQ44" s="62"/>
      <c r="AR44" s="62"/>
      <c r="AS44" s="62"/>
      <c r="AT44" s="62"/>
      <c r="AU44" s="62"/>
      <c r="AV44" s="62"/>
      <c r="AW44" s="62"/>
      <c r="AX44" s="62"/>
      <c r="AY44" s="62"/>
      <c r="AZ44" s="62"/>
      <c r="BA44" s="62"/>
      <c r="BB44" s="62"/>
      <c r="BC44" s="62"/>
      <c r="BD44" s="62"/>
      <c r="BE44" s="62"/>
      <c r="BF44" s="62"/>
      <c r="BG44" s="62"/>
      <c r="BH44" s="62"/>
      <c r="BI44" s="62"/>
      <c r="BJ44" s="62"/>
    </row>
    <row r="45" spans="1:62" s="1" customFormat="1" ht="24" customHeight="1" thickBot="1" x14ac:dyDescent="0.35">
      <c r="A45" s="396" t="s">
        <v>383</v>
      </c>
      <c r="B45" s="671" t="s">
        <v>359</v>
      </c>
      <c r="C45" s="553" t="s">
        <v>85</v>
      </c>
      <c r="D45" s="687"/>
      <c r="E45" s="687"/>
      <c r="F45" s="687"/>
      <c r="G45" s="687"/>
      <c r="H45" s="687"/>
      <c r="I45" s="687"/>
      <c r="J45" s="687"/>
      <c r="K45" s="687"/>
      <c r="L45" s="687"/>
      <c r="M45" s="687"/>
      <c r="N45" s="554"/>
      <c r="O45" s="667" t="s">
        <v>87</v>
      </c>
      <c r="P45" s="668"/>
      <c r="Q45" s="668"/>
      <c r="R45" s="668"/>
      <c r="S45" s="668"/>
      <c r="T45" s="668"/>
      <c r="U45" s="668"/>
      <c r="V45" s="668"/>
      <c r="W45" s="668"/>
      <c r="X45" s="668"/>
      <c r="Y45" s="668"/>
      <c r="Z45" s="668"/>
      <c r="AA45" s="668"/>
      <c r="AB45" s="668"/>
      <c r="AC45" s="668"/>
      <c r="AD45" s="668"/>
      <c r="AE45" s="668"/>
      <c r="AF45" s="669"/>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row>
    <row r="46" spans="1:62" s="1" customFormat="1" ht="24" customHeight="1" thickBot="1" x14ac:dyDescent="0.35">
      <c r="A46" s="670"/>
      <c r="B46" s="672"/>
      <c r="C46" s="553" t="s">
        <v>219</v>
      </c>
      <c r="D46" s="554"/>
      <c r="E46" s="553" t="s">
        <v>220</v>
      </c>
      <c r="F46" s="554"/>
      <c r="G46" s="553" t="s">
        <v>221</v>
      </c>
      <c r="H46" s="554"/>
      <c r="I46" s="553" t="s">
        <v>222</v>
      </c>
      <c r="J46" s="554"/>
      <c r="K46" s="553" t="s">
        <v>332</v>
      </c>
      <c r="L46" s="554"/>
      <c r="M46" s="553" t="s">
        <v>224</v>
      </c>
      <c r="N46" s="554"/>
      <c r="O46" s="667" t="s">
        <v>219</v>
      </c>
      <c r="P46" s="668"/>
      <c r="Q46" s="669"/>
      <c r="R46" s="667" t="s">
        <v>220</v>
      </c>
      <c r="S46" s="668"/>
      <c r="T46" s="669"/>
      <c r="U46" s="667" t="s">
        <v>221</v>
      </c>
      <c r="V46" s="668"/>
      <c r="W46" s="669"/>
      <c r="X46" s="667" t="s">
        <v>222</v>
      </c>
      <c r="Y46" s="668"/>
      <c r="Z46" s="669"/>
      <c r="AA46" s="667" t="s">
        <v>332</v>
      </c>
      <c r="AB46" s="668"/>
      <c r="AC46" s="669"/>
      <c r="AD46" s="667" t="s">
        <v>224</v>
      </c>
      <c r="AE46" s="668"/>
      <c r="AF46" s="669"/>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row>
    <row r="47" spans="1:62" s="1" customFormat="1" ht="29.25" customHeight="1" thickBot="1" x14ac:dyDescent="0.35">
      <c r="A47" s="670"/>
      <c r="B47" s="673"/>
      <c r="C47" s="121" t="s">
        <v>360</v>
      </c>
      <c r="D47" s="104" t="s">
        <v>361</v>
      </c>
      <c r="E47" s="121" t="s">
        <v>360</v>
      </c>
      <c r="F47" s="104" t="s">
        <v>361</v>
      </c>
      <c r="G47" s="121" t="s">
        <v>360</v>
      </c>
      <c r="H47" s="104" t="s">
        <v>361</v>
      </c>
      <c r="I47" s="121" t="s">
        <v>360</v>
      </c>
      <c r="J47" s="104" t="s">
        <v>361</v>
      </c>
      <c r="K47" s="121" t="s">
        <v>360</v>
      </c>
      <c r="L47" s="104" t="s">
        <v>361</v>
      </c>
      <c r="M47" s="121" t="s">
        <v>360</v>
      </c>
      <c r="N47" s="104" t="s">
        <v>361</v>
      </c>
      <c r="O47" s="107" t="s">
        <v>360</v>
      </c>
      <c r="P47" s="107" t="s">
        <v>362</v>
      </c>
      <c r="Q47" s="107" t="s">
        <v>28</v>
      </c>
      <c r="R47" s="107" t="s">
        <v>360</v>
      </c>
      <c r="S47" s="107" t="s">
        <v>362</v>
      </c>
      <c r="T47" s="107" t="s">
        <v>28</v>
      </c>
      <c r="U47" s="107" t="s">
        <v>360</v>
      </c>
      <c r="V47" s="107" t="s">
        <v>362</v>
      </c>
      <c r="W47" s="107" t="s">
        <v>28</v>
      </c>
      <c r="X47" s="107" t="s">
        <v>360</v>
      </c>
      <c r="Y47" s="107" t="s">
        <v>362</v>
      </c>
      <c r="Z47" s="107" t="s">
        <v>28</v>
      </c>
      <c r="AA47" s="107" t="s">
        <v>360</v>
      </c>
      <c r="AB47" s="107" t="s">
        <v>362</v>
      </c>
      <c r="AC47" s="107" t="s">
        <v>28</v>
      </c>
      <c r="AD47" s="107" t="s">
        <v>360</v>
      </c>
      <c r="AE47" s="107" t="s">
        <v>362</v>
      </c>
      <c r="AF47" s="107" t="s">
        <v>28</v>
      </c>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row>
    <row r="48" spans="1:62" s="1" customFormat="1" ht="16.8" x14ac:dyDescent="0.3">
      <c r="A48" s="670"/>
      <c r="B48" s="161" t="s">
        <v>363</v>
      </c>
      <c r="C48" s="57"/>
      <c r="D48" s="119"/>
      <c r="E48" s="57"/>
      <c r="F48" s="119"/>
      <c r="G48" s="57"/>
      <c r="H48" s="119"/>
      <c r="I48" s="57"/>
      <c r="J48" s="119"/>
      <c r="K48" s="57"/>
      <c r="L48" s="119"/>
      <c r="M48" s="57"/>
      <c r="N48" s="119"/>
      <c r="O48" s="57"/>
      <c r="P48" s="116"/>
      <c r="Q48" s="119"/>
      <c r="R48" s="57"/>
      <c r="S48" s="116"/>
      <c r="T48" s="119"/>
      <c r="U48" s="57"/>
      <c r="V48" s="116"/>
      <c r="W48" s="119"/>
      <c r="X48" s="57"/>
      <c r="Y48" s="116"/>
      <c r="Z48" s="119"/>
      <c r="AA48" s="57"/>
      <c r="AB48" s="116"/>
      <c r="AC48" s="119"/>
      <c r="AD48" s="57"/>
      <c r="AE48" s="152"/>
      <c r="AF48" s="119"/>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row>
    <row r="49" spans="1:62" s="1" customFormat="1" ht="16.8" x14ac:dyDescent="0.3">
      <c r="A49" s="670"/>
      <c r="B49" s="162" t="s">
        <v>364</v>
      </c>
      <c r="C49" s="57"/>
      <c r="D49" s="119"/>
      <c r="E49" s="57"/>
      <c r="F49" s="119"/>
      <c r="G49" s="57"/>
      <c r="H49" s="119"/>
      <c r="I49" s="57"/>
      <c r="J49" s="119"/>
      <c r="K49" s="57"/>
      <c r="L49" s="119"/>
      <c r="M49" s="57"/>
      <c r="N49" s="119"/>
      <c r="O49" s="57"/>
      <c r="P49" s="116"/>
      <c r="Q49" s="119"/>
      <c r="R49" s="57"/>
      <c r="S49" s="116"/>
      <c r="T49" s="119"/>
      <c r="U49" s="57"/>
      <c r="V49" s="116"/>
      <c r="W49" s="119"/>
      <c r="X49" s="57"/>
      <c r="Y49" s="116"/>
      <c r="Z49" s="119"/>
      <c r="AA49" s="57"/>
      <c r="AB49" s="116"/>
      <c r="AC49" s="119"/>
      <c r="AD49" s="57"/>
      <c r="AE49" s="152"/>
      <c r="AF49" s="119"/>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row>
    <row r="50" spans="1:62" s="1" customFormat="1" ht="16.8" x14ac:dyDescent="0.3">
      <c r="A50" s="670"/>
      <c r="B50" s="162" t="s">
        <v>365</v>
      </c>
      <c r="C50" s="57"/>
      <c r="D50" s="119"/>
      <c r="E50" s="57"/>
      <c r="F50" s="119"/>
      <c r="G50" s="57"/>
      <c r="H50" s="119"/>
      <c r="I50" s="57"/>
      <c r="J50" s="119"/>
      <c r="K50" s="57"/>
      <c r="L50" s="119"/>
      <c r="M50" s="57"/>
      <c r="N50" s="119"/>
      <c r="O50" s="57"/>
      <c r="P50" s="116"/>
      <c r="Q50" s="119"/>
      <c r="R50" s="57"/>
      <c r="S50" s="116"/>
      <c r="T50" s="119"/>
      <c r="U50" s="57"/>
      <c r="V50" s="116"/>
      <c r="W50" s="119"/>
      <c r="X50" s="57"/>
      <c r="Y50" s="116"/>
      <c r="Z50" s="119"/>
      <c r="AA50" s="57"/>
      <c r="AB50" s="116"/>
      <c r="AC50" s="119"/>
      <c r="AD50" s="57"/>
      <c r="AE50" s="152"/>
      <c r="AF50" s="119"/>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row>
    <row r="51" spans="1:62" s="1" customFormat="1" ht="16.8" x14ac:dyDescent="0.3">
      <c r="A51" s="670"/>
      <c r="B51" s="162" t="s">
        <v>366</v>
      </c>
      <c r="C51" s="57"/>
      <c r="D51" s="119"/>
      <c r="E51" s="57"/>
      <c r="F51" s="119"/>
      <c r="G51" s="57"/>
      <c r="H51" s="119"/>
      <c r="I51" s="57"/>
      <c r="J51" s="119"/>
      <c r="K51" s="57"/>
      <c r="L51" s="119"/>
      <c r="M51" s="57"/>
      <c r="N51" s="119"/>
      <c r="O51" s="57"/>
      <c r="P51" s="116"/>
      <c r="Q51" s="119"/>
      <c r="R51" s="57"/>
      <c r="S51" s="116"/>
      <c r="T51" s="119"/>
      <c r="U51" s="57"/>
      <c r="V51" s="116"/>
      <c r="W51" s="119"/>
      <c r="X51" s="57"/>
      <c r="Y51" s="116"/>
      <c r="Z51" s="119"/>
      <c r="AA51" s="57"/>
      <c r="AB51" s="116"/>
      <c r="AC51" s="119"/>
      <c r="AD51" s="57"/>
      <c r="AE51" s="152"/>
      <c r="AF51" s="119"/>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row>
    <row r="52" spans="1:62" s="1" customFormat="1" ht="16.8" x14ac:dyDescent="0.3">
      <c r="A52" s="670"/>
      <c r="B52" s="162" t="s">
        <v>367</v>
      </c>
      <c r="C52" s="57"/>
      <c r="D52" s="119"/>
      <c r="E52" s="57"/>
      <c r="F52" s="119"/>
      <c r="G52" s="57"/>
      <c r="H52" s="119"/>
      <c r="I52" s="57"/>
      <c r="J52" s="119"/>
      <c r="K52" s="57"/>
      <c r="L52" s="119"/>
      <c r="M52" s="57"/>
      <c r="N52" s="119"/>
      <c r="O52" s="57"/>
      <c r="P52" s="116"/>
      <c r="Q52" s="119"/>
      <c r="R52" s="57"/>
      <c r="S52" s="116"/>
      <c r="T52" s="119"/>
      <c r="U52" s="57"/>
      <c r="V52" s="116"/>
      <c r="W52" s="119"/>
      <c r="X52" s="57"/>
      <c r="Y52" s="116"/>
      <c r="Z52" s="119"/>
      <c r="AA52" s="57"/>
      <c r="AB52" s="116"/>
      <c r="AC52" s="119"/>
      <c r="AD52" s="57"/>
      <c r="AE52" s="152"/>
      <c r="AF52" s="119"/>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row>
    <row r="53" spans="1:62" s="1" customFormat="1" ht="16.8" x14ac:dyDescent="0.3">
      <c r="A53" s="670"/>
      <c r="B53" s="162" t="s">
        <v>368</v>
      </c>
      <c r="C53" s="57"/>
      <c r="D53" s="119"/>
      <c r="E53" s="57"/>
      <c r="F53" s="119"/>
      <c r="G53" s="57"/>
      <c r="H53" s="119"/>
      <c r="I53" s="57"/>
      <c r="J53" s="119"/>
      <c r="K53" s="57"/>
      <c r="L53" s="119"/>
      <c r="M53" s="57"/>
      <c r="N53" s="119"/>
      <c r="O53" s="57"/>
      <c r="P53" s="116"/>
      <c r="Q53" s="119"/>
      <c r="R53" s="57"/>
      <c r="S53" s="116"/>
      <c r="T53" s="119"/>
      <c r="U53" s="57"/>
      <c r="V53" s="116"/>
      <c r="W53" s="119"/>
      <c r="X53" s="57"/>
      <c r="Y53" s="116"/>
      <c r="Z53" s="119"/>
      <c r="AA53" s="57"/>
      <c r="AB53" s="116"/>
      <c r="AC53" s="119"/>
      <c r="AD53" s="57"/>
      <c r="AE53" s="152"/>
      <c r="AF53" s="119"/>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row>
    <row r="54" spans="1:62" s="1" customFormat="1" ht="16.8" x14ac:dyDescent="0.3">
      <c r="A54" s="670"/>
      <c r="B54" s="162" t="s">
        <v>369</v>
      </c>
      <c r="C54" s="57"/>
      <c r="D54" s="119"/>
      <c r="E54" s="57"/>
      <c r="F54" s="119"/>
      <c r="G54" s="57"/>
      <c r="H54" s="119"/>
      <c r="I54" s="57"/>
      <c r="J54" s="119"/>
      <c r="K54" s="57"/>
      <c r="L54" s="119"/>
      <c r="M54" s="57"/>
      <c r="N54" s="119"/>
      <c r="O54" s="57"/>
      <c r="P54" s="116"/>
      <c r="Q54" s="119"/>
      <c r="R54" s="57"/>
      <c r="S54" s="116"/>
      <c r="T54" s="119"/>
      <c r="U54" s="57"/>
      <c r="V54" s="116"/>
      <c r="W54" s="119"/>
      <c r="X54" s="57"/>
      <c r="Y54" s="116"/>
      <c r="Z54" s="119"/>
      <c r="AA54" s="57"/>
      <c r="AB54" s="116"/>
      <c r="AC54" s="119"/>
      <c r="AD54" s="57"/>
      <c r="AE54" s="152"/>
      <c r="AF54" s="119"/>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row>
    <row r="55" spans="1:62" s="1" customFormat="1" ht="16.8" x14ac:dyDescent="0.3">
      <c r="A55" s="670"/>
      <c r="B55" s="162" t="s">
        <v>370</v>
      </c>
      <c r="C55" s="57"/>
      <c r="D55" s="119"/>
      <c r="E55" s="57"/>
      <c r="F55" s="119"/>
      <c r="G55" s="57"/>
      <c r="H55" s="119"/>
      <c r="I55" s="57"/>
      <c r="J55" s="119"/>
      <c r="K55" s="57"/>
      <c r="L55" s="119"/>
      <c r="M55" s="57"/>
      <c r="N55" s="119"/>
      <c r="O55" s="57"/>
      <c r="P55" s="116"/>
      <c r="Q55" s="119"/>
      <c r="R55" s="57"/>
      <c r="S55" s="116"/>
      <c r="T55" s="119"/>
      <c r="U55" s="57"/>
      <c r="V55" s="116"/>
      <c r="W55" s="119"/>
      <c r="X55" s="57"/>
      <c r="Y55" s="116"/>
      <c r="Z55" s="119"/>
      <c r="AA55" s="57"/>
      <c r="AB55" s="116"/>
      <c r="AC55" s="119"/>
      <c r="AD55" s="57"/>
      <c r="AE55" s="152"/>
      <c r="AF55" s="119"/>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row>
    <row r="56" spans="1:62" s="1" customFormat="1" ht="16.8" x14ac:dyDescent="0.3">
      <c r="A56" s="670"/>
      <c r="B56" s="162" t="s">
        <v>371</v>
      </c>
      <c r="C56" s="57"/>
      <c r="D56" s="119"/>
      <c r="E56" s="57"/>
      <c r="F56" s="119"/>
      <c r="G56" s="57"/>
      <c r="H56" s="119"/>
      <c r="I56" s="57"/>
      <c r="J56" s="119"/>
      <c r="K56" s="57"/>
      <c r="L56" s="119"/>
      <c r="M56" s="57"/>
      <c r="N56" s="119"/>
      <c r="O56" s="57"/>
      <c r="P56" s="116"/>
      <c r="Q56" s="119"/>
      <c r="R56" s="57"/>
      <c r="S56" s="116"/>
      <c r="T56" s="119"/>
      <c r="U56" s="57"/>
      <c r="V56" s="116"/>
      <c r="W56" s="119"/>
      <c r="X56" s="57"/>
      <c r="Y56" s="116"/>
      <c r="Z56" s="119"/>
      <c r="AA56" s="57"/>
      <c r="AB56" s="116"/>
      <c r="AC56" s="119"/>
      <c r="AD56" s="57"/>
      <c r="AE56" s="152"/>
      <c r="AF56" s="119"/>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row>
    <row r="57" spans="1:62" s="1" customFormat="1" ht="16.8" x14ac:dyDescent="0.3">
      <c r="A57" s="670"/>
      <c r="B57" s="162" t="s">
        <v>372</v>
      </c>
      <c r="C57" s="57"/>
      <c r="D57" s="119"/>
      <c r="E57" s="57"/>
      <c r="F57" s="119"/>
      <c r="G57" s="57"/>
      <c r="H57" s="119"/>
      <c r="I57" s="57"/>
      <c r="J57" s="119"/>
      <c r="K57" s="57"/>
      <c r="L57" s="119"/>
      <c r="M57" s="57"/>
      <c r="N57" s="119"/>
      <c r="O57" s="57"/>
      <c r="P57" s="116"/>
      <c r="Q57" s="119"/>
      <c r="R57" s="57"/>
      <c r="S57" s="116"/>
      <c r="T57" s="119"/>
      <c r="U57" s="57"/>
      <c r="V57" s="116"/>
      <c r="W57" s="119"/>
      <c r="X57" s="57"/>
      <c r="Y57" s="116"/>
      <c r="Z57" s="119"/>
      <c r="AA57" s="57"/>
      <c r="AB57" s="116"/>
      <c r="AC57" s="119"/>
      <c r="AD57" s="57"/>
      <c r="AE57" s="152"/>
      <c r="AF57" s="119"/>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row>
    <row r="58" spans="1:62" s="1" customFormat="1" ht="16.8" x14ac:dyDescent="0.3">
      <c r="A58" s="670"/>
      <c r="B58" s="162" t="s">
        <v>373</v>
      </c>
      <c r="C58" s="57"/>
      <c r="D58" s="119"/>
      <c r="E58" s="57"/>
      <c r="F58" s="119"/>
      <c r="G58" s="57"/>
      <c r="H58" s="119"/>
      <c r="I58" s="57"/>
      <c r="J58" s="119"/>
      <c r="K58" s="57"/>
      <c r="L58" s="119"/>
      <c r="M58" s="57"/>
      <c r="N58" s="119"/>
      <c r="O58" s="57"/>
      <c r="P58" s="116"/>
      <c r="Q58" s="119"/>
      <c r="R58" s="57"/>
      <c r="S58" s="116"/>
      <c r="T58" s="119"/>
      <c r="U58" s="57"/>
      <c r="V58" s="116"/>
      <c r="W58" s="119"/>
      <c r="X58" s="57"/>
      <c r="Y58" s="116"/>
      <c r="Z58" s="119"/>
      <c r="AA58" s="57"/>
      <c r="AB58" s="116"/>
      <c r="AC58" s="119"/>
      <c r="AD58" s="57"/>
      <c r="AE58" s="152"/>
      <c r="AF58" s="119"/>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row>
    <row r="59" spans="1:62" s="1" customFormat="1" ht="16.8" x14ac:dyDescent="0.3">
      <c r="A59" s="670"/>
      <c r="B59" s="162" t="s">
        <v>374</v>
      </c>
      <c r="C59" s="57"/>
      <c r="D59" s="119"/>
      <c r="E59" s="57"/>
      <c r="F59" s="119"/>
      <c r="G59" s="57"/>
      <c r="H59" s="119"/>
      <c r="I59" s="57"/>
      <c r="J59" s="119"/>
      <c r="K59" s="57"/>
      <c r="L59" s="119"/>
      <c r="M59" s="57"/>
      <c r="N59" s="119"/>
      <c r="O59" s="57"/>
      <c r="P59" s="116"/>
      <c r="Q59" s="119"/>
      <c r="R59" s="57"/>
      <c r="S59" s="116"/>
      <c r="T59" s="119"/>
      <c r="U59" s="57"/>
      <c r="V59" s="116"/>
      <c r="W59" s="119"/>
      <c r="X59" s="57"/>
      <c r="Y59" s="116"/>
      <c r="Z59" s="119"/>
      <c r="AA59" s="57"/>
      <c r="AB59" s="116"/>
      <c r="AC59" s="119"/>
      <c r="AD59" s="57"/>
      <c r="AE59" s="152"/>
      <c r="AF59" s="119"/>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row>
    <row r="60" spans="1:62" s="1" customFormat="1" ht="16.8" x14ac:dyDescent="0.3">
      <c r="A60" s="670"/>
      <c r="B60" s="162" t="s">
        <v>375</v>
      </c>
      <c r="C60" s="57"/>
      <c r="D60" s="119"/>
      <c r="E60" s="57"/>
      <c r="F60" s="119"/>
      <c r="G60" s="57"/>
      <c r="H60" s="119"/>
      <c r="I60" s="57"/>
      <c r="J60" s="119"/>
      <c r="K60" s="57"/>
      <c r="L60" s="119"/>
      <c r="M60" s="57"/>
      <c r="N60" s="119"/>
      <c r="O60" s="57"/>
      <c r="P60" s="116"/>
      <c r="Q60" s="119"/>
      <c r="R60" s="57"/>
      <c r="S60" s="116"/>
      <c r="T60" s="119"/>
      <c r="U60" s="57"/>
      <c r="V60" s="116"/>
      <c r="W60" s="119"/>
      <c r="X60" s="57"/>
      <c r="Y60" s="116"/>
      <c r="Z60" s="119"/>
      <c r="AA60" s="57"/>
      <c r="AB60" s="116"/>
      <c r="AC60" s="119"/>
      <c r="AD60" s="57"/>
      <c r="AE60" s="152"/>
      <c r="AF60" s="119"/>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row>
    <row r="61" spans="1:62" s="1" customFormat="1" ht="16.8" x14ac:dyDescent="0.3">
      <c r="A61" s="670"/>
      <c r="B61" s="162" t="s">
        <v>376</v>
      </c>
      <c r="C61" s="57"/>
      <c r="D61" s="119"/>
      <c r="E61" s="57"/>
      <c r="F61" s="119"/>
      <c r="G61" s="57"/>
      <c r="H61" s="119"/>
      <c r="I61" s="57"/>
      <c r="J61" s="119"/>
      <c r="K61" s="57"/>
      <c r="L61" s="119"/>
      <c r="M61" s="57"/>
      <c r="N61" s="119"/>
      <c r="O61" s="57"/>
      <c r="P61" s="116"/>
      <c r="Q61" s="119"/>
      <c r="R61" s="57"/>
      <c r="S61" s="116"/>
      <c r="T61" s="119"/>
      <c r="U61" s="57"/>
      <c r="V61" s="116"/>
      <c r="W61" s="119"/>
      <c r="X61" s="57"/>
      <c r="Y61" s="116"/>
      <c r="Z61" s="119"/>
      <c r="AA61" s="57"/>
      <c r="AB61" s="116"/>
      <c r="AC61" s="119"/>
      <c r="AD61" s="57"/>
      <c r="AE61" s="152"/>
      <c r="AF61" s="119"/>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row>
    <row r="62" spans="1:62" s="1" customFormat="1" ht="16.8" x14ac:dyDescent="0.3">
      <c r="A62" s="670"/>
      <c r="B62" s="162" t="s">
        <v>377</v>
      </c>
      <c r="C62" s="57"/>
      <c r="D62" s="119"/>
      <c r="E62" s="57"/>
      <c r="F62" s="119"/>
      <c r="G62" s="57"/>
      <c r="H62" s="119"/>
      <c r="I62" s="57"/>
      <c r="J62" s="119"/>
      <c r="K62" s="57"/>
      <c r="L62" s="119"/>
      <c r="M62" s="57"/>
      <c r="N62" s="119"/>
      <c r="O62" s="57"/>
      <c r="P62" s="116"/>
      <c r="Q62" s="119"/>
      <c r="R62" s="57"/>
      <c r="S62" s="116"/>
      <c r="T62" s="119"/>
      <c r="U62" s="57"/>
      <c r="V62" s="116"/>
      <c r="W62" s="119"/>
      <c r="X62" s="57"/>
      <c r="Y62" s="116"/>
      <c r="Z62" s="119"/>
      <c r="AA62" s="57"/>
      <c r="AB62" s="116"/>
      <c r="AC62" s="119"/>
      <c r="AD62" s="57"/>
      <c r="AE62" s="152"/>
      <c r="AF62" s="119"/>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row>
    <row r="63" spans="1:62" s="1" customFormat="1" ht="16.8" x14ac:dyDescent="0.3">
      <c r="A63" s="670"/>
      <c r="B63" s="162" t="s">
        <v>378</v>
      </c>
      <c r="C63" s="57"/>
      <c r="D63" s="119"/>
      <c r="E63" s="57"/>
      <c r="F63" s="119"/>
      <c r="G63" s="57"/>
      <c r="H63" s="119"/>
      <c r="I63" s="57"/>
      <c r="J63" s="119"/>
      <c r="K63" s="57"/>
      <c r="L63" s="119"/>
      <c r="M63" s="57"/>
      <c r="N63" s="119"/>
      <c r="O63" s="57"/>
      <c r="P63" s="116"/>
      <c r="Q63" s="119"/>
      <c r="R63" s="57"/>
      <c r="S63" s="116"/>
      <c r="T63" s="119"/>
      <c r="U63" s="57"/>
      <c r="V63" s="116"/>
      <c r="W63" s="119"/>
      <c r="X63" s="57"/>
      <c r="Y63" s="116"/>
      <c r="Z63" s="119"/>
      <c r="AA63" s="57"/>
      <c r="AB63" s="116"/>
      <c r="AC63" s="119"/>
      <c r="AD63" s="57"/>
      <c r="AE63" s="152"/>
      <c r="AF63" s="119"/>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row>
    <row r="64" spans="1:62" s="1" customFormat="1" ht="16.8" x14ac:dyDescent="0.3">
      <c r="A64" s="670"/>
      <c r="B64" s="162" t="s">
        <v>379</v>
      </c>
      <c r="C64" s="57"/>
      <c r="D64" s="119"/>
      <c r="E64" s="57"/>
      <c r="F64" s="119"/>
      <c r="G64" s="57"/>
      <c r="H64" s="119"/>
      <c r="I64" s="57"/>
      <c r="J64" s="119"/>
      <c r="K64" s="57"/>
      <c r="L64" s="119"/>
      <c r="M64" s="57"/>
      <c r="N64" s="119"/>
      <c r="O64" s="57"/>
      <c r="P64" s="116"/>
      <c r="Q64" s="119"/>
      <c r="R64" s="57"/>
      <c r="S64" s="116"/>
      <c r="T64" s="119"/>
      <c r="U64" s="57"/>
      <c r="V64" s="116"/>
      <c r="W64" s="119"/>
      <c r="X64" s="57"/>
      <c r="Y64" s="116"/>
      <c r="Z64" s="119"/>
      <c r="AA64" s="57"/>
      <c r="AB64" s="116"/>
      <c r="AC64" s="119"/>
      <c r="AD64" s="57"/>
      <c r="AE64" s="152"/>
      <c r="AF64" s="119"/>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row>
    <row r="65" spans="1:62" s="1" customFormat="1" ht="16.8" x14ac:dyDescent="0.3">
      <c r="A65" s="670"/>
      <c r="B65" s="162" t="s">
        <v>380</v>
      </c>
      <c r="C65" s="57"/>
      <c r="D65" s="119"/>
      <c r="E65" s="57"/>
      <c r="F65" s="119"/>
      <c r="G65" s="57"/>
      <c r="H65" s="119"/>
      <c r="I65" s="57"/>
      <c r="J65" s="119"/>
      <c r="K65" s="57"/>
      <c r="L65" s="119"/>
      <c r="M65" s="57"/>
      <c r="N65" s="119"/>
      <c r="O65" s="57"/>
      <c r="P65" s="116"/>
      <c r="Q65" s="119"/>
      <c r="R65" s="57"/>
      <c r="S65" s="116"/>
      <c r="T65" s="119"/>
      <c r="U65" s="57"/>
      <c r="V65" s="116"/>
      <c r="W65" s="119"/>
      <c r="X65" s="57"/>
      <c r="Y65" s="116"/>
      <c r="Z65" s="119"/>
      <c r="AA65" s="57"/>
      <c r="AB65" s="116"/>
      <c r="AC65" s="119"/>
      <c r="AD65" s="57"/>
      <c r="AE65" s="152"/>
      <c r="AF65" s="119"/>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row>
    <row r="66" spans="1:62" s="1" customFormat="1" ht="16.8" x14ac:dyDescent="0.3">
      <c r="A66" s="670"/>
      <c r="B66" s="162" t="s">
        <v>381</v>
      </c>
      <c r="C66" s="57"/>
      <c r="D66" s="119"/>
      <c r="E66" s="57"/>
      <c r="F66" s="119"/>
      <c r="G66" s="57"/>
      <c r="H66" s="119"/>
      <c r="I66" s="57"/>
      <c r="J66" s="119"/>
      <c r="K66" s="57"/>
      <c r="L66" s="119"/>
      <c r="M66" s="57"/>
      <c r="N66" s="119"/>
      <c r="O66" s="57"/>
      <c r="P66" s="116"/>
      <c r="Q66" s="119"/>
      <c r="R66" s="57"/>
      <c r="S66" s="116"/>
      <c r="T66" s="119"/>
      <c r="U66" s="57"/>
      <c r="V66" s="116"/>
      <c r="W66" s="119"/>
      <c r="X66" s="57"/>
      <c r="Y66" s="116"/>
      <c r="Z66" s="119"/>
      <c r="AA66" s="57"/>
      <c r="AB66" s="116"/>
      <c r="AC66" s="119"/>
      <c r="AD66" s="57"/>
      <c r="AE66" s="152"/>
      <c r="AF66" s="119"/>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row>
    <row r="67" spans="1:62" s="1" customFormat="1" ht="16.8" x14ac:dyDescent="0.3">
      <c r="A67" s="670"/>
      <c r="B67" s="163" t="s">
        <v>382</v>
      </c>
      <c r="C67" s="155"/>
      <c r="D67" s="157"/>
      <c r="E67" s="155"/>
      <c r="F67" s="157"/>
      <c r="G67" s="155"/>
      <c r="H67" s="157"/>
      <c r="I67" s="155"/>
      <c r="J67" s="157"/>
      <c r="K67" s="155"/>
      <c r="L67" s="157"/>
      <c r="M67" s="155"/>
      <c r="N67" s="157"/>
      <c r="O67" s="155"/>
      <c r="P67" s="156"/>
      <c r="Q67" s="157"/>
      <c r="R67" s="155"/>
      <c r="S67" s="156"/>
      <c r="T67" s="157"/>
      <c r="U67" s="155"/>
      <c r="V67" s="156"/>
      <c r="W67" s="157"/>
      <c r="X67" s="155"/>
      <c r="Y67" s="156"/>
      <c r="Z67" s="157"/>
      <c r="AA67" s="155"/>
      <c r="AB67" s="156"/>
      <c r="AC67" s="157"/>
      <c r="AD67" s="155"/>
      <c r="AE67" s="156"/>
      <c r="AF67" s="157"/>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row>
    <row r="68" spans="1:62" s="1" customFormat="1" ht="17.399999999999999" thickBot="1" x14ac:dyDescent="0.35">
      <c r="A68" s="397"/>
      <c r="B68" s="153" t="s">
        <v>286</v>
      </c>
      <c r="C68" s="90"/>
      <c r="D68" s="158"/>
      <c r="E68" s="90"/>
      <c r="F68" s="158"/>
      <c r="G68" s="90"/>
      <c r="H68" s="158"/>
      <c r="I68" s="90"/>
      <c r="J68" s="158"/>
      <c r="K68" s="159"/>
      <c r="L68" s="160"/>
      <c r="M68" s="159"/>
      <c r="N68" s="160"/>
      <c r="O68" s="159"/>
      <c r="P68" s="91"/>
      <c r="Q68" s="158"/>
      <c r="R68" s="90"/>
      <c r="S68" s="91"/>
      <c r="T68" s="158"/>
      <c r="U68" s="90"/>
      <c r="V68" s="91"/>
      <c r="W68" s="158"/>
      <c r="X68" s="90"/>
      <c r="Y68" s="91"/>
      <c r="Z68" s="158"/>
      <c r="AA68" s="90"/>
      <c r="AB68" s="91"/>
      <c r="AC68" s="158"/>
      <c r="AD68" s="90"/>
      <c r="AE68" s="91"/>
      <c r="AF68" s="158"/>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2" type="noConversion"/>
  <pageMargins left="0.7" right="0.7" top="0.75" bottom="0.75" header="0.3" footer="0.3"/>
  <pageSetup paperSize="9" scale="11"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F37"/>
  <sheetViews>
    <sheetView zoomScale="80" zoomScaleNormal="80" workbookViewId="0">
      <selection activeCell="I10" sqref="I10"/>
    </sheetView>
  </sheetViews>
  <sheetFormatPr baseColWidth="10" defaultColWidth="11.44140625" defaultRowHeight="15" customHeight="1" x14ac:dyDescent="0.3"/>
  <cols>
    <col min="1" max="1" width="17.77734375" customWidth="1"/>
    <col min="2" max="2" width="15.44140625" customWidth="1"/>
    <col min="3" max="3" width="25.44140625" customWidth="1"/>
    <col min="4" max="4" width="56.33203125" customWidth="1"/>
    <col min="5" max="5" width="28.33203125" customWidth="1"/>
    <col min="6" max="7" width="2.44140625" customWidth="1"/>
  </cols>
  <sheetData>
    <row r="1" spans="1:84" ht="22.5" customHeight="1" thickBot="1" x14ac:dyDescent="0.35">
      <c r="A1" s="458"/>
      <c r="B1" s="704" t="s">
        <v>160</v>
      </c>
      <c r="C1" s="704"/>
      <c r="D1" s="704"/>
      <c r="E1" s="434" t="s">
        <v>161</v>
      </c>
      <c r="F1" s="435"/>
      <c r="G1" s="436"/>
    </row>
    <row r="2" spans="1:84" ht="22.5" customHeight="1" thickBot="1" x14ac:dyDescent="0.35">
      <c r="A2" s="458"/>
      <c r="B2" s="705" t="s">
        <v>162</v>
      </c>
      <c r="C2" s="705"/>
      <c r="D2" s="705"/>
      <c r="E2" s="434" t="s">
        <v>163</v>
      </c>
      <c r="F2" s="435"/>
      <c r="G2" s="436"/>
    </row>
    <row r="3" spans="1:84" ht="31.5" customHeight="1" thickBot="1" x14ac:dyDescent="0.35">
      <c r="A3" s="458"/>
      <c r="B3" s="583" t="s">
        <v>0</v>
      </c>
      <c r="C3" s="584"/>
      <c r="D3" s="585"/>
      <c r="E3" s="434" t="s">
        <v>164</v>
      </c>
      <c r="F3" s="435"/>
      <c r="G3" s="436"/>
    </row>
    <row r="4" spans="1:84" ht="22.5" customHeight="1" thickBot="1" x14ac:dyDescent="0.35">
      <c r="A4" s="458"/>
      <c r="B4" s="586" t="s">
        <v>384</v>
      </c>
      <c r="C4" s="587"/>
      <c r="D4" s="588"/>
      <c r="E4" s="434" t="s">
        <v>385</v>
      </c>
      <c r="F4" s="435"/>
      <c r="G4" s="436"/>
    </row>
    <row r="5" spans="1:84" thickBot="1" x14ac:dyDescent="0.35">
      <c r="A5" s="210"/>
      <c r="B5" s="210"/>
      <c r="C5" s="210"/>
      <c r="D5" s="210"/>
      <c r="E5" s="210"/>
      <c r="F5" s="211"/>
      <c r="G5" s="211"/>
      <c r="H5" s="211"/>
      <c r="I5" s="211"/>
      <c r="J5" s="211"/>
      <c r="K5" s="211"/>
    </row>
    <row r="6" spans="1:84" ht="27.75" customHeight="1" x14ac:dyDescent="0.3">
      <c r="A6" s="709" t="s">
        <v>167</v>
      </c>
      <c r="B6" s="710"/>
      <c r="C6" s="711" t="s">
        <v>168</v>
      </c>
      <c r="D6" s="712"/>
      <c r="E6" s="713"/>
      <c r="F6" s="7"/>
      <c r="G6" s="7"/>
      <c r="H6" s="7"/>
      <c r="I6" s="7"/>
      <c r="J6" s="7"/>
      <c r="K6" s="7"/>
      <c r="L6" s="1"/>
      <c r="M6" s="15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706" t="s">
        <v>386</v>
      </c>
      <c r="B7" s="608"/>
      <c r="C7" s="707"/>
      <c r="D7" s="707"/>
      <c r="E7" s="708"/>
      <c r="F7" s="211"/>
      <c r="G7" s="211"/>
      <c r="H7" s="211"/>
      <c r="I7" s="211"/>
      <c r="J7" s="211"/>
      <c r="K7" s="211"/>
    </row>
    <row r="8" spans="1:84" ht="45.75" customHeight="1" x14ac:dyDescent="0.3">
      <c r="A8" s="328" t="s">
        <v>151</v>
      </c>
      <c r="B8" s="325" t="s">
        <v>153</v>
      </c>
      <c r="C8" s="301" t="s">
        <v>155</v>
      </c>
      <c r="D8" s="702" t="s">
        <v>157</v>
      </c>
      <c r="E8" s="703"/>
      <c r="F8" s="211"/>
    </row>
    <row r="9" spans="1:84" ht="41.4" x14ac:dyDescent="0.3">
      <c r="A9" s="329">
        <v>46080</v>
      </c>
      <c r="B9" s="323">
        <v>46080</v>
      </c>
      <c r="C9" s="324" t="s">
        <v>387</v>
      </c>
      <c r="D9" s="714" t="s">
        <v>388</v>
      </c>
      <c r="E9" s="715"/>
      <c r="F9" s="211"/>
    </row>
    <row r="10" spans="1:84" ht="45.75" customHeight="1" x14ac:dyDescent="0.3">
      <c r="A10" s="329">
        <v>46083</v>
      </c>
      <c r="B10" s="323">
        <v>46084</v>
      </c>
      <c r="C10" s="324" t="s">
        <v>389</v>
      </c>
      <c r="D10" s="714" t="s">
        <v>390</v>
      </c>
      <c r="E10" s="715"/>
      <c r="F10" s="211"/>
    </row>
    <row r="11" spans="1:84" ht="14.4" x14ac:dyDescent="0.3">
      <c r="A11" s="330"/>
      <c r="B11" s="326"/>
      <c r="C11" s="327"/>
      <c r="D11" s="716"/>
      <c r="E11" s="717"/>
      <c r="F11" s="211"/>
    </row>
    <row r="12" spans="1:84" ht="14.4" x14ac:dyDescent="0.3">
      <c r="A12" s="331"/>
      <c r="B12" s="273"/>
      <c r="C12" s="54"/>
      <c r="D12" s="718"/>
      <c r="E12" s="719"/>
      <c r="F12" s="211"/>
    </row>
    <row r="13" spans="1:84" ht="14.4" x14ac:dyDescent="0.3">
      <c r="A13" s="332"/>
      <c r="B13" s="50"/>
      <c r="C13" s="54"/>
      <c r="D13" s="720"/>
      <c r="E13" s="719"/>
      <c r="F13" s="211"/>
    </row>
    <row r="14" spans="1:84" ht="14.4" x14ac:dyDescent="0.3">
      <c r="A14" s="332"/>
      <c r="B14" s="50"/>
      <c r="C14" s="55"/>
      <c r="D14" s="720"/>
      <c r="E14" s="719"/>
      <c r="F14" s="211"/>
    </row>
    <row r="15" spans="1:84" ht="14.4" x14ac:dyDescent="0.3">
      <c r="A15" s="332"/>
      <c r="B15" s="50"/>
      <c r="C15" s="55"/>
      <c r="D15" s="720"/>
      <c r="E15" s="719"/>
      <c r="F15" s="211"/>
    </row>
    <row r="16" spans="1:84" ht="14.4" x14ac:dyDescent="0.3">
      <c r="A16" s="333"/>
      <c r="B16" s="50"/>
      <c r="C16" s="54"/>
      <c r="D16" s="720"/>
      <c r="E16" s="719"/>
      <c r="F16" s="211"/>
    </row>
    <row r="17" spans="1:6" ht="14.4" x14ac:dyDescent="0.3">
      <c r="A17" s="334"/>
      <c r="B17" s="51"/>
      <c r="C17" s="56"/>
      <c r="D17" s="720"/>
      <c r="E17" s="719"/>
      <c r="F17" s="211"/>
    </row>
    <row r="18" spans="1:6" ht="14.4" x14ac:dyDescent="0.3">
      <c r="A18" s="334"/>
      <c r="B18" s="51"/>
      <c r="C18" s="56"/>
      <c r="D18" s="720"/>
      <c r="E18" s="719"/>
      <c r="F18" s="211"/>
    </row>
    <row r="19" spans="1:6" ht="14.4" x14ac:dyDescent="0.3">
      <c r="A19" s="335"/>
      <c r="B19" s="52"/>
      <c r="C19" s="53"/>
      <c r="D19" s="720"/>
      <c r="E19" s="719"/>
      <c r="F19" s="211"/>
    </row>
    <row r="20" spans="1:6" ht="14.4" x14ac:dyDescent="0.3">
      <c r="A20" s="336"/>
      <c r="B20" s="53"/>
      <c r="C20" s="53"/>
      <c r="D20" s="720"/>
      <c r="E20" s="719"/>
      <c r="F20" s="211"/>
    </row>
    <row r="21" spans="1:6" ht="14.4" x14ac:dyDescent="0.3">
      <c r="A21" s="336"/>
      <c r="B21" s="53"/>
      <c r="C21" s="53"/>
      <c r="D21" s="720"/>
      <c r="E21" s="719"/>
      <c r="F21" s="211"/>
    </row>
    <row r="22" spans="1:6" ht="14.4" x14ac:dyDescent="0.3">
      <c r="A22" s="336"/>
      <c r="B22" s="53"/>
      <c r="C22" s="53"/>
      <c r="D22" s="720"/>
      <c r="E22" s="719"/>
      <c r="F22" s="211"/>
    </row>
    <row r="23" spans="1:6" ht="14.4" x14ac:dyDescent="0.3">
      <c r="A23" s="336"/>
      <c r="B23" s="53"/>
      <c r="C23" s="53"/>
      <c r="D23" s="720"/>
      <c r="E23" s="719"/>
      <c r="F23" s="211"/>
    </row>
    <row r="24" spans="1:6" ht="14.4" x14ac:dyDescent="0.3">
      <c r="A24" s="336"/>
      <c r="B24" s="53"/>
      <c r="C24" s="53"/>
      <c r="D24" s="720"/>
      <c r="E24" s="719"/>
      <c r="F24" s="211"/>
    </row>
    <row r="25" spans="1:6" ht="14.4" x14ac:dyDescent="0.3">
      <c r="A25" s="336"/>
      <c r="B25" s="53"/>
      <c r="C25" s="53"/>
      <c r="D25" s="720"/>
      <c r="E25" s="719"/>
      <c r="F25" s="211"/>
    </row>
    <row r="26" spans="1:6" ht="14.4" x14ac:dyDescent="0.3">
      <c r="A26" s="336"/>
      <c r="B26" s="53"/>
      <c r="C26" s="53"/>
      <c r="D26" s="720"/>
      <c r="E26" s="719"/>
      <c r="F26" s="211"/>
    </row>
    <row r="27" spans="1:6" ht="14.4" x14ac:dyDescent="0.3">
      <c r="A27" s="336"/>
      <c r="B27" s="53"/>
      <c r="C27" s="53"/>
      <c r="D27" s="720"/>
      <c r="E27" s="719"/>
      <c r="F27" s="211"/>
    </row>
    <row r="28" spans="1:6" ht="14.4" x14ac:dyDescent="0.3">
      <c r="A28" s="336"/>
      <c r="B28" s="53"/>
      <c r="C28" s="53"/>
      <c r="D28" s="720"/>
      <c r="E28" s="719"/>
      <c r="F28" s="211"/>
    </row>
    <row r="29" spans="1:6" ht="14.4" x14ac:dyDescent="0.3">
      <c r="A29" s="336"/>
      <c r="B29" s="53"/>
      <c r="C29" s="53"/>
      <c r="D29" s="720"/>
      <c r="E29" s="719"/>
      <c r="F29" s="211"/>
    </row>
    <row r="30" spans="1:6" ht="14.4" x14ac:dyDescent="0.3">
      <c r="A30" s="336"/>
      <c r="B30" s="53"/>
      <c r="C30" s="53"/>
      <c r="D30" s="720"/>
      <c r="E30" s="719"/>
      <c r="F30" s="211"/>
    </row>
    <row r="31" spans="1:6" ht="14.4" x14ac:dyDescent="0.3">
      <c r="A31" s="336"/>
      <c r="B31" s="53"/>
      <c r="C31" s="53"/>
      <c r="D31" s="720"/>
      <c r="E31" s="719"/>
      <c r="F31" s="211"/>
    </row>
    <row r="32" spans="1:6" ht="14.4" x14ac:dyDescent="0.3">
      <c r="A32" s="336"/>
      <c r="B32" s="53"/>
      <c r="C32" s="53"/>
      <c r="D32" s="720"/>
      <c r="E32" s="719"/>
      <c r="F32" s="211"/>
    </row>
    <row r="33" spans="1:6" ht="14.4" x14ac:dyDescent="0.3">
      <c r="A33" s="336"/>
      <c r="B33" s="53"/>
      <c r="C33" s="53"/>
      <c r="D33" s="720"/>
      <c r="E33" s="719"/>
      <c r="F33" s="211"/>
    </row>
    <row r="34" spans="1:6" ht="14.4" x14ac:dyDescent="0.3">
      <c r="A34" s="336"/>
      <c r="B34" s="53"/>
      <c r="C34" s="53"/>
      <c r="D34" s="720"/>
      <c r="E34" s="719"/>
      <c r="F34" s="211"/>
    </row>
    <row r="35" spans="1:6" ht="14.4" x14ac:dyDescent="0.3">
      <c r="A35" s="336"/>
      <c r="B35" s="53"/>
      <c r="C35" s="53"/>
      <c r="D35" s="720"/>
      <c r="E35" s="719"/>
      <c r="F35" s="211"/>
    </row>
    <row r="36" spans="1:6" ht="14.4" x14ac:dyDescent="0.3">
      <c r="A36" s="337"/>
      <c r="B36" s="338"/>
      <c r="C36" s="338"/>
      <c r="D36" s="721"/>
      <c r="E36" s="722"/>
      <c r="F36" s="211"/>
    </row>
    <row r="37" spans="1:6" ht="15" customHeight="1" x14ac:dyDescent="0.3">
      <c r="A37" s="211"/>
      <c r="B37" s="211"/>
      <c r="C37" s="211"/>
      <c r="D37" s="211"/>
      <c r="E37" s="211"/>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10" orientation="portrait" horizontalDpi="0" verticalDpi="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9A63C-C643-445E-A0C5-C1ACCCF86098}"/>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Instructivo</vt:lpstr>
      <vt:lpstr>ACTIVIDAD_1</vt:lpstr>
      <vt:lpstr>ACTIVIDAD_2</vt:lpstr>
      <vt:lpstr>META_PDD</vt:lpstr>
      <vt:lpstr>PRODUCTO_MGA</vt:lpstr>
      <vt:lpstr>PMR</vt:lpstr>
      <vt:lpstr>TERRITORIALIZACIÓN</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2026-04-17T15:56:35Z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