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3f0d7c6c99bc44c3/Documents/Mujer/Seguimiento/2026/Febrero/"/>
    </mc:Choice>
  </mc:AlternateContent>
  <xr:revisionPtr revIDLastSave="5" documentId="8_{FB73B778-989E-42CE-9E4C-37E7098CEEAC}" xr6:coauthVersionLast="47" xr6:coauthVersionMax="47" xr10:uidLastSave="{F2A76897-43FE-4238-9349-3C393FD1F6D4}"/>
  <bookViews>
    <workbookView xWindow="-120" yWindow="-120" windowWidth="20730" windowHeight="11040" tabRatio="906" firstSheet="4" activeTab="10"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ACTIVIDAD_1!$A$1:$O$31</definedName>
    <definedName name="_xlnm.Print_Area" localSheetId="12">ACTIVIDAD_10!$A$1:$O$31</definedName>
    <definedName name="_xlnm.Print_Area" localSheetId="4">ACTIVIDAD_2!$A$1:$O$31</definedName>
    <definedName name="_xlnm.Print_Area" localSheetId="5">ACTIVIDAD_3!$A$1:$O$31</definedName>
    <definedName name="_xlnm.Print_Area" localSheetId="6">ACTIVIDAD_4!$A$1:$O$31</definedName>
    <definedName name="_xlnm.Print_Area" localSheetId="7">ACTIVIDAD_5!$A$1:$O$31</definedName>
    <definedName name="_xlnm.Print_Area" localSheetId="8">ACTIVIDAD_6!$A$1:$O$31</definedName>
    <definedName name="_xlnm.Print_Area" localSheetId="9">ACTIVIDAD_7!$A$1:$O$31</definedName>
    <definedName name="_xlnm.Print_Area" localSheetId="10">ACTIVIDAD_8!$A$1:$O$31</definedName>
    <definedName name="_xlnm.Print_Area" localSheetId="11">ACTIVIDAD_9!$A$1:$O$31</definedName>
    <definedName name="_xlnm.Print_Area" localSheetId="13">'META_1 PDD'!$A$6:$X$20</definedName>
    <definedName name="_xlnm.Print_Area" localSheetId="14">'META_2 PDD '!$A$6:$X$20</definedName>
    <definedName name="_xlnm.Print_Area" localSheetId="15">'META_3 PDD'!$A$6:$X$20</definedName>
    <definedName name="_xlnm.Print_Area" localSheetId="16">PRODUCTO_MGA!$A$1:$O$25</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 i="58" l="1"/>
  <c r="N29" i="58"/>
  <c r="N28" i="59"/>
  <c r="N29" i="59"/>
  <c r="N28" i="61"/>
  <c r="N27" i="61"/>
  <c r="N29" i="61"/>
  <c r="O29" i="61" s="1"/>
  <c r="F96" i="41" l="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6" i="59"/>
  <c r="H116" i="59"/>
  <c r="G116" i="59"/>
  <c r="F116" i="59"/>
  <c r="E116" i="59"/>
  <c r="D116" i="59"/>
  <c r="C116" i="59"/>
  <c r="B116" i="59"/>
  <c r="B34" i="59"/>
  <c r="N24" i="59"/>
  <c r="O25" i="59" s="1"/>
  <c r="I116" i="58"/>
  <c r="H116" i="58"/>
  <c r="G116" i="58"/>
  <c r="F116" i="58"/>
  <c r="E116" i="58"/>
  <c r="D116" i="58"/>
  <c r="C116" i="58"/>
  <c r="B116" i="58"/>
  <c r="B34" i="58"/>
  <c r="N24" i="58"/>
  <c r="O25" i="58" s="1"/>
  <c r="E116" i="57"/>
  <c r="D116" i="57"/>
  <c r="C116" i="57"/>
  <c r="B116" i="57"/>
  <c r="B34" i="57"/>
  <c r="N24" i="57"/>
  <c r="O25" i="57" s="1"/>
  <c r="I116" i="56"/>
  <c r="H116" i="56"/>
  <c r="G116" i="56"/>
  <c r="F116" i="56"/>
  <c r="E116" i="56"/>
  <c r="D116" i="56"/>
  <c r="C116" i="56"/>
  <c r="B116" i="56"/>
  <c r="B34" i="56"/>
  <c r="N24" i="56"/>
  <c r="O25" i="56" s="1"/>
  <c r="I116" i="55"/>
  <c r="H116" i="55"/>
  <c r="G116" i="55"/>
  <c r="F116" i="55"/>
  <c r="E116" i="55"/>
  <c r="D116" i="55"/>
  <c r="C116" i="55"/>
  <c r="B116" i="55"/>
  <c r="B34" i="55"/>
  <c r="N24" i="55"/>
  <c r="O25" i="55" s="1"/>
  <c r="AW13" i="46"/>
  <c r="AW14" i="46"/>
  <c r="AW15" i="46"/>
  <c r="AW16" i="46"/>
  <c r="AW17" i="46"/>
  <c r="AW18" i="46"/>
  <c r="AV14" i="46"/>
  <c r="AV15" i="46"/>
  <c r="AV16" i="46"/>
  <c r="AV17" i="46"/>
  <c r="AV18" i="46"/>
  <c r="B34" i="20" l="1"/>
  <c r="C45" i="38" l="1"/>
  <c r="C39" i="38"/>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tc={E9606635-39C7-4408-BEF9-066B2FB3A65E}</author>
  </authors>
  <commentList>
    <comment ref="D74" authorId="0" shapeId="0" xr:uid="{E9606635-39C7-4408-BEF9-066B2FB3A65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Error de digitación. A propósito, se recomienda en general validar los textos previamente en Word para identificar posibles errores de digitación.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4" authorId="0" shapeId="0" xr:uid="{E586EB78-4A01-4004-8513-71D62F2F2A52}">
      <text>
        <r>
          <rPr>
            <b/>
            <sz val="9"/>
            <color indexed="81"/>
            <rFont val="Tahoma"/>
            <family val="2"/>
          </rPr>
          <t>Liliana Andrea Hernandez:</t>
        </r>
        <r>
          <rPr>
            <sz val="9"/>
            <color indexed="81"/>
            <rFont val="Tahoma"/>
            <family val="2"/>
          </rPr>
          <t xml:space="preserve">
Revisar el párrafo acumulado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tc={33626323-6728-4E13-87A4-1A931FF0C4D6}</author>
    <author>tc={A6CC2A7D-9DD7-4C81-AF7A-BE2ACAC2C4E2}</author>
    <author>tc={BB41DBEC-AE64-480F-9153-01DB6E212922}</author>
  </authors>
  <commentList>
    <comment ref="D74" authorId="0" shapeId="0" xr:uid="{33626323-6728-4E13-87A4-1A931FF0C4D6}">
      <text>
        <t>[Comentario encadenado]
Su versión de Excel le permite leer este comentario encadenado; sin embargo, las ediciones que se apliquen se quitarán si el archivo se abre en una versión más reciente de Excel. Más información: https://go.microsoft.com/fwlink/?linkid=870924
Comentario:
    Primer parrafo, error de digitación palabra “loscalidades”. (A propósito, se recomienda en general validar los textos previamente en Word para identificar posibles errores de digitación)</t>
      </text>
    </comment>
    <comment ref="F74" authorId="1" shapeId="0" xr:uid="{A6CC2A7D-9DD7-4C81-AF7A-BE2ACAC2C4E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en logro error de digitación “trabsporte ” y en Beneficios  “i. dentificar,”</t>
      </text>
    </comment>
    <comment ref="H74" authorId="2" shapeId="0" xr:uid="{BB41DBEC-AE64-480F-9153-01DB6E21292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error de digitación “Persnerías”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tc={C27637F5-AEFC-4432-9EB1-77DB0DCF352E}</author>
  </authors>
  <commentList>
    <comment ref="C31" authorId="0" shapeId="0" xr:uid="{C27637F5-AEFC-4432-9EB1-77DB0DCF352E}">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reporte</t>
      </text>
    </comment>
  </commentList>
</comments>
</file>

<file path=xl/sharedStrings.xml><?xml version="1.0" encoding="utf-8"?>
<sst xmlns="http://schemas.openxmlformats.org/spreadsheetml/2006/main" count="5592" uniqueCount="812">
  <si>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</si>
  <si>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</si>
  <si>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</si>
  <si>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</si>
  <si>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</si>
  <si>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</si>
  <si>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</si>
  <si>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</si>
  <si>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</si>
  <si>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</si>
  <si>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</si>
  <si>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</si>
  <si>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</si>
  <si>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</si>
  <si>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</si>
  <si>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</si>
  <si>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</si>
  <si>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</si>
  <si>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</si>
  <si>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</si>
  <si>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</si>
  <si>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</si>
  <si>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</si>
  <si>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</si>
  <si>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</si>
  <si>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</si>
  <si>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</si>
  <si>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</si>
  <si>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</si>
  <si>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</si>
  <si>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</si>
  <si>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</si>
  <si>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</si>
  <si>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</si>
  <si>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</si>
  <si>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</si>
  <si>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</si>
  <si>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</si>
  <si>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</si>
  <si>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</si>
  <si>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</si>
  <si>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</si>
  <si>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</si>
  <si>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</si>
  <si>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</si>
  <si>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</si>
  <si>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</si>
  <si>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</si>
  <si>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</si>
  <si>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</si>
  <si>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</si>
  <si>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</si>
  <si>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</si>
  <si>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</si>
  <si>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</si>
  <si>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</si>
  <si>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</si>
  <si>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</si>
  <si>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</si>
  <si>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</si>
  <si>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</si>
  <si>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</si>
  <si>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</si>
  <si>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</si>
  <si>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</si>
  <si>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</si>
  <si>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</si>
  <si>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</si>
  <si>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</si>
  <si>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</si>
  <si>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</si>
  <si>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</si>
  <si>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</si>
  <si>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</si>
  <si>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</si>
  <si>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</si>
  <si>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</si>
  <si>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</si>
  <si>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</si>
  <si>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</si>
  <si>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</si>
  <si>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</si>
  <si>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</si>
  <si>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</si>
  <si>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</si>
  <si>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</si>
  <si>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</si>
  <si>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</si>
  <si>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</si>
  <si>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</si>
  <si>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</si>
  <si>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</si>
  <si>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</si>
  <si>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</si>
  <si>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</si>
  <si>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</si>
  <si>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</si>
  <si>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</si>
  <si>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</si>
  <si>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</si>
  <si>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</si>
  <si>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</si>
  <si>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</si>
  <si>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</si>
  <si>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</si>
  <si>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</si>
  <si>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</si>
  <si>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</si>
  <si>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</si>
  <si>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</si>
  <si>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</si>
  <si>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</si>
  <si>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</si>
  <si>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</si>
  <si>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</si>
  <si>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</si>
  <si>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</si>
  <si>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</si>
  <si>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</si>
  <si>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</si>
  <si>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</si>
  <si>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</si>
  <si>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</si>
  <si>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</si>
  <si>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</si>
  <si>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</si>
  <si>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</si>
  <si>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</si>
  <si>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</si>
  <si>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</si>
  <si>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</si>
  <si>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</si>
  <si>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</si>
  <si>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</si>
  <si>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</si>
  <si>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</si>
  <si>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</si>
  <si>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</si>
  <si>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</si>
  <si>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</si>
  <si>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</si>
  <si>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</si>
  <si>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</si>
  <si>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</si>
  <si>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</si>
  <si>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</si>
  <si>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</si>
  <si>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</si>
  <si>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</si>
  <si>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</si>
  <si>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</si>
  <si>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</si>
  <si>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</si>
  <si>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</si>
  <si>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</si>
  <si>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</si>
  <si>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</si>
  <si>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</si>
  <si>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</si>
  <si>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</si>
  <si>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</si>
  <si>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</si>
  <si>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</si>
  <si>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</si>
  <si>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</si>
  <si>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</si>
  <si>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</si>
  <si>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</si>
  <si>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</si>
  <si>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</si>
  <si>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</si>
  <si>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</si>
  <si>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</si>
  <si>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</si>
  <si>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</si>
  <si>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</si>
  <si>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</si>
  <si>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</si>
  <si>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</si>
  <si>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</si>
  <si>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</si>
  <si>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</si>
  <si>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</si>
  <si>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</si>
  <si>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</si>
  <si>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</si>
  <si>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</si>
  <si>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</si>
  <si>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</si>
  <si>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</si>
  <si>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</si>
  <si>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</si>
  <si>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</si>
  <si>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</si>
  <si>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</si>
  <si>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</si>
  <si>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</si>
  <si>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</si>
  <si>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</si>
  <si>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</si>
  <si>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</si>
  <si>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</si>
  <si>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</si>
  <si>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</si>
  <si>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</si>
  <si>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</si>
  <si>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</si>
  <si>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</si>
  <si>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</si>
  <si>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</si>
  <si>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</si>
  <si>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</si>
  <si>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</si>
  <si>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</si>
  <si>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</si>
  <si>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</si>
  <si>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</si>
  <si>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</si>
  <si>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</si>
  <si>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</si>
  <si>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</si>
  <si>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</si>
  <si>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</si>
  <si>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</si>
  <si>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</si>
  <si>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</si>
  <si>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</si>
  <si>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</si>
  <si>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</si>
  <si>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</si>
  <si>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</si>
  <si>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</si>
  <si>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</si>
  <si>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</si>
  <si>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</si>
  <si>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</si>
  <si>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</si>
  <si>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</si>
  <si>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</si>
  <si>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</si>
  <si>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</si>
  <si>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</si>
  <si>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</si>
  <si>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</si>
  <si>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</si>
  <si>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</si>
  <si>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</si>
  <si>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</si>
  <si>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</si>
  <si>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</si>
  <si>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</si>
  <si>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</si>
  <si>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</si>
  <si>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</si>
  <si>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</si>
  <si>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</si>
  <si>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</si>
  <si>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</si>
  <si>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</si>
  <si>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</si>
  <si>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</si>
  <si>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</si>
  <si>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</si>
  <si>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</si>
  <si>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</si>
  <si>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</si>
  <si>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</si>
  <si>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</si>
  <si>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</si>
  <si>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</si>
  <si>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</si>
  <si>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</si>
  <si>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</si>
  <si>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</si>
  <si>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</si>
  <si>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</si>
  <si>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</si>
  <si>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</si>
  <si>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</si>
  <si>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</si>
  <si>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</si>
  <si>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</si>
  <si>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</si>
  <si>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</si>
  <si>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</si>
  <si>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</si>
  <si>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</si>
  <si>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</si>
  <si>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</si>
  <si>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</si>
  <si>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</si>
  <si>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</si>
  <si>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</si>
  <si>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</si>
  <si>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</si>
  <si>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</si>
  <si>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</si>
  <si>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</si>
  <si>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</si>
  <si>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</si>
  <si>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</si>
  <si>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</si>
  <si>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</si>
  <si>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 xml:space="preserve">9.3  Liderar, articular y dinamizar acciones de prevención de violencias contra las mujeres en el espacio público. </t>
  </si>
  <si>
    <t>9.4  Liderar, articular y dinamizar acciones para la prevención del delito de feminicidio.</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</si>
  <si>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</si>
  <si>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</si>
  <si>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</si>
  <si>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</si>
  <si>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</si>
  <si>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</si>
  <si>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</si>
  <si>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</si>
  <si>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</si>
  <si>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</si>
  <si>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</si>
  <si>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</si>
  <si>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</si>
  <si>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</si>
  <si>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</si>
  <si>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</si>
  <si>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</si>
  <si>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</si>
  <si>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</si>
  <si>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</si>
  <si>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</si>
  <si>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</si>
  <si>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</si>
  <si>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</si>
  <si>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</si>
  <si>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</si>
  <si>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</si>
  <si>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</si>
  <si>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</si>
  <si>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</si>
  <si>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</si>
  <si>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</si>
  <si>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</si>
  <si>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</si>
  <si>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</si>
  <si>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</si>
  <si>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</si>
  <si>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</si>
  <si>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</si>
  <si>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</si>
  <si>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</si>
  <si>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</si>
  <si>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</si>
  <si>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</si>
  <si>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</si>
  <si>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</si>
  <si>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</si>
  <si>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</si>
  <si>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</si>
  <si>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</si>
  <si>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</si>
  <si>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</si>
  <si>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</si>
  <si>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</si>
  <si>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</si>
  <si>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</si>
  <si>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</si>
  <si>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</si>
  <si>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</si>
  <si>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</si>
  <si>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</si>
  <si>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</si>
  <si>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</si>
  <si>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</si>
  <si>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</si>
  <si>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</si>
  <si>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</si>
  <si>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</si>
  <si>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</si>
  <si>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</si>
  <si>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</si>
  <si>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</si>
  <si>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</si>
  <si>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</si>
  <si>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</si>
  <si>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</si>
  <si>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</si>
  <si>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</si>
  <si>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</si>
  <si>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</si>
  <si>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</si>
  <si>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</si>
  <si>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</si>
  <si>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</si>
  <si>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</si>
  <si>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</si>
  <si>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</si>
  <si>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</si>
  <si>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</si>
  <si>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</si>
  <si>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</si>
  <si>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</si>
  <si>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</si>
  <si>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</si>
  <si>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</si>
  <si>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</si>
  <si>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</si>
  <si>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</si>
  <si>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</si>
  <si>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</si>
  <si>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</si>
  <si>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</si>
  <si>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</si>
  <si>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</si>
  <si>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</si>
  <si>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</si>
  <si>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</si>
  <si>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</si>
  <si>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</si>
  <si>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</si>
  <si>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</si>
  <si>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</si>
  <si>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</si>
  <si>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</si>
  <si>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</si>
  <si>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</si>
  <si>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</si>
  <si>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</si>
  <si>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</si>
  <si>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</si>
  <si>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</si>
  <si>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</si>
  <si>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</si>
  <si>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</si>
  <si>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</si>
  <si>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</si>
  <si>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</si>
  <si>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</si>
  <si>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</si>
  <si>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</si>
  <si>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</si>
  <si>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</si>
  <si>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</si>
  <si>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</si>
  <si>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</si>
  <si>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</si>
  <si>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</si>
  <si>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</si>
  <si>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</si>
  <si>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</si>
  <si>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</si>
  <si>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</si>
  <si>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</si>
  <si>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</si>
  <si>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</si>
  <si>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</si>
  <si>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</si>
  <si>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</si>
  <si>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</si>
  <si>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</si>
  <si>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</si>
  <si>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</si>
  <si>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</si>
  <si>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</si>
  <si>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</si>
  <si>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</si>
  <si>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</si>
  <si>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</si>
  <si>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</si>
  <si>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</si>
  <si>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</si>
  <si>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</si>
  <si>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</si>
  <si>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</si>
  <si>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</si>
  <si>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</si>
  <si>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</si>
  <si>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</si>
  <si>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</si>
  <si>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</si>
  <si>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</si>
  <si>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</si>
  <si>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</si>
  <si>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</si>
  <si>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</si>
  <si>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</si>
  <si>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</si>
  <si>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</si>
  <si>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</si>
  <si>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</si>
  <si>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</si>
  <si>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</si>
  <si>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</si>
  <si>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</si>
  <si>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</si>
  <si>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</si>
  <si>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</si>
  <si>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</si>
  <si>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</si>
  <si>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</si>
  <si>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</si>
  <si>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</si>
  <si>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</si>
  <si>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</si>
  <si>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</si>
  <si>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</si>
  <si>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</si>
  <si>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</si>
  <si>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</si>
  <si>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</si>
  <si>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</si>
  <si>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</si>
  <si>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</si>
  <si>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</si>
  <si>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</si>
  <si>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</si>
  <si>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</si>
  <si>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</si>
  <si>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</si>
  <si>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</si>
  <si>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</si>
  <si>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</si>
  <si>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</si>
  <si>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</si>
  <si>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</si>
  <si>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</si>
  <si>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</si>
  <si>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</si>
  <si>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</si>
  <si>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</si>
  <si>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</si>
  <si>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</si>
  <si>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</si>
  <si>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</si>
  <si>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</si>
  <si>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</si>
  <si>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</si>
  <si>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</si>
  <si>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</si>
  <si>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</si>
  <si>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</si>
  <si>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</si>
  <si>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</si>
  <si>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</si>
  <si>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</si>
  <si>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</si>
  <si>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</si>
  <si>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</si>
  <si>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</si>
  <si>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</si>
  <si>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</si>
  <si>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</si>
  <si>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</si>
  <si>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</si>
  <si>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</si>
  <si>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</si>
  <si>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</si>
  <si>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</si>
  <si>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</si>
  <si>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</si>
  <si>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</si>
  <si>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</si>
  <si>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</si>
  <si>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</si>
  <si>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</si>
  <si>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</si>
  <si>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</si>
  <si>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</si>
  <si>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</si>
  <si>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</si>
  <si>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</si>
  <si>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</si>
  <si>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</si>
  <si>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</si>
  <si>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</si>
  <si>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</si>
  <si>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</si>
  <si>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</si>
  <si>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</si>
  <si>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</si>
  <si>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</si>
  <si>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</si>
  <si>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</si>
  <si>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</si>
  <si>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</si>
  <si>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</si>
  <si>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</si>
  <si>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</si>
  <si>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</si>
  <si>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</si>
  <si>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</si>
  <si>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</si>
  <si>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</si>
  <si>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</si>
  <si>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</si>
  <si>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</si>
  <si>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</si>
  <si>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</si>
  <si>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</si>
  <si>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</si>
  <si>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</si>
  <si>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</si>
  <si>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</si>
  <si>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</si>
  <si>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</si>
  <si>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</si>
  <si>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</si>
  <si>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</si>
  <si>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</si>
  <si>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</si>
  <si>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</si>
  <si>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 xml:space="preserve">Código: DE-FO-5	</t>
  </si>
  <si>
    <t>Versión: 14</t>
  </si>
  <si>
    <t>Fecha de Emisión: 28/04/2025</t>
  </si>
  <si>
    <t>Página 2 de 7</t>
  </si>
  <si>
    <t>DE-FO-5</t>
  </si>
  <si>
    <t>2 de 7</t>
  </si>
  <si>
    <t>Código: DE-FO-5</t>
  </si>
  <si>
    <t>Página: 2 de 7</t>
  </si>
  <si>
    <t>Realizar 142.183 atenciones efectivas a través de los diferentes canales de atención de la Línea Púrpura Distrital y los casos gestionados y analizados en el marco de la integración con el NUSE 123</t>
  </si>
  <si>
    <t>Brindar 4.063 atenciones psico-jurídicas efectivas en emergencia a través de la MóvilMujer, fortaleciendo la respuesta de gestión, atención y transferencia de voz en urgencia- emergencia de los incidentes asociados a la Agencia Muj</t>
  </si>
  <si>
    <t>Brindar 10.000 atenciones y seguimientos psicosociales a los casos de mujeres víctimas de violencias en el contexto intrafamiliar y en el marco de relaciones de pareja y expareja remitidos</t>
  </si>
  <si>
    <t>Brindar 7.000 atenciones y seguimientos psico-jurídicos a los casos de mujeres víctimas de violencia en el espacio y el transporte público remitidos</t>
  </si>
  <si>
    <t>Brindar 80.000 atenciones  y seguimientos socio-jurídicos a las mujeres víctimas de violencias que ingresan a las instituciones prestadoras de salud públicas -IPS- y fortalecer las capacidades técnicas del sector salud</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</si>
  <si>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</si>
  <si>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Brindar 80.000 atenciones y seguimientos socio-jurídicos a las mujeres víctimas de violencias que ingresan a las instituciones prestadoras de salud públicas -IPS- y fortalecer las capacidades técnicas del sector salud</t>
  </si>
  <si>
    <t>Meta Anual 2026</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</si>
  <si>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</si>
  <si>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</si>
  <si>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</si>
  <si>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</si>
  <si>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</si>
  <si>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</si>
  <si>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</si>
  <si>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</si>
  <si>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</si>
  <si>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</si>
  <si>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</si>
  <si>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</si>
  <si>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</si>
  <si>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</si>
  <si>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</si>
  <si>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No aplica</t>
  </si>
  <si>
    <t>https://secretariadistritald-my.sharepoint.com/:f:/g/personal/devaj_sdmujer_gov_co/IgAdba_J6h2NSLUQ4oibG2LLATlSXQV9o5GGWX3CqUHUE_o?e=Ac7Dce</t>
  </si>
  <si>
    <t>https://secretariadistritald-my.sharepoint.com/:f:/g/personal/devaj_sdmujer_gov_co/IgCY5f8SMby_R43M_BgxruPXAYmrrBKz7BXAhKjRQvYpBMk?e=oDEkti</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</si>
  <si>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</si>
  <si>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</si>
  <si>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</si>
  <si>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</si>
  <si>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</si>
  <si>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</si>
  <si>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</si>
  <si>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 xml:space="preserve">Durante el mes de enero ingresaron un total de 44 personas nuevas en las Casas Refugio, de las cuales 22 fueron mujeres adultas víctimas de violencia y 22 niños, niñas, adolescentes de sus sistemas familiares dependientes. </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</si>
  <si>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</si>
  <si>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</si>
  <si>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</si>
  <si>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</si>
  <si>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</si>
  <si>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</si>
  <si>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</si>
  <si>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</si>
  <si>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</si>
  <si>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</si>
  <si>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</si>
  <si>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</si>
  <si>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</si>
  <si>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</si>
  <si>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</si>
  <si>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</si>
  <si>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</si>
  <si>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</si>
  <si>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</si>
  <si>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</si>
  <si>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</si>
  <si>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</si>
  <si>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</si>
  <si>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</si>
  <si>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</si>
  <si>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</si>
  <si>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 xml:space="preserve">No se presentaron retrazos </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</si>
  <si>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</si>
  <si>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https://secretariadistritald-my.sharepoint.com/:f:/g/personal/devaj_sdmujer_gov_co/IgC3siNZHzE9Tq1Wg4hjkepNAQjffMCHrN1Qpzz4OtvIKVI?e=CCgrHN</t>
  </si>
  <si>
    <t>https://secretariadistritald-my.sharepoint.com/:f:/g/personal/devaj_sdmujer_gov_co/IgAQrd65w2meSLikLQtrvB0XASInbxvjolt2a_RQTKGVZzI?e=YNQigD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</si>
  <si>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</si>
  <si>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</si>
  <si>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</si>
  <si>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</si>
  <si>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</si>
  <si>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</si>
  <si>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</si>
  <si>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</si>
  <si>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</si>
  <si>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</si>
  <si>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</si>
  <si>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</si>
  <si>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</si>
  <si>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</si>
  <si>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</si>
  <si>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https://secretariadistritald-my.sharepoint.com/:f:/g/personal/devaj_sdmujer_gov_co/IgDpphv4Jp8DQpEGTpkzYQHIAaNnqbm2KiOcEbK9gFB2A-Y?e=iRIGw5</t>
  </si>
  <si>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</si>
  <si>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</si>
  <si>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</si>
  <si>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</si>
  <si>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</si>
  <si>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</si>
  <si>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</si>
  <si>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</si>
  <si>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</si>
  <si>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</si>
  <si>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</si>
  <si>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No se presentaron retrasos, con base en la programación establecida en la ejecución de tareas</t>
  </si>
  <si>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</si>
  <si>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</si>
  <si>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</si>
  <si>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</si>
  <si>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</si>
  <si>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Liliana Andrea Hernández Moreno</t>
  </si>
  <si>
    <t>Contratista Oficina Asesora de Planeación</t>
  </si>
  <si>
    <t>Yurieth Paola Rojas Mayorga</t>
  </si>
  <si>
    <t>Jefe Oficina Asesora de Planeación</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</si>
  <si>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</si>
  <si>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</si>
  <si>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</si>
  <si>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</si>
  <si>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</si>
  <si>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</si>
  <si>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</si>
  <si>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</si>
  <si>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https://secretariadistritald-my.sharepoint.com/:f:/g/personal/devaj_sdmujer_gov_co/IgDcYYi_Ob82Q5m_1YAHU2NBAY4JUF2dEDFsb5GZiq8Uqkk?e=UxQgZN</t>
  </si>
  <si>
    <t>https://secretariadistritald-my.sharepoint.com/:f:/g/personal/devaj_sdmujer_gov_co/IgBxIpGo57efRpDhJKUctJBDAdFZwLJj8HN7MnJ-RPIoN3E?e=6oZsZa</t>
  </si>
  <si>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</si>
  <si>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</si>
  <si>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</si>
  <si>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t>https://secretariadistritald-my.sharepoint.com/:f:/g/personal/devaj_sdmujer_gov_co/IgAjbgfJSlbARaVxXbTf5qkVASMbXylfP2_qoTQdGkRl-V8?e=oMCTRp</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</si>
  <si>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</si>
  <si>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</si>
  <si>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</si>
  <si>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</si>
  <si>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</si>
  <si>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</si>
  <si>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</si>
  <si>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</si>
  <si>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</si>
  <si>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</si>
  <si>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</si>
  <si>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</si>
  <si>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</si>
  <si>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</si>
  <si>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</si>
  <si>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</si>
  <si>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</si>
  <si>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</si>
  <si>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</si>
  <si>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</si>
  <si>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</si>
  <si>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</si>
  <si>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</si>
  <si>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</si>
  <si>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</si>
  <si>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</si>
  <si>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</si>
  <si>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</si>
  <si>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</si>
  <si>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</si>
  <si>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</si>
  <si>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 xml:space="preserve">Con corte al mes de febrero se dio cumplimiento a la operación de la Estrategia Casas Refugio a través del funcionamiento de 6 casas, 4 en el Modelo de Atención Tradicional, 1 del Modelo Intermedio y 1 de la Modelo Rural. </t>
  </si>
  <si>
    <t xml:space="preserve">Durante el mes de febrero ingresaron un total de 51 personas nuevas en las Casas Refugio, de las cuales 25 fueron mujeres adultas víctimas de violencia y 26 niños, niñas, adolescentes de sus sistemas familiares dependientes. </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</si>
  <si>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</si>
  <si>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</si>
  <si>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https://secretariadistritald-my.sharepoint.com/:f:/g/personal/devaj_sdmujer_gov_co/IgCwIDAgYFE1TYls4naT6wafARad3txeZYrgSoVUuRoEnUI?e=EGQP4c</t>
  </si>
  <si>
    <t>https://secretariadistritald-my.sharepoint.com/:f:/g/personal/devaj_sdmujer_gov_co/IgAwEge07024TouB8IPf1OoMAf8UVQRxzLH8i-6bS9I7RPs?e=oogxnr</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</si>
  <si>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</si>
  <si>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</si>
  <si>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</si>
  <si>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</si>
  <si>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</si>
  <si>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</si>
  <si>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</si>
  <si>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</si>
  <si>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</si>
  <si>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</si>
  <si>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</si>
  <si>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t>https://secretariadistritald-my.sharepoint.com/:f:/g/personal/devaj_sdmujer_gov_co/IgAoWL3sf2giSZ3Y8yBPfdpCAWkwmbLIVgy8EEAw9phg_3o?e=evc6CS</t>
  </si>
  <si>
    <t>https://secretariadistritald-my.sharepoint.com/:f:/g/personal/devaj_sdmujer_gov_co/IgBY_og-Wj24QLP8wzhYQb8CAdaOkvAAP22dj_1hlJ_29BY?e=aYTXOb</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</si>
  <si>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</si>
  <si>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</si>
  <si>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</si>
  <si>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</si>
  <si>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</si>
  <si>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</si>
  <si>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</si>
  <si>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</si>
  <si>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https://secretariadistritald-my.sharepoint.com/:f:/g/personal/devaj_sdmujer_gov_co/IgCp0Sp5xUABQ6LR2GzAMxApAQsESknZxR4bv7u1AEYL73k?e=EQ3Mj4</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</si>
  <si>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</si>
  <si>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</si>
  <si>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</si>
  <si>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https://secretariadistritald-my.sharepoint.com/:f:/g/personal/devaj_sdmujer_gov_co/IgCfdk-suTqnQ5HhnBKTCMdQAUwfcMtovfpLzA9fwLZVL7s?e=BSBxb9</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</si>
  <si>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</si>
  <si>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</si>
  <si>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t>
  </si>
  <si>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</si>
  <si>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https://secretariadistritald-my.sharepoint.com/:f:/g/personal/devaj_sdmujer_gov_co/IgDTwhrZPxbkR5TjvgjXIPj9AXB1U2ah5cNOa-Y8nWaELR8?e=5Ha4VO</t>
  </si>
  <si>
    <t>Entre los meses de enero a febrero de 2026 se dio cumplimiento a la operación de la Estrategia Casas Refugio a través del funcionamiento de 6 casas, 4 en la Modelo de Atención Tradicional, 1 del Modelo Intermedio y 1 de la Modelo Rural.</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</si>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</sst>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_-&quot;$&quot;\ * #,##0_-;\-&quot;$&quot;\ * #,##0_-;_-&quot;$&quot;\ * &quot;-&quot;??_-;_-@_-"/>
    <numFmt numFmtId="176" formatCode="_-* #,##0_-;\-* #,##0_-;_-* &quot;-&quot;??_-;_-@_-"/>
    <numFmt numFmtId="177" formatCode="#,##0\ &quot;€&quot;;\-#,##0\ &quot;€&quot;"/>
    <numFmt numFmtId="178" formatCode="_(&quot;$&quot;\ * #,##0.00_);_(&quot;$&quot;\ * \(#,##0.00\);_(&quot;$&quot;\ * &quot;-&quot;??_);_(@_)"/>
    <numFmt numFmtId="179" formatCode="_ &quot;$&quot;\ * #,##0.00_ ;_ &quot;$&quot;\ * \-#,##0.00_ ;_ &quot;$&quot;\ * &quot;-&quot;??_ ;_ @_ "/>
  </numFmts>
  <fonts count="8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9"/>
      <color indexed="81"/>
      <name val="Tahoma"/>
      <family val="2"/>
    </font>
    <font>
      <b/>
      <sz val="9"/>
      <color indexed="81"/>
      <name val="Tahoma"/>
      <family val="2"/>
    </font>
  </fonts>
  <fills count="37">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
      <patternFill patternType="solid">
        <fgColor rgb="FFFFFF00"/>
        <bgColor indexed="64"/>
      </patternFill>
    </fill>
  </fills>
  <borders count="1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187">
    <xf numFmtId="0" fontId="0" fillId="0" borderId="0"/>
    <xf numFmtId="9" fontId="22" fillId="0" borderId="0" applyFont="0" applyFill="0" applyBorder="0" applyAlignment="0" applyProtection="0"/>
    <xf numFmtId="0" fontId="27" fillId="0" borderId="11"/>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2" fillId="0" borderId="0" applyFont="0" applyFill="0" applyBorder="0" applyAlignment="0" applyProtection="0"/>
    <xf numFmtId="0" fontId="3" fillId="0" borderId="11"/>
    <xf numFmtId="0" fontId="60" fillId="0" borderId="11"/>
    <xf numFmtId="44" fontId="61" fillId="0" borderId="0" applyFont="0" applyFill="0" applyBorder="0" applyAlignment="0" applyProtection="0"/>
    <xf numFmtId="0" fontId="64" fillId="0" borderId="0" applyNumberForma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35" fillId="0" borderId="11" applyNumberForma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1" borderId="118" applyNumberFormat="0" applyAlignment="0" applyProtection="0"/>
    <xf numFmtId="49" fontId="73" fillId="0" borderId="11" applyFill="0" applyBorder="0" applyProtection="0">
      <alignment horizontal="left" vertical="center"/>
    </xf>
    <xf numFmtId="0" fontId="6" fillId="32" borderId="119" applyNumberFormat="0" applyFont="0" applyFill="0" applyAlignment="0"/>
    <xf numFmtId="0" fontId="6" fillId="32" borderId="120" applyNumberFormat="0" applyFont="0" applyFill="0" applyAlignment="0"/>
    <xf numFmtId="0" fontId="74" fillId="33" borderId="11" applyNumberFormat="0" applyProtection="0">
      <alignment horizontal="left" wrapText="1" indent="4"/>
    </xf>
    <xf numFmtId="0" fontId="75" fillId="33" borderId="11" applyNumberFormat="0" applyProtection="0">
      <alignment horizontal="left" wrapText="1" indent="4"/>
    </xf>
    <xf numFmtId="0" fontId="66" fillId="30" borderId="11" applyNumberFormat="0" applyBorder="0" applyAlignment="0" applyProtection="0"/>
    <xf numFmtId="16" fontId="71" fillId="0" borderId="11" applyFont="0" applyFill="0" applyBorder="0" applyAlignment="0">
      <alignment horizontal="left"/>
    </xf>
    <xf numFmtId="0" fontId="76" fillId="34" borderId="11" applyNumberFormat="0" applyBorder="0" applyProtection="0">
      <alignment horizontal="center" vertical="center"/>
    </xf>
    <xf numFmtId="170" fontId="2" fillId="0" borderId="11" applyFont="0" applyFill="0" applyBorder="0" applyAlignment="0" applyProtection="0"/>
    <xf numFmtId="172" fontId="2" fillId="0" borderId="11" applyFont="0" applyFill="0" applyBorder="0" applyAlignment="0" applyProtection="0"/>
    <xf numFmtId="41" fontId="2" fillId="0" borderId="11" applyFont="0" applyFill="0" applyBorder="0" applyAlignment="0" applyProtection="0"/>
    <xf numFmtId="170" fontId="34" fillId="0" borderId="11" applyFont="0" applyFill="0" applyBorder="0" applyAlignment="0" applyProtection="0"/>
    <xf numFmtId="166" fontId="2" fillId="0" borderId="11" applyFont="0" applyFill="0" applyBorder="0" applyAlignment="0" applyProtection="0"/>
    <xf numFmtId="165" fontId="2" fillId="0" borderId="11" applyFont="0" applyFill="0" applyBorder="0" applyAlignment="0" applyProtection="0"/>
    <xf numFmtId="164" fontId="2" fillId="0" borderId="11" applyFont="0" applyFill="0" applyBorder="0" applyAlignment="0" applyProtection="0"/>
    <xf numFmtId="179" fontId="27" fillId="0" borderId="11" applyFont="0" applyFill="0" applyBorder="0" applyAlignment="0" applyProtection="0"/>
    <xf numFmtId="178" fontId="2" fillId="0" borderId="11" applyFont="0" applyFill="0" applyBorder="0" applyAlignment="0" applyProtection="0"/>
    <xf numFmtId="164" fontId="72" fillId="0" borderId="11" applyFont="0" applyFill="0" applyBorder="0" applyAlignment="0" applyProtection="0"/>
    <xf numFmtId="177" fontId="6" fillId="0" borderId="11" applyFont="0" applyFill="0" applyBorder="0" applyAlignment="0" applyProtection="0"/>
    <xf numFmtId="0" fontId="65" fillId="29" borderId="11" applyNumberFormat="0" applyBorder="0" applyAlignment="0" applyProtection="0"/>
    <xf numFmtId="0" fontId="27" fillId="0" borderId="11"/>
    <xf numFmtId="0" fontId="6" fillId="0" borderId="11"/>
    <xf numFmtId="0" fontId="34" fillId="0" borderId="11"/>
    <xf numFmtId="0" fontId="34" fillId="0" borderId="11"/>
    <xf numFmtId="0" fontId="27" fillId="0" borderId="11"/>
    <xf numFmtId="9" fontId="2" fillId="0" borderId="11" applyFont="0" applyFill="0" applyBorder="0" applyAlignment="0" applyProtection="0"/>
    <xf numFmtId="0" fontId="75" fillId="0" borderId="11" applyFill="0" applyBorder="0">
      <alignment wrapText="1"/>
    </xf>
    <xf numFmtId="0" fontId="67" fillId="0" borderId="11"/>
    <xf numFmtId="0" fontId="77" fillId="33" borderId="11" applyNumberFormat="0" applyBorder="0" applyProtection="0">
      <alignment horizontal="left" indent="1"/>
    </xf>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0" fontId="1" fillId="31" borderId="118" applyNumberFormat="0" applyAlignment="0" applyProtection="0"/>
    <xf numFmtId="170" fontId="1" fillId="0" borderId="11" applyFont="0" applyFill="0" applyBorder="0" applyAlignment="0" applyProtection="0"/>
    <xf numFmtId="172" fontId="1" fillId="0" borderId="11" applyFont="0" applyFill="0" applyBorder="0" applyAlignment="0" applyProtection="0"/>
    <xf numFmtId="41" fontId="1" fillId="0" borderId="11" applyFont="0" applyFill="0" applyBorder="0" applyAlignment="0" applyProtection="0"/>
    <xf numFmtId="166" fontId="1" fillId="0" borderId="11" applyFont="0" applyFill="0" applyBorder="0" applyAlignment="0" applyProtection="0"/>
    <xf numFmtId="165" fontId="1" fillId="0" borderId="11" applyFont="0" applyFill="0" applyBorder="0" applyAlignment="0" applyProtection="0"/>
    <xf numFmtId="164" fontId="1" fillId="0" borderId="11" applyFont="0" applyFill="0" applyBorder="0" applyAlignment="0" applyProtection="0"/>
    <xf numFmtId="178" fontId="1" fillId="0" borderId="11" applyFont="0" applyFill="0" applyBorder="0" applyAlignment="0" applyProtection="0"/>
    <xf numFmtId="9" fontId="1" fillId="0" borderId="11" applyFont="0" applyFill="0" applyBorder="0" applyAlignment="0" applyProtection="0"/>
    <xf numFmtId="9" fontId="1" fillId="0" borderId="11" applyFont="0" applyFill="0" applyBorder="0" applyAlignment="0" applyProtection="0"/>
    <xf numFmtId="0" fontId="1" fillId="0" borderId="11"/>
    <xf numFmtId="41" fontId="1" fillId="0" borderId="11" applyFont="0" applyFill="0" applyBorder="0" applyAlignment="0" applyProtection="0"/>
    <xf numFmtId="41"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0" fontId="1" fillId="0" borderId="11"/>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0" fontId="1" fillId="0" borderId="11"/>
    <xf numFmtId="9" fontId="1" fillId="0" borderId="11" applyFont="0" applyFill="0" applyBorder="0" applyAlignment="0" applyProtection="0"/>
    <xf numFmtId="0" fontId="1" fillId="0" borderId="11"/>
    <xf numFmtId="166" fontId="1" fillId="0" borderId="11" applyFont="0" applyFill="0" applyBorder="0" applyAlignment="0" applyProtection="0"/>
    <xf numFmtId="170" fontId="1" fillId="0" borderId="11" applyFont="0" applyFill="0" applyBorder="0" applyAlignment="0" applyProtection="0"/>
    <xf numFmtId="9" fontId="1" fillId="0" borderId="11" applyFont="0" applyFill="0" applyBorder="0" applyAlignment="0" applyProtection="0"/>
    <xf numFmtId="172" fontId="1" fillId="0" borderId="11" applyFont="0" applyFill="0" applyBorder="0" applyAlignment="0" applyProtection="0"/>
    <xf numFmtId="165" fontId="1" fillId="0" borderId="11" applyFont="0" applyFill="0" applyBorder="0" applyAlignment="0" applyProtection="0"/>
    <xf numFmtId="0" fontId="1" fillId="0" borderId="11"/>
    <xf numFmtId="43" fontId="1" fillId="0" borderId="11" applyFont="0" applyFill="0" applyBorder="0" applyAlignment="0" applyProtection="0"/>
    <xf numFmtId="0" fontId="1" fillId="0" borderId="11"/>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3" fontId="1" fillId="0" borderId="11" applyFont="0" applyFill="0" applyBorder="0" applyAlignment="0" applyProtection="0"/>
    <xf numFmtId="43" fontId="1" fillId="0" borderId="11" applyFont="0" applyFill="0" applyBorder="0" applyAlignment="0" applyProtection="0"/>
    <xf numFmtId="44" fontId="1" fillId="0" borderId="11" applyFont="0" applyFill="0" applyBorder="0" applyAlignment="0" applyProtection="0"/>
    <xf numFmtId="44" fontId="1" fillId="0" borderId="11" applyFont="0" applyFill="0" applyBorder="0" applyAlignment="0" applyProtection="0"/>
  </cellStyleXfs>
  <cellXfs count="942">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7"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7"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7" fontId="6" fillId="0" borderId="0" xfId="0" applyNumberFormat="1" applyFont="1"/>
    <xf numFmtId="167" fontId="13" fillId="0" borderId="1" xfId="0" applyNumberFormat="1" applyFont="1" applyBorder="1" applyAlignment="1">
      <alignment horizontal="center" vertical="center"/>
    </xf>
    <xf numFmtId="6"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9" fontId="10" fillId="0" borderId="1" xfId="0" applyNumberFormat="1" applyFont="1" applyBorder="1" applyAlignment="1">
      <alignment horizontal="center" vertical="center"/>
    </xf>
    <xf numFmtId="169" fontId="13" fillId="0" borderId="1" xfId="0" applyNumberFormat="1" applyFont="1" applyBorder="1" applyAlignment="1">
      <alignment horizontal="center" vertical="center"/>
    </xf>
    <xf numFmtId="167"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1" fontId="30" fillId="0" borderId="34" xfId="5" applyNumberFormat="1" applyFont="1" applyBorder="1" applyAlignment="1">
      <alignment vertical="center"/>
    </xf>
    <xf numFmtId="171" fontId="30" fillId="0" borderId="35" xfId="5" applyNumberFormat="1" applyFont="1" applyBorder="1" applyAlignment="1">
      <alignment vertical="center"/>
    </xf>
    <xf numFmtId="0" fontId="29" fillId="20" borderId="46" xfId="2" applyFont="1" applyFill="1" applyBorder="1" applyAlignment="1">
      <alignment vertical="center" wrapText="1"/>
    </xf>
    <xf numFmtId="171" fontId="30" fillId="0" borderId="47" xfId="5" applyNumberFormat="1" applyFont="1" applyBorder="1" applyAlignment="1">
      <alignment vertical="center"/>
    </xf>
    <xf numFmtId="171" fontId="30" fillId="0" borderId="49" xfId="5" applyNumberFormat="1" applyFont="1" applyBorder="1" applyAlignment="1">
      <alignment vertical="center"/>
    </xf>
    <xf numFmtId="0" fontId="29" fillId="20" borderId="37" xfId="2" applyFont="1" applyFill="1" applyBorder="1" applyAlignment="1">
      <alignment vertical="center" wrapText="1"/>
    </xf>
    <xf numFmtId="171"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1"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33" xfId="3" applyFont="1" applyBorder="1" applyAlignment="1">
      <alignment horizontal="center" vertical="center"/>
    </xf>
    <xf numFmtId="0" fontId="36" fillId="0" borderId="52" xfId="3" applyFont="1" applyBorder="1" applyAlignment="1">
      <alignment horizontal="center" vertical="center"/>
    </xf>
    <xf numFmtId="0" fontId="36" fillId="0" borderId="36" xfId="3" applyFont="1" applyBorder="1" applyAlignment="1">
      <alignment horizontal="center" vertical="center"/>
    </xf>
    <xf numFmtId="0" fontId="36" fillId="0" borderId="53" xfId="3" applyFont="1" applyBorder="1" applyAlignment="1">
      <alignment horizontal="center" vertical="center"/>
    </xf>
    <xf numFmtId="0" fontId="47" fillId="20" borderId="53" xfId="3" applyFont="1" applyFill="1" applyBorder="1" applyAlignment="1">
      <alignment horizontal="center" vertical="center" wrapText="1"/>
    </xf>
    <xf numFmtId="0" fontId="47" fillId="20" borderId="36" xfId="3" applyFont="1" applyFill="1" applyBorder="1" applyAlignment="1">
      <alignment horizontal="center" vertical="center" wrapText="1"/>
    </xf>
    <xf numFmtId="0" fontId="47" fillId="20" borderId="51" xfId="3" applyFont="1" applyFill="1" applyBorder="1" applyAlignment="1">
      <alignment horizontal="center" vertical="center" wrapText="1"/>
    </xf>
    <xf numFmtId="0" fontId="47" fillId="20" borderId="30" xfId="3" applyFont="1" applyFill="1" applyBorder="1" applyAlignment="1">
      <alignment horizontal="center" vertical="center" wrapText="1"/>
    </xf>
    <xf numFmtId="0" fontId="47" fillId="20" borderId="32" xfId="3" applyFont="1" applyFill="1" applyBorder="1" applyAlignment="1">
      <alignment horizontal="center" vertical="center" wrapText="1"/>
    </xf>
    <xf numFmtId="0" fontId="47" fillId="20" borderId="47" xfId="2" applyFont="1" applyFill="1" applyBorder="1" applyAlignment="1">
      <alignment horizontal="center" vertical="center" wrapText="1"/>
    </xf>
    <xf numFmtId="0" fontId="47" fillId="20" borderId="47" xfId="0" applyFont="1" applyFill="1" applyBorder="1" applyAlignment="1">
      <alignment horizontal="center" vertical="center"/>
    </xf>
    <xf numFmtId="10" fontId="47" fillId="20" borderId="47" xfId="3" applyNumberFormat="1" applyFont="1" applyFill="1" applyBorder="1" applyAlignment="1">
      <alignment horizontal="center" vertical="center"/>
    </xf>
    <xf numFmtId="9" fontId="47" fillId="20" borderId="47" xfId="3" applyNumberFormat="1" applyFont="1" applyFill="1" applyBorder="1" applyAlignment="1">
      <alignment horizontal="center" vertical="center"/>
    </xf>
    <xf numFmtId="9" fontId="47" fillId="24" borderId="47" xfId="0" applyNumberFormat="1" applyFont="1" applyFill="1" applyBorder="1" applyAlignment="1">
      <alignment horizontal="center" vertical="center"/>
    </xf>
    <xf numFmtId="9" fontId="47"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49" fillId="0" borderId="51" xfId="3" applyFont="1" applyBorder="1" applyAlignment="1">
      <alignment horizontal="center" vertical="center"/>
    </xf>
    <xf numFmtId="0" fontId="49" fillId="0" borderId="44" xfId="3" applyFont="1" applyBorder="1" applyAlignment="1">
      <alignment horizontal="center" vertical="center" wrapText="1"/>
    </xf>
    <xf numFmtId="10" fontId="47" fillId="20" borderId="47" xfId="0" applyNumberFormat="1" applyFont="1" applyFill="1" applyBorder="1" applyAlignment="1">
      <alignment horizontal="center"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4" xfId="0" applyNumberFormat="1" applyFont="1" applyBorder="1" applyAlignment="1">
      <alignment horizontal="center" vertical="center" wrapText="1"/>
    </xf>
    <xf numFmtId="0" fontId="30" fillId="0" borderId="48" xfId="0" applyFont="1" applyBorder="1" applyAlignment="1">
      <alignment horizontal="justify"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7" fillId="0" borderId="64" xfId="3" applyFont="1" applyBorder="1" applyAlignment="1">
      <alignment horizontal="center"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1"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37" fillId="0" borderId="51" xfId="3"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7"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37" fontId="39" fillId="0" borderId="74" xfId="11" applyNumberFormat="1" applyBorder="1" applyAlignment="1">
      <alignment horizontal="right" vertical="center"/>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1" fillId="25" borderId="11" xfId="0" applyFont="1" applyFill="1" applyBorder="1" applyAlignment="1">
      <alignment horizontal="left" vertical="center" wrapText="1"/>
    </xf>
    <xf numFmtId="0" fontId="30" fillId="0" borderId="37" xfId="3" applyFont="1" applyBorder="1" applyAlignment="1">
      <alignment vertical="center"/>
    </xf>
    <xf numFmtId="0" fontId="30" fillId="0" borderId="38" xfId="3" applyFont="1" applyBorder="1" applyAlignment="1">
      <alignment vertical="center"/>
    </xf>
    <xf numFmtId="0" fontId="30" fillId="0" borderId="69" xfId="3" applyFont="1" applyBorder="1" applyAlignment="1">
      <alignment vertical="center" wrapText="1"/>
    </xf>
    <xf numFmtId="171" fontId="30" fillId="0" borderId="69" xfId="5" applyNumberFormat="1" applyFont="1" applyBorder="1" applyAlignment="1">
      <alignment vertical="center"/>
    </xf>
    <xf numFmtId="171" fontId="30" fillId="0" borderId="70" xfId="5" applyNumberFormat="1" applyFont="1" applyBorder="1" applyAlignment="1">
      <alignment vertical="center"/>
    </xf>
    <xf numFmtId="43" fontId="56" fillId="20" borderId="80" xfId="18" applyFont="1" applyFill="1" applyBorder="1" applyAlignment="1">
      <alignment horizontal="center" vertical="center" wrapText="1"/>
    </xf>
    <xf numFmtId="43" fontId="56" fillId="20" borderId="82" xfId="18" applyFont="1" applyFill="1" applyBorder="1" applyAlignment="1">
      <alignment horizontal="center" vertical="center" wrapText="1"/>
    </xf>
    <xf numFmtId="43" fontId="56" fillId="20" borderId="83" xfId="18" applyFont="1" applyFill="1" applyBorder="1" applyAlignment="1">
      <alignment horizontal="center" vertical="center" wrapText="1"/>
    </xf>
    <xf numFmtId="171" fontId="30" fillId="0" borderId="64" xfId="5" applyNumberFormat="1" applyFont="1" applyBorder="1" applyAlignment="1">
      <alignment vertical="center"/>
    </xf>
    <xf numFmtId="171" fontId="30" fillId="0" borderId="46" xfId="5" applyNumberFormat="1" applyFont="1" applyBorder="1" applyAlignment="1">
      <alignment vertical="center"/>
    </xf>
    <xf numFmtId="171"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4" fillId="0" borderId="11" xfId="2" applyFont="1" applyAlignment="1">
      <alignment vertical="center" wrapText="1"/>
    </xf>
    <xf numFmtId="0" fontId="54" fillId="0" borderId="51" xfId="0" applyFont="1" applyBorder="1" applyAlignment="1">
      <alignment horizontal="center" vertical="center"/>
    </xf>
    <xf numFmtId="0" fontId="54" fillId="0" borderId="51" xfId="0" applyFont="1" applyBorder="1" applyAlignment="1">
      <alignment vertical="center"/>
    </xf>
    <xf numFmtId="0" fontId="54" fillId="0" borderId="51" xfId="2" applyFont="1" applyBorder="1" applyAlignment="1">
      <alignment horizontal="center" wrapText="1"/>
    </xf>
    <xf numFmtId="0" fontId="54" fillId="0" borderId="51" xfId="2" applyFont="1" applyBorder="1" applyAlignment="1">
      <alignment horizontal="center" vertical="center" wrapText="1"/>
    </xf>
    <xf numFmtId="0" fontId="54" fillId="0" borderId="51" xfId="2" applyFont="1" applyBorder="1" applyAlignment="1">
      <alignment vertical="center" wrapText="1"/>
    </xf>
    <xf numFmtId="0" fontId="29" fillId="0" borderId="51" xfId="0" applyFont="1" applyBorder="1" applyAlignment="1">
      <alignment vertical="center" wrapText="1"/>
    </xf>
    <xf numFmtId="0" fontId="47" fillId="0" borderId="37" xfId="3" applyFont="1" applyBorder="1" applyAlignment="1">
      <alignment horizontal="center" vertical="center" wrapText="1"/>
    </xf>
    <xf numFmtId="0" fontId="47" fillId="0" borderId="77" xfId="3" applyFont="1" applyBorder="1" applyAlignment="1">
      <alignment horizontal="center" vertical="center" wrapText="1"/>
    </xf>
    <xf numFmtId="0" fontId="47" fillId="0" borderId="78" xfId="3" applyFont="1" applyBorder="1" applyAlignment="1">
      <alignment horizontal="center" vertical="center" wrapText="1"/>
    </xf>
    <xf numFmtId="0" fontId="47" fillId="0" borderId="66" xfId="3" applyFont="1" applyBorder="1" applyAlignment="1">
      <alignment horizontal="center" vertical="center" wrapText="1"/>
    </xf>
    <xf numFmtId="0" fontId="47" fillId="0" borderId="68" xfId="3" applyFont="1" applyBorder="1" applyAlignment="1">
      <alignment horizontal="center" vertical="center" wrapText="1"/>
    </xf>
    <xf numFmtId="0" fontId="29" fillId="20" borderId="84"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57" fillId="20" borderId="38" xfId="19" applyFont="1" applyFill="1" applyBorder="1" applyAlignment="1">
      <alignment horizontal="center" vertical="center" wrapText="1"/>
    </xf>
    <xf numFmtId="0" fontId="3" fillId="0" borderId="69" xfId="19" applyBorder="1" applyAlignment="1">
      <alignment horizontal="right" vertical="center"/>
    </xf>
    <xf numFmtId="0" fontId="3" fillId="0" borderId="50" xfId="19" applyBorder="1" applyAlignment="1">
      <alignment vertical="center"/>
    </xf>
    <xf numFmtId="0" fontId="0" fillId="0" borderId="47" xfId="0" applyBorder="1" applyAlignment="1">
      <alignmen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57"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8"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20" borderId="53" xfId="3" applyFont="1" applyFill="1" applyBorder="1" applyAlignment="1">
      <alignment horizontal="center" vertical="center" wrapText="1"/>
    </xf>
    <xf numFmtId="0" fontId="30" fillId="0" borderId="54" xfId="3" applyFont="1" applyBorder="1" applyAlignment="1">
      <alignment horizontal="center" vertical="center" wrapText="1"/>
    </xf>
    <xf numFmtId="0" fontId="30" fillId="0" borderId="44" xfId="3" applyFont="1" applyBorder="1" applyAlignment="1">
      <alignment horizontal="center" vertical="center" wrapText="1"/>
    </xf>
    <xf numFmtId="0" fontId="58" fillId="0" borderId="51" xfId="3" applyFont="1" applyBorder="1" applyAlignment="1">
      <alignment horizontal="center" vertical="center"/>
    </xf>
    <xf numFmtId="0" fontId="58"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5" fillId="20" borderId="51" xfId="2" applyFont="1" applyFill="1" applyBorder="1" applyAlignment="1">
      <alignment vertical="center" wrapText="1"/>
    </xf>
    <xf numFmtId="0" fontId="55"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0" applyFont="1" applyBorder="1" applyAlignment="1">
      <alignment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49" xfId="11" applyNumberFormat="1" applyBorder="1" applyAlignment="1">
      <alignment horizontal="center" vertical="center"/>
    </xf>
    <xf numFmtId="0" fontId="0" fillId="0" borderId="46" xfId="0" applyBorder="1" applyAlignment="1">
      <alignment horizontal="center" vertical="center"/>
    </xf>
    <xf numFmtId="0" fontId="54" fillId="0" borderId="43" xfId="2" applyFont="1" applyBorder="1" applyAlignment="1">
      <alignment horizontal="center" vertical="center" wrapText="1"/>
    </xf>
    <xf numFmtId="0" fontId="54" fillId="0" borderId="45" xfId="2" applyFont="1" applyBorder="1" applyAlignment="1">
      <alignment horizontal="center" vertical="center" wrapText="1"/>
    </xf>
    <xf numFmtId="0" fontId="59" fillId="0" borderId="11" xfId="20" applyFont="1" applyAlignment="1">
      <alignment horizontal="left" vertical="top"/>
    </xf>
    <xf numFmtId="0" fontId="59" fillId="27" borderId="11" xfId="20" applyFont="1" applyFill="1" applyAlignment="1">
      <alignment horizontal="left" vertical="top" wrapText="1"/>
    </xf>
    <xf numFmtId="0" fontId="59" fillId="27" borderId="11" xfId="20" applyFont="1" applyFill="1" applyAlignment="1">
      <alignment horizontal="left" vertical="top"/>
    </xf>
    <xf numFmtId="0" fontId="59" fillId="0" borderId="11" xfId="20" applyFont="1" applyAlignment="1">
      <alignment horizontal="left" vertical="top" wrapText="1"/>
    </xf>
    <xf numFmtId="0" fontId="54" fillId="0" borderId="11" xfId="2" applyFont="1" applyAlignment="1">
      <alignment horizontal="center" vertical="center" wrapText="1"/>
    </xf>
    <xf numFmtId="0" fontId="29" fillId="0" borderId="11" xfId="0" applyFont="1" applyBorder="1" applyAlignment="1">
      <alignment vertical="center" wrapText="1"/>
    </xf>
    <xf numFmtId="0" fontId="47" fillId="0" borderId="65" xfId="3" applyFont="1" applyBorder="1" applyAlignment="1">
      <alignment horizontal="center" vertical="center" wrapText="1"/>
    </xf>
    <xf numFmtId="0" fontId="47" fillId="0" borderId="86" xfId="3" applyFont="1" applyBorder="1" applyAlignment="1">
      <alignment horizontal="center" vertical="center" wrapText="1"/>
    </xf>
    <xf numFmtId="171" fontId="30" fillId="0" borderId="64" xfId="5" applyNumberFormat="1" applyFont="1" applyBorder="1" applyAlignment="1">
      <alignment horizontal="center" vertical="center"/>
    </xf>
    <xf numFmtId="171" fontId="30" fillId="0" borderId="69" xfId="5" applyNumberFormat="1" applyFont="1" applyBorder="1" applyAlignment="1">
      <alignment horizontal="center" vertical="center"/>
    </xf>
    <xf numFmtId="171" fontId="30" fillId="0" borderId="70" xfId="5" applyNumberFormat="1" applyFont="1" applyBorder="1" applyAlignment="1">
      <alignment horizontal="center" vertical="center"/>
    </xf>
    <xf numFmtId="43" fontId="47" fillId="20" borderId="47" xfId="18" applyFont="1" applyFill="1" applyBorder="1" applyAlignment="1">
      <alignment horizontal="center"/>
    </xf>
    <xf numFmtId="43" fontId="47" fillId="24" borderId="47" xfId="18" applyFont="1" applyFill="1" applyBorder="1" applyAlignment="1">
      <alignment horizontal="center" vertical="center"/>
    </xf>
    <xf numFmtId="0" fontId="47" fillId="0" borderId="72" xfId="3" applyFont="1" applyBorder="1" applyAlignment="1">
      <alignment horizontal="center" vertical="center" wrapText="1"/>
    </xf>
    <xf numFmtId="0" fontId="47" fillId="0" borderId="88" xfId="3" applyFont="1" applyBorder="1" applyAlignment="1">
      <alignment horizontal="center" vertical="center" wrapText="1"/>
    </xf>
    <xf numFmtId="0" fontId="47" fillId="0" borderId="89"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36" fillId="0" borderId="31" xfId="3" applyFont="1" applyBorder="1" applyAlignment="1">
      <alignment horizontal="center" vertical="center"/>
    </xf>
    <xf numFmtId="2" fontId="36" fillId="0" borderId="51" xfId="3" applyNumberFormat="1" applyFont="1" applyBorder="1" applyAlignment="1">
      <alignment horizontal="center" vertical="center"/>
    </xf>
    <xf numFmtId="1" fontId="36" fillId="0" borderId="51" xfId="3" applyNumberFormat="1" applyFont="1" applyBorder="1" applyAlignment="1">
      <alignment horizontal="center" vertical="center"/>
    </xf>
    <xf numFmtId="2" fontId="37" fillId="0" borderId="51" xfId="3" applyNumberFormat="1" applyFont="1" applyBorder="1" applyAlignment="1">
      <alignment horizontal="center" vertical="center"/>
    </xf>
    <xf numFmtId="2" fontId="30" fillId="0" borderId="72" xfId="3" applyNumberFormat="1" applyFont="1" applyBorder="1" applyAlignment="1">
      <alignment horizontal="center" vertical="center" wrapText="1"/>
    </xf>
    <xf numFmtId="2" fontId="30" fillId="0" borderId="71" xfId="3" applyNumberFormat="1" applyFont="1" applyBorder="1" applyAlignment="1">
      <alignment horizontal="center" vertical="center" wrapText="1"/>
    </xf>
    <xf numFmtId="2" fontId="20" fillId="0" borderId="73" xfId="3" applyNumberFormat="1" applyFont="1" applyBorder="1" applyAlignment="1">
      <alignment horizontal="center" vertical="center" wrapText="1"/>
    </xf>
    <xf numFmtId="9" fontId="30" fillId="0" borderId="72" xfId="1" applyFont="1" applyBorder="1" applyAlignment="1">
      <alignment horizontal="center" vertical="center" wrapText="1"/>
    </xf>
    <xf numFmtId="9" fontId="30" fillId="0" borderId="71" xfId="1" applyFont="1" applyBorder="1" applyAlignment="1">
      <alignment horizontal="center" vertical="center" wrapText="1"/>
    </xf>
    <xf numFmtId="9" fontId="20" fillId="0" borderId="73" xfId="1" applyFont="1" applyBorder="1" applyAlignment="1">
      <alignment horizontal="center" vertical="center" wrapText="1"/>
    </xf>
    <xf numFmtId="9" fontId="30" fillId="0" borderId="54" xfId="1" applyFont="1" applyBorder="1" applyAlignment="1">
      <alignment horizontal="center" vertical="center" wrapText="1"/>
    </xf>
    <xf numFmtId="9" fontId="30" fillId="0" borderId="51" xfId="3" applyNumberFormat="1" applyFont="1" applyBorder="1" applyAlignment="1">
      <alignment horizontal="center"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1" fontId="37" fillId="0" borderId="51" xfId="3" applyNumberFormat="1" applyFont="1" applyBorder="1" applyAlignment="1">
      <alignment horizontal="center" vertical="center"/>
    </xf>
    <xf numFmtId="10" fontId="37" fillId="19" borderId="47" xfId="0" applyNumberFormat="1" applyFont="1" applyFill="1" applyBorder="1" applyAlignment="1">
      <alignment horizontal="center"/>
    </xf>
    <xf numFmtId="1" fontId="36" fillId="19" borderId="51" xfId="3" applyNumberFormat="1" applyFont="1" applyFill="1" applyBorder="1" applyAlignment="1">
      <alignment horizontal="center" vertical="center"/>
    </xf>
    <xf numFmtId="1" fontId="37" fillId="19" borderId="51" xfId="3" applyNumberFormat="1" applyFont="1" applyFill="1" applyBorder="1" applyAlignment="1">
      <alignment horizontal="center" vertical="center"/>
    </xf>
    <xf numFmtId="0" fontId="10" fillId="2" borderId="11" xfId="0" applyFont="1" applyFill="1" applyBorder="1"/>
    <xf numFmtId="0" fontId="11" fillId="2" borderId="11" xfId="0" applyFont="1" applyFill="1" applyBorder="1" applyAlignment="1">
      <alignment horizontal="left"/>
    </xf>
    <xf numFmtId="168"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7"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29" fillId="20" borderId="90" xfId="2" applyFont="1" applyFill="1" applyBorder="1" applyAlignment="1">
      <alignment horizontal="center" vertical="center" wrapText="1"/>
    </xf>
    <xf numFmtId="0" fontId="29" fillId="20" borderId="91" xfId="2" applyFont="1" applyFill="1" applyBorder="1" applyAlignment="1">
      <alignment horizontal="center" vertical="center" wrapText="1"/>
    </xf>
    <xf numFmtId="0" fontId="29" fillId="20" borderId="30" xfId="2" applyFont="1" applyFill="1" applyBorder="1" applyAlignment="1">
      <alignment vertical="center" wrapText="1"/>
    </xf>
    <xf numFmtId="0" fontId="29" fillId="20" borderId="32" xfId="2" applyFont="1" applyFill="1" applyBorder="1" applyAlignment="1">
      <alignment vertical="center" wrapText="1"/>
    </xf>
    <xf numFmtId="171" fontId="30" fillId="0" borderId="1" xfId="5" applyNumberFormat="1" applyFont="1" applyBorder="1" applyAlignment="1">
      <alignment vertical="center"/>
    </xf>
    <xf numFmtId="171" fontId="30" fillId="0" borderId="48" xfId="5" applyNumberFormat="1" applyFont="1" applyBorder="1" applyAlignment="1">
      <alignment vertical="center"/>
    </xf>
    <xf numFmtId="171" fontId="30" fillId="0" borderId="92" xfId="5" applyNumberFormat="1" applyFont="1" applyBorder="1" applyAlignment="1">
      <alignment vertical="center"/>
    </xf>
    <xf numFmtId="0" fontId="20" fillId="0" borderId="51" xfId="3" applyFont="1" applyBorder="1" applyAlignment="1">
      <alignment vertical="center" wrapText="1"/>
    </xf>
    <xf numFmtId="0" fontId="29" fillId="0" borderId="51" xfId="0" applyFont="1" applyBorder="1" applyAlignment="1">
      <alignment horizontal="center" vertical="center" wrapText="1"/>
    </xf>
    <xf numFmtId="0" fontId="29" fillId="20" borderId="54" xfId="3" applyFont="1" applyFill="1" applyBorder="1" applyAlignment="1">
      <alignment horizontal="center" vertical="center" wrapText="1"/>
    </xf>
    <xf numFmtId="43" fontId="63" fillId="20" borderId="83" xfId="18" applyFont="1" applyFill="1" applyBorder="1" applyAlignment="1">
      <alignment horizontal="center" vertical="center" wrapText="1"/>
    </xf>
    <xf numFmtId="43" fontId="63" fillId="20" borderId="80" xfId="18" applyFont="1" applyFill="1" applyBorder="1" applyAlignment="1">
      <alignment horizontal="center" vertical="center" wrapText="1"/>
    </xf>
    <xf numFmtId="43" fontId="63" fillId="20" borderId="82" xfId="18" applyFont="1" applyFill="1" applyBorder="1" applyAlignment="1">
      <alignment horizontal="center" vertical="center" wrapText="1"/>
    </xf>
    <xf numFmtId="0" fontId="42" fillId="0" borderId="75" xfId="3" applyFont="1" applyBorder="1" applyAlignment="1">
      <alignment horizontal="center" vertical="center" wrapText="1"/>
    </xf>
    <xf numFmtId="0" fontId="42" fillId="0" borderId="77" xfId="3" applyFont="1" applyBorder="1" applyAlignment="1">
      <alignment horizontal="center" vertical="center" wrapText="1"/>
    </xf>
    <xf numFmtId="0" fontId="42" fillId="0" borderId="65" xfId="3" applyFont="1" applyBorder="1" applyAlignment="1">
      <alignment horizontal="center" vertical="center" wrapText="1"/>
    </xf>
    <xf numFmtId="0" fontId="42" fillId="0" borderId="66" xfId="3" applyFont="1" applyBorder="1" applyAlignment="1">
      <alignment horizontal="center" vertical="center" wrapText="1"/>
    </xf>
    <xf numFmtId="0" fontId="42" fillId="0" borderId="64" xfId="3" applyFont="1" applyBorder="1" applyAlignment="1">
      <alignment horizontal="center" vertical="center" wrapText="1"/>
    </xf>
    <xf numFmtId="0" fontId="42" fillId="0" borderId="1" xfId="3" applyFont="1" applyBorder="1" applyAlignment="1">
      <alignment horizontal="center" vertical="center" wrapText="1"/>
    </xf>
    <xf numFmtId="0" fontId="42" fillId="0" borderId="87" xfId="3" applyFont="1" applyBorder="1" applyAlignment="1">
      <alignment horizontal="center" vertical="center" wrapText="1"/>
    </xf>
    <xf numFmtId="0" fontId="47" fillId="0" borderId="104" xfId="3" applyFont="1" applyBorder="1" applyAlignment="1">
      <alignment horizontal="center" vertical="center" wrapText="1"/>
    </xf>
    <xf numFmtId="0" fontId="47" fillId="0" borderId="105" xfId="3" applyFont="1" applyBorder="1" applyAlignment="1">
      <alignment horizontal="center" vertical="center" wrapText="1"/>
    </xf>
    <xf numFmtId="0" fontId="42" fillId="0" borderId="2" xfId="3" applyFont="1" applyBorder="1" applyAlignment="1">
      <alignment horizontal="center" vertical="center" wrapText="1"/>
    </xf>
    <xf numFmtId="0" fontId="42" fillId="0" borderId="106" xfId="3" applyFont="1" applyBorder="1" applyAlignment="1">
      <alignment horizontal="left" vertical="center" wrapText="1"/>
    </xf>
    <xf numFmtId="0" fontId="42" fillId="0" borderId="107" xfId="3" applyFont="1" applyBorder="1" applyAlignment="1">
      <alignment horizontal="left" vertical="center" wrapText="1"/>
    </xf>
    <xf numFmtId="0" fontId="42" fillId="0" borderId="108" xfId="3" applyFont="1" applyBorder="1" applyAlignment="1">
      <alignment horizontal="left" vertical="center" wrapText="1"/>
    </xf>
    <xf numFmtId="0" fontId="47" fillId="0" borderId="109" xfId="3" applyFont="1" applyBorder="1" applyAlignment="1">
      <alignment horizontal="center" vertical="center" wrapText="1"/>
    </xf>
    <xf numFmtId="0" fontId="42" fillId="0" borderId="110" xfId="3" applyFont="1" applyBorder="1" applyAlignment="1">
      <alignment horizontal="center" vertical="center" wrapText="1"/>
    </xf>
    <xf numFmtId="0" fontId="42" fillId="0" borderId="23" xfId="3" applyFont="1" applyBorder="1" applyAlignment="1">
      <alignment horizontal="center" vertical="center" wrapText="1"/>
    </xf>
    <xf numFmtId="0" fontId="42" fillId="0" borderId="8" xfId="3" applyFont="1" applyBorder="1" applyAlignment="1">
      <alignment horizontal="center" vertical="center" wrapText="1"/>
    </xf>
    <xf numFmtId="0" fontId="42" fillId="0" borderId="22" xfId="3" applyFont="1" applyBorder="1" applyAlignment="1">
      <alignment horizontal="center" vertical="center" wrapText="1"/>
    </xf>
    <xf numFmtId="0" fontId="42" fillId="0" borderId="27" xfId="3" applyFont="1" applyBorder="1" applyAlignment="1">
      <alignment horizontal="center" vertical="center" wrapText="1"/>
    </xf>
    <xf numFmtId="0" fontId="42" fillId="0" borderId="5" xfId="3" applyFont="1" applyBorder="1" applyAlignment="1">
      <alignment horizontal="center" vertical="center" wrapText="1"/>
    </xf>
    <xf numFmtId="0" fontId="47" fillId="0" borderId="114" xfId="3" applyFont="1" applyBorder="1" applyAlignment="1">
      <alignment horizontal="center" vertical="center" wrapText="1"/>
    </xf>
    <xf numFmtId="175" fontId="42" fillId="0" borderId="111" xfId="21" applyNumberFormat="1" applyFont="1" applyBorder="1" applyAlignment="1">
      <alignment horizontal="center" vertical="center" wrapText="1"/>
    </xf>
    <xf numFmtId="175" fontId="42" fillId="0" borderId="112" xfId="21" applyNumberFormat="1" applyFont="1" applyBorder="1" applyAlignment="1">
      <alignment horizontal="center" vertical="center" wrapText="1"/>
    </xf>
    <xf numFmtId="175" fontId="42" fillId="0" borderId="113" xfId="21" applyNumberFormat="1" applyFont="1" applyBorder="1" applyAlignment="1">
      <alignment horizontal="center" vertical="center" wrapText="1"/>
    </xf>
    <xf numFmtId="175" fontId="47" fillId="0" borderId="109" xfId="21" applyNumberFormat="1" applyFont="1" applyBorder="1" applyAlignment="1">
      <alignment horizontal="center" vertical="center" wrapText="1"/>
    </xf>
    <xf numFmtId="0" fontId="42" fillId="0" borderId="43" xfId="3" applyFont="1" applyBorder="1" applyAlignment="1">
      <alignment horizontal="center" vertical="center" wrapText="1"/>
    </xf>
    <xf numFmtId="0" fontId="42" fillId="0" borderId="12" xfId="3" applyFont="1" applyBorder="1" applyAlignment="1">
      <alignment horizontal="center" vertical="center" wrapText="1"/>
    </xf>
    <xf numFmtId="0" fontId="42" fillId="0" borderId="7" xfId="3" applyFont="1" applyBorder="1" applyAlignment="1">
      <alignment horizontal="center" vertical="center" wrapText="1"/>
    </xf>
    <xf numFmtId="0" fontId="47" fillId="0" borderId="115" xfId="3" applyFont="1" applyBorder="1" applyAlignment="1">
      <alignment horizontal="center" vertical="center" wrapText="1"/>
    </xf>
    <xf numFmtId="0" fontId="36" fillId="19" borderId="11" xfId="3" applyFont="1" applyFill="1" applyAlignment="1">
      <alignment vertical="center"/>
    </xf>
    <xf numFmtId="0" fontId="36" fillId="0" borderId="11" xfId="3" applyFont="1" applyAlignment="1">
      <alignment vertical="center"/>
    </xf>
    <xf numFmtId="0" fontId="42" fillId="0" borderId="47" xfId="3" applyFont="1" applyBorder="1" applyAlignment="1">
      <alignment vertical="center" wrapText="1"/>
    </xf>
    <xf numFmtId="0" fontId="47" fillId="0" borderId="47" xfId="3" applyFont="1" applyBorder="1" applyAlignment="1">
      <alignment vertical="center" wrapText="1"/>
    </xf>
    <xf numFmtId="0" fontId="37" fillId="0" borderId="47" xfId="3" applyFont="1" applyBorder="1" applyAlignment="1">
      <alignment vertical="center"/>
    </xf>
    <xf numFmtId="0" fontId="37" fillId="25" borderId="47" xfId="3" applyFont="1" applyFill="1" applyBorder="1" applyAlignment="1">
      <alignment vertical="center"/>
    </xf>
    <xf numFmtId="176" fontId="36" fillId="0" borderId="51" xfId="18" applyNumberFormat="1" applyFont="1" applyBorder="1" applyAlignment="1">
      <alignment horizontal="center" vertical="center"/>
    </xf>
    <xf numFmtId="176" fontId="37" fillId="0" borderId="51" xfId="18" applyNumberFormat="1" applyFont="1" applyBorder="1" applyAlignment="1">
      <alignment horizontal="center" vertical="center"/>
    </xf>
    <xf numFmtId="0" fontId="29" fillId="0" borderId="51" xfId="2" applyFont="1" applyBorder="1" applyAlignment="1">
      <alignment horizontal="left" vertical="center" wrapText="1"/>
    </xf>
    <xf numFmtId="0" fontId="29" fillId="20" borderId="51" xfId="2" applyFont="1" applyFill="1" applyBorder="1" applyAlignment="1">
      <alignment horizontal="center" vertical="center" wrapText="1"/>
    </xf>
    <xf numFmtId="14" fontId="29" fillId="0" borderId="51" xfId="2" applyNumberFormat="1" applyFont="1" applyBorder="1" applyAlignment="1">
      <alignment horizontal="left" vertical="center" wrapText="1"/>
    </xf>
    <xf numFmtId="0" fontId="29" fillId="19" borderId="51" xfId="2" applyFont="1" applyFill="1" applyBorder="1" applyAlignment="1">
      <alignment vertical="center" wrapText="1"/>
    </xf>
    <xf numFmtId="1" fontId="42" fillId="0" borderId="47" xfId="3" applyNumberFormat="1" applyFont="1" applyBorder="1" applyAlignment="1">
      <alignment vertical="center" wrapText="1"/>
    </xf>
    <xf numFmtId="1" fontId="37" fillId="0" borderId="47" xfId="3" applyNumberFormat="1" applyFont="1" applyBorder="1" applyAlignment="1">
      <alignment vertical="center"/>
    </xf>
    <xf numFmtId="10" fontId="47" fillId="19" borderId="47" xfId="3" applyNumberFormat="1" applyFont="1" applyFill="1" applyBorder="1" applyAlignment="1">
      <alignment horizontal="center" vertical="center"/>
    </xf>
    <xf numFmtId="0" fontId="39" fillId="19" borderId="47" xfId="12" quotePrefix="1" applyNumberFormat="1" applyFill="1" applyBorder="1" applyAlignment="1">
      <alignment horizontal="left" vertical="center" wrapText="1"/>
    </xf>
    <xf numFmtId="0" fontId="39" fillId="19" borderId="47" xfId="12" quotePrefix="1" applyNumberFormat="1" applyFill="1" applyBorder="1" applyAlignment="1">
      <alignment horizontal="center" vertical="center" wrapText="1"/>
    </xf>
    <xf numFmtId="37" fontId="39" fillId="19" borderId="47" xfId="11" applyNumberFormat="1" applyFill="1" applyBorder="1" applyAlignment="1">
      <alignment horizontal="center" vertical="center"/>
    </xf>
    <xf numFmtId="37" fontId="39"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3" fillId="19" borderId="47" xfId="19" applyFill="1" applyBorder="1" applyAlignment="1">
      <alignment vertical="center"/>
    </xf>
    <xf numFmtId="37" fontId="39" fillId="19" borderId="74" xfId="11" applyNumberFormat="1" applyFill="1" applyBorder="1" applyAlignment="1">
      <alignment horizontal="right" vertical="center"/>
    </xf>
    <xf numFmtId="0" fontId="30" fillId="0" borderId="32" xfId="3" applyFont="1" applyBorder="1" applyAlignment="1">
      <alignment horizontal="center" vertical="center" wrapText="1"/>
    </xf>
    <xf numFmtId="0" fontId="30" fillId="19" borderId="44" xfId="3" applyFont="1" applyFill="1" applyBorder="1" applyAlignment="1">
      <alignment horizontal="left" vertical="center" wrapText="1"/>
    </xf>
    <xf numFmtId="171" fontId="30" fillId="0" borderId="47" xfId="5" applyNumberFormat="1" applyFont="1" applyFill="1" applyBorder="1" applyAlignment="1">
      <alignment vertical="center"/>
    </xf>
    <xf numFmtId="9" fontId="30" fillId="0" borderId="92" xfId="1" applyFont="1" applyBorder="1" applyAlignment="1">
      <alignment vertical="center"/>
    </xf>
    <xf numFmtId="0" fontId="29" fillId="20" borderId="32" xfId="2" applyFont="1" applyFill="1" applyBorder="1" applyAlignment="1">
      <alignment horizontal="center" vertical="center" wrapText="1"/>
    </xf>
    <xf numFmtId="0" fontId="29" fillId="20" borderId="81" xfId="2" applyFont="1" applyFill="1" applyBorder="1" applyAlignment="1">
      <alignment horizontal="center" vertical="center" wrapText="1"/>
    </xf>
    <xf numFmtId="0" fontId="14" fillId="19" borderId="44" xfId="3" applyFont="1" applyFill="1" applyBorder="1" applyAlignment="1">
      <alignment horizontal="left" vertical="center" wrapText="1"/>
    </xf>
    <xf numFmtId="1" fontId="18" fillId="19" borderId="50" xfId="19" applyNumberFormat="1" applyFont="1" applyFill="1" applyBorder="1" applyAlignment="1">
      <alignment horizontal="center" vertical="center"/>
    </xf>
    <xf numFmtId="1" fontId="18" fillId="19" borderId="50" xfId="19" applyNumberFormat="1" applyFont="1" applyFill="1" applyBorder="1" applyAlignment="1">
      <alignment horizontal="center" vertical="center" wrapText="1"/>
    </xf>
    <xf numFmtId="0" fontId="30" fillId="19" borderId="51" xfId="3" applyFont="1" applyFill="1" applyBorder="1" applyAlignment="1">
      <alignment horizontal="left" vertical="center" wrapText="1"/>
    </xf>
    <xf numFmtId="0" fontId="14" fillId="0" borderId="51" xfId="3" applyFont="1" applyBorder="1" applyAlignment="1">
      <alignment horizontal="center" vertical="center"/>
    </xf>
    <xf numFmtId="0" fontId="64" fillId="0" borderId="44" xfId="22" applyBorder="1" applyAlignment="1">
      <alignment horizontal="center" vertical="center" wrapText="1"/>
    </xf>
    <xf numFmtId="0" fontId="14" fillId="0" borderId="44" xfId="3" applyFont="1" applyBorder="1" applyAlignment="1">
      <alignment horizontal="center" vertical="center" wrapText="1"/>
    </xf>
    <xf numFmtId="0" fontId="30" fillId="0" borderId="44" xfId="3" applyFont="1" applyBorder="1" applyAlignment="1">
      <alignment horizontal="left" vertical="center" wrapText="1"/>
    </xf>
    <xf numFmtId="0" fontId="30" fillId="0" borderId="52" xfId="36" applyFont="1" applyBorder="1" applyAlignment="1">
      <alignment horizontal="center" vertical="center"/>
    </xf>
    <xf numFmtId="0" fontId="30" fillId="19" borderId="51" xfId="36" applyFont="1" applyFill="1" applyBorder="1" applyAlignment="1">
      <alignment horizontal="left" vertical="center"/>
    </xf>
    <xf numFmtId="0" fontId="30" fillId="19" borderId="44" xfId="36" applyFont="1" applyFill="1" applyBorder="1" applyAlignment="1">
      <alignment horizontal="left" vertical="center" wrapText="1"/>
    </xf>
    <xf numFmtId="0" fontId="64" fillId="19" borderId="44" xfId="22" applyFill="1" applyBorder="1" applyAlignment="1">
      <alignment horizontal="left" vertical="center" wrapText="1"/>
    </xf>
    <xf numFmtId="0" fontId="14" fillId="0" borderId="44" xfId="25" applyFont="1" applyBorder="1" applyAlignment="1">
      <alignment horizontal="left" vertical="center" wrapText="1"/>
    </xf>
    <xf numFmtId="0" fontId="14" fillId="0" borderId="51" xfId="25" applyFont="1" applyBorder="1" applyAlignment="1">
      <alignment horizontal="center" vertical="center" wrapText="1"/>
    </xf>
    <xf numFmtId="0" fontId="64" fillId="0" borderId="32" xfId="22" applyBorder="1" applyAlignment="1">
      <alignment horizontal="center" vertical="center" wrapText="1"/>
    </xf>
    <xf numFmtId="0" fontId="18" fillId="0" borderId="50" xfId="19" applyFont="1" applyBorder="1" applyAlignment="1">
      <alignment horizontal="center" vertical="center"/>
    </xf>
    <xf numFmtId="0" fontId="18" fillId="0" borderId="50" xfId="19" applyFont="1" applyBorder="1" applyAlignment="1">
      <alignment horizontal="center" vertical="center" wrapText="1"/>
    </xf>
    <xf numFmtId="0" fontId="18" fillId="19" borderId="50" xfId="19" applyFont="1" applyFill="1" applyBorder="1" applyAlignment="1">
      <alignment horizontal="center" vertical="center"/>
    </xf>
    <xf numFmtId="0" fontId="36" fillId="0" borderId="52" xfId="36" applyFont="1" applyBorder="1" applyAlignment="1">
      <alignment horizontal="center" vertical="center"/>
    </xf>
    <xf numFmtId="0" fontId="17" fillId="0" borderId="51" xfId="36" applyFont="1" applyBorder="1" applyAlignment="1">
      <alignment horizontal="center" vertical="center" wrapText="1"/>
    </xf>
    <xf numFmtId="0" fontId="14" fillId="0" borderId="44" xfId="36" applyFont="1" applyBorder="1" applyAlignment="1">
      <alignment horizontal="center" vertical="center" wrapText="1"/>
    </xf>
    <xf numFmtId="0" fontId="30" fillId="0" borderId="34" xfId="0" applyFont="1" applyBorder="1" applyAlignment="1">
      <alignment horizontal="center" vertical="center" wrapText="1"/>
    </xf>
    <xf numFmtId="15" fontId="30" fillId="0" borderId="48" xfId="0" applyNumberFormat="1" applyFont="1" applyBorder="1" applyAlignment="1">
      <alignment horizontal="justify" vertical="center" wrapText="1"/>
    </xf>
    <xf numFmtId="171" fontId="30" fillId="0" borderId="121" xfId="5" applyNumberFormat="1" applyFont="1" applyBorder="1" applyAlignment="1">
      <alignment vertical="center"/>
    </xf>
    <xf numFmtId="9" fontId="30" fillId="0" borderId="39" xfId="1" applyFont="1" applyBorder="1" applyAlignment="1">
      <alignment vertical="center"/>
    </xf>
    <xf numFmtId="171" fontId="30" fillId="0" borderId="79" xfId="5" applyNumberFormat="1" applyFont="1" applyBorder="1" applyAlignment="1">
      <alignment vertical="center"/>
    </xf>
    <xf numFmtId="171" fontId="30" fillId="0" borderId="67" xfId="5" applyNumberFormat="1" applyFont="1" applyBorder="1" applyAlignment="1">
      <alignment vertical="center"/>
    </xf>
    <xf numFmtId="171" fontId="30" fillId="0" borderId="63" xfId="5" applyNumberFormat="1" applyFont="1" applyBorder="1" applyAlignment="1">
      <alignment vertical="center"/>
    </xf>
    <xf numFmtId="9" fontId="30" fillId="0" borderId="68" xfId="1" applyFont="1" applyBorder="1" applyAlignment="1">
      <alignment vertical="center"/>
    </xf>
    <xf numFmtId="0" fontId="30" fillId="0" borderId="51" xfId="3" applyFont="1" applyBorder="1" applyAlignment="1">
      <alignment vertical="center" wrapText="1"/>
    </xf>
    <xf numFmtId="10" fontId="30" fillId="0" borderId="68" xfId="1" applyNumberFormat="1" applyFont="1" applyBorder="1" applyAlignment="1">
      <alignment vertical="center"/>
    </xf>
    <xf numFmtId="175" fontId="42" fillId="0" borderId="96" xfId="21" applyNumberFormat="1" applyFont="1" applyBorder="1" applyAlignment="1">
      <alignment horizontal="center" vertical="center" wrapText="1"/>
    </xf>
    <xf numFmtId="175" fontId="42" fillId="0" borderId="122" xfId="21" applyNumberFormat="1" applyFont="1" applyBorder="1" applyAlignment="1">
      <alignment horizontal="center" vertical="center" wrapText="1"/>
    </xf>
    <xf numFmtId="175" fontId="42" fillId="0" borderId="123" xfId="21" applyNumberFormat="1" applyFont="1" applyBorder="1" applyAlignment="1">
      <alignment horizontal="center" vertical="center" wrapText="1"/>
    </xf>
    <xf numFmtId="0" fontId="29" fillId="16" borderId="54" xfId="3" applyFont="1" applyFill="1" applyBorder="1" applyAlignment="1">
      <alignment horizontal="center" vertical="center" wrapText="1"/>
    </xf>
    <xf numFmtId="175" fontId="47" fillId="0" borderId="124" xfId="21" applyNumberFormat="1" applyFont="1" applyBorder="1" applyAlignment="1">
      <alignment horizontal="center" vertical="center" wrapText="1"/>
    </xf>
    <xf numFmtId="44" fontId="42" fillId="0" borderId="35" xfId="21" applyFont="1" applyBorder="1" applyAlignment="1">
      <alignment horizontal="center" vertical="center" wrapText="1"/>
    </xf>
    <xf numFmtId="44" fontId="42" fillId="0" borderId="49" xfId="21" applyFont="1" applyBorder="1" applyAlignment="1">
      <alignment horizontal="center" vertical="center" wrapText="1"/>
    </xf>
    <xf numFmtId="44" fontId="42" fillId="0" borderId="73" xfId="21" applyFont="1" applyBorder="1" applyAlignment="1">
      <alignment horizontal="center" vertical="center" wrapText="1"/>
    </xf>
    <xf numFmtId="0" fontId="47" fillId="0" borderId="30" xfId="3" applyFont="1" applyBorder="1" applyAlignment="1">
      <alignment horizontal="center" vertical="center" wrapText="1"/>
    </xf>
    <xf numFmtId="0" fontId="47" fillId="0" borderId="51" xfId="3" applyFont="1" applyBorder="1" applyAlignment="1">
      <alignment horizontal="center" vertical="center" wrapText="1"/>
    </xf>
    <xf numFmtId="0" fontId="39" fillId="19" borderId="50" xfId="19" applyFont="1" applyFill="1" applyBorder="1" applyAlignment="1">
      <alignment horizontal="center" vertical="center"/>
    </xf>
    <xf numFmtId="0" fontId="39" fillId="19" borderId="47" xfId="23" applyFont="1" applyFill="1" applyBorder="1" applyAlignment="1">
      <alignment horizontal="center" vertical="center" wrapText="1"/>
    </xf>
    <xf numFmtId="175" fontId="47" fillId="0" borderId="30" xfId="3" applyNumberFormat="1" applyFont="1" applyBorder="1" applyAlignment="1">
      <alignment horizontal="center" vertical="center" wrapText="1"/>
    </xf>
    <xf numFmtId="0" fontId="42" fillId="19" borderId="75" xfId="3" applyFont="1" applyFill="1" applyBorder="1" applyAlignment="1">
      <alignment horizontal="center" vertical="center" wrapText="1"/>
    </xf>
    <xf numFmtId="175" fontId="42" fillId="19" borderId="34" xfId="21" applyNumberFormat="1" applyFont="1" applyFill="1" applyBorder="1" applyAlignment="1">
      <alignment horizontal="center" vertical="center" wrapText="1"/>
    </xf>
    <xf numFmtId="0" fontId="42" fillId="19" borderId="46" xfId="3" applyFont="1" applyFill="1" applyBorder="1" applyAlignment="1">
      <alignment horizontal="center" vertical="center" wrapText="1"/>
    </xf>
    <xf numFmtId="0" fontId="42" fillId="19" borderId="72" xfId="3" applyFont="1" applyFill="1" applyBorder="1" applyAlignment="1">
      <alignment horizontal="center" vertical="center" wrapText="1"/>
    </xf>
    <xf numFmtId="0" fontId="28" fillId="0" borderId="51" xfId="0" applyFont="1" applyBorder="1" applyAlignment="1">
      <alignment horizontal="center" vertical="center"/>
    </xf>
    <xf numFmtId="0" fontId="30" fillId="0" borderId="51" xfId="36" applyFont="1" applyBorder="1" applyAlignment="1">
      <alignment horizontal="left" vertical="center" wrapText="1"/>
    </xf>
    <xf numFmtId="0" fontId="30" fillId="0" borderId="51" xfId="3" applyFont="1" applyBorder="1" applyAlignment="1">
      <alignment horizontal="left" vertical="center" wrapText="1"/>
    </xf>
    <xf numFmtId="0" fontId="30" fillId="0" borderId="51" xfId="36" applyFont="1" applyBorder="1" applyAlignment="1">
      <alignment horizontal="center" vertical="center"/>
    </xf>
    <xf numFmtId="0" fontId="30" fillId="0" borderId="44" xfId="36" applyFont="1" applyBorder="1" applyAlignment="1">
      <alignment horizontal="left" vertical="center" wrapText="1"/>
    </xf>
    <xf numFmtId="0" fontId="30" fillId="0" borderId="51" xfId="3" applyFont="1" applyBorder="1" applyAlignment="1">
      <alignment horizontal="center" vertical="center" wrapText="1"/>
    </xf>
    <xf numFmtId="0" fontId="30" fillId="19" borderId="51" xfId="3" applyFont="1" applyFill="1" applyBorder="1" applyAlignment="1">
      <alignment horizontal="left" vertical="center"/>
    </xf>
    <xf numFmtId="0" fontId="3" fillId="0" borderId="50" xfId="19" applyBorder="1" applyAlignment="1">
      <alignment horizontal="center" vertical="center"/>
    </xf>
    <xf numFmtId="0" fontId="30" fillId="0" borderId="51" xfId="36" applyFont="1" applyBorder="1" applyAlignment="1">
      <alignment horizontal="center" vertical="center" wrapText="1"/>
    </xf>
    <xf numFmtId="0" fontId="30" fillId="0" borderId="44" xfId="36" applyFont="1" applyBorder="1" applyAlignment="1">
      <alignment horizontal="center" vertical="center" wrapText="1"/>
    </xf>
    <xf numFmtId="0" fontId="3" fillId="19" borderId="47" xfId="19" applyFill="1" applyBorder="1" applyAlignment="1">
      <alignment horizontal="center" vertical="center"/>
    </xf>
    <xf numFmtId="0" fontId="78" fillId="0" borderId="47" xfId="19" applyFont="1" applyBorder="1" applyAlignment="1">
      <alignment vertical="center" wrapText="1"/>
    </xf>
    <xf numFmtId="175" fontId="42" fillId="0" borderId="35" xfId="21" applyNumberFormat="1" applyFont="1" applyBorder="1" applyAlignment="1">
      <alignment horizontal="center" vertical="center" wrapText="1"/>
    </xf>
    <xf numFmtId="0" fontId="79" fillId="0" borderId="47" xfId="0" applyFont="1" applyBorder="1"/>
    <xf numFmtId="0" fontId="79" fillId="35" borderId="47" xfId="0" applyFont="1" applyFill="1" applyBorder="1"/>
    <xf numFmtId="9" fontId="47" fillId="36" borderId="47" xfId="3" applyNumberFormat="1" applyFont="1" applyFill="1" applyBorder="1" applyAlignment="1">
      <alignment horizontal="center" vertical="center"/>
    </xf>
    <xf numFmtId="0" fontId="29" fillId="20" borderId="64" xfId="2" applyFont="1" applyFill="1" applyBorder="1" applyAlignment="1">
      <alignment vertical="center" wrapText="1"/>
    </xf>
    <xf numFmtId="0" fontId="29" fillId="22" borderId="84" xfId="2" applyFont="1" applyFill="1" applyBorder="1" applyAlignment="1">
      <alignment vertical="center" wrapText="1"/>
    </xf>
    <xf numFmtId="0" fontId="30" fillId="19" borderId="52" xfId="3" applyFont="1" applyFill="1" applyBorder="1" applyAlignment="1">
      <alignment horizontal="center" vertical="center"/>
    </xf>
    <xf numFmtId="0" fontId="30" fillId="19" borderId="51" xfId="100" applyFont="1" applyFill="1" applyBorder="1" applyAlignment="1">
      <alignment horizontal="left" vertical="center" wrapText="1"/>
    </xf>
    <xf numFmtId="0" fontId="28" fillId="0" borderId="51" xfId="0" applyFont="1" applyBorder="1" applyAlignment="1">
      <alignment horizontal="left" vertical="center" wrapText="1"/>
    </xf>
    <xf numFmtId="0" fontId="57" fillId="20" borderId="34" xfId="19" applyFont="1" applyFill="1" applyBorder="1" applyAlignment="1">
      <alignment horizontal="center" vertical="center" wrapText="1"/>
    </xf>
    <xf numFmtId="0" fontId="57" fillId="20" borderId="38" xfId="19" applyFont="1" applyFill="1" applyBorder="1" applyAlignment="1">
      <alignment horizontal="center" vertical="center" wrapText="1"/>
    </xf>
    <xf numFmtId="0" fontId="57" fillId="20" borderId="35" xfId="19" applyFont="1" applyFill="1" applyBorder="1" applyAlignment="1">
      <alignment horizontal="center" vertical="center" wrapText="1"/>
    </xf>
    <xf numFmtId="0" fontId="57" fillId="20" borderId="39" xfId="19" applyFont="1" applyFill="1" applyBorder="1" applyAlignment="1">
      <alignment horizontal="center" vertical="center" wrapText="1"/>
    </xf>
    <xf numFmtId="0" fontId="3" fillId="25" borderId="11" xfId="19" applyFill="1" applyAlignment="1">
      <alignment horizontal="center"/>
    </xf>
    <xf numFmtId="0" fontId="57" fillId="20" borderId="79" xfId="19" applyFont="1" applyFill="1" applyBorder="1" applyAlignment="1">
      <alignment horizontal="center" vertical="center"/>
    </xf>
    <xf numFmtId="0" fontId="57" fillId="20" borderId="62" xfId="19" applyFont="1" applyFill="1" applyBorder="1" applyAlignment="1">
      <alignment horizontal="center" vertical="center"/>
    </xf>
    <xf numFmtId="0" fontId="57" fillId="20" borderId="76" xfId="19" applyFont="1" applyFill="1" applyBorder="1" applyAlignment="1">
      <alignment horizontal="center" vertical="center"/>
    </xf>
    <xf numFmtId="0" fontId="41" fillId="26" borderId="75"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57" fillId="20" borderId="57" xfId="19" applyFont="1" applyFill="1" applyBorder="1" applyAlignment="1">
      <alignment horizontal="center" vertical="center" wrapText="1"/>
    </xf>
    <xf numFmtId="0" fontId="57" fillId="20" borderId="80" xfId="19" applyFont="1" applyFill="1" applyBorder="1" applyAlignment="1">
      <alignment horizontal="center" vertical="center" wrapText="1"/>
    </xf>
    <xf numFmtId="0" fontId="57" fillId="20" borderId="61" xfId="19" applyFont="1" applyFill="1" applyBorder="1" applyAlignment="1">
      <alignment horizontal="center" vertical="center"/>
    </xf>
    <xf numFmtId="0" fontId="53" fillId="16" borderId="35" xfId="19" applyFont="1" applyFill="1" applyBorder="1" applyAlignment="1">
      <alignment horizontal="center" vertical="center" wrapText="1"/>
    </xf>
    <xf numFmtId="0" fontId="53" fillId="16" borderId="39" xfId="19" applyFont="1" applyFill="1" applyBorder="1" applyAlignment="1">
      <alignment horizontal="center" vertical="center" wrapText="1"/>
    </xf>
    <xf numFmtId="0" fontId="28" fillId="0" borderId="33" xfId="2" applyFont="1" applyBorder="1" applyAlignment="1">
      <alignment horizontal="center" vertical="center" wrapText="1"/>
    </xf>
    <xf numFmtId="0" fontId="28" fillId="0" borderId="11" xfId="2" applyFont="1" applyAlignment="1">
      <alignment horizontal="center" vertical="center" wrapText="1"/>
    </xf>
    <xf numFmtId="0" fontId="28" fillId="0" borderId="36" xfId="2" applyFont="1" applyBorder="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29" fillId="16" borderId="51" xfId="2" applyFont="1" applyFill="1" applyBorder="1" applyAlignment="1">
      <alignment horizontal="left" vertical="center" wrapText="1"/>
    </xf>
    <xf numFmtId="0" fontId="51" fillId="0" borderId="30" xfId="0" applyFont="1" applyBorder="1" applyAlignment="1">
      <alignment horizontal="left" vertical="center" wrapText="1"/>
    </xf>
    <xf numFmtId="0" fontId="51" fillId="0" borderId="31" xfId="0" applyFont="1" applyBorder="1" applyAlignment="1">
      <alignment horizontal="left" vertical="center" wrapText="1"/>
    </xf>
    <xf numFmtId="0" fontId="51" fillId="0" borderId="32"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8" fillId="0" borderId="0" xfId="0" applyFont="1" applyAlignment="1">
      <alignment horizontal="left" vertical="top"/>
    </xf>
    <xf numFmtId="0" fontId="0" fillId="0" borderId="0" xfId="0"/>
    <xf numFmtId="0" fontId="10" fillId="0" borderId="2" xfId="0" applyFont="1" applyBorder="1" applyAlignment="1">
      <alignment horizontal="center" vertical="center"/>
    </xf>
    <xf numFmtId="0" fontId="9" fillId="0" borderId="4" xfId="0" applyFont="1" applyBorder="1"/>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9" fillId="0" borderId="3" xfId="0" applyFont="1" applyBorder="1"/>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7"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9" fillId="0" borderId="11" xfId="0" applyFont="1" applyBorder="1"/>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9" fillId="0" borderId="12" xfId="0" applyFont="1" applyBorder="1"/>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9" fillId="0" borderId="13" xfId="0" applyFont="1" applyBorder="1"/>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5" xfId="0" applyFont="1" applyFill="1" applyBorder="1" applyAlignment="1">
      <alignment horizontal="center" vertical="center"/>
    </xf>
    <xf numFmtId="0" fontId="9" fillId="0" borderId="7" xfId="0" applyFont="1" applyBorder="1"/>
    <xf numFmtId="0" fontId="9" fillId="0" borderId="8" xfId="0" applyFont="1" applyBorder="1"/>
    <xf numFmtId="0" fontId="9" fillId="0" borderId="6" xfId="0" applyFont="1" applyBorder="1"/>
    <xf numFmtId="0" fontId="9" fillId="0" borderId="26" xfId="0" applyFont="1" applyBorder="1"/>
    <xf numFmtId="0" fontId="9" fillId="0" borderId="24" xfId="0" applyFont="1" applyBorder="1"/>
    <xf numFmtId="0" fontId="9" fillId="0" borderId="25"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44" fillId="16" borderId="71" xfId="2" applyFont="1" applyFill="1" applyBorder="1" applyAlignment="1">
      <alignment horizontal="center" vertical="center" wrapText="1"/>
    </xf>
    <xf numFmtId="0" fontId="44" fillId="16" borderId="69" xfId="2" applyFont="1" applyFill="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47" xfId="0" applyFont="1" applyBorder="1" applyAlignment="1">
      <alignment horizontal="center"/>
    </xf>
    <xf numFmtId="0" fontId="45" fillId="0" borderId="48" xfId="3" applyFont="1" applyBorder="1" applyAlignment="1">
      <alignment horizontal="center" vertical="center" wrapText="1"/>
    </xf>
    <xf numFmtId="0" fontId="45" fillId="0" borderId="50" xfId="3" applyFont="1" applyBorder="1" applyAlignment="1">
      <alignment horizontal="center" vertical="center" wrapText="1"/>
    </xf>
    <xf numFmtId="0" fontId="48" fillId="0" borderId="48" xfId="3" applyFont="1" applyBorder="1" applyAlignment="1">
      <alignment horizontal="center" vertical="center" wrapText="1"/>
    </xf>
    <xf numFmtId="0" fontId="48" fillId="0" borderId="50" xfId="3" applyFont="1" applyBorder="1" applyAlignment="1">
      <alignment horizontal="center" vertical="center" wrapText="1"/>
    </xf>
    <xf numFmtId="0" fontId="36" fillId="0" borderId="47" xfId="3" applyFont="1" applyBorder="1" applyAlignment="1">
      <alignment horizontal="center" vertical="center"/>
    </xf>
    <xf numFmtId="0" fontId="29" fillId="0" borderId="51" xfId="0" applyFont="1" applyBorder="1" applyAlignment="1">
      <alignment horizontal="center"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43"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7" fillId="20" borderId="47" xfId="2" applyFont="1" applyFill="1" applyBorder="1" applyAlignment="1">
      <alignment horizontal="center" vertical="center" wrapText="1"/>
    </xf>
    <xf numFmtId="173" fontId="47" fillId="20" borderId="48" xfId="3" applyNumberFormat="1" applyFont="1" applyFill="1" applyBorder="1" applyAlignment="1">
      <alignment horizontal="center" vertical="center" wrapText="1"/>
    </xf>
    <xf numFmtId="173" fontId="47" fillId="20" borderId="50" xfId="3" applyNumberFormat="1" applyFont="1" applyFill="1" applyBorder="1" applyAlignment="1">
      <alignment horizontal="center" vertical="center" wrapText="1"/>
    </xf>
    <xf numFmtId="0" fontId="30" fillId="19" borderId="48" xfId="3" applyFont="1" applyFill="1" applyBorder="1" applyAlignment="1">
      <alignment horizontal="left" vertical="center" wrapText="1"/>
    </xf>
    <xf numFmtId="0" fontId="30" fillId="19" borderId="50" xfId="3" applyFont="1" applyFill="1" applyBorder="1" applyAlignment="1">
      <alignment horizontal="left" vertical="center" wrapText="1"/>
    </xf>
    <xf numFmtId="0" fontId="48" fillId="0" borderId="48" xfId="3" applyFont="1" applyBorder="1" applyAlignment="1">
      <alignment horizontal="left" vertical="center" wrapText="1"/>
    </xf>
    <xf numFmtId="0" fontId="48" fillId="0" borderId="50" xfId="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20" fillId="0" borderId="51" xfId="3" applyFont="1" applyBorder="1" applyAlignment="1">
      <alignment horizontal="center" vertical="center"/>
    </xf>
    <xf numFmtId="0" fontId="29" fillId="0" borderId="93" xfId="2" applyFont="1" applyBorder="1" applyAlignment="1">
      <alignment horizontal="center" vertical="center" wrapText="1"/>
    </xf>
    <xf numFmtId="0" fontId="29" fillId="0" borderId="94" xfId="2" applyFont="1" applyBorder="1" applyAlignment="1">
      <alignment horizontal="center" vertical="center" wrapText="1"/>
    </xf>
    <xf numFmtId="0" fontId="29" fillId="0" borderId="95" xfId="2" applyFont="1" applyBorder="1" applyAlignment="1">
      <alignment horizontal="center" vertical="center" wrapText="1"/>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36" fillId="0" borderId="48" xfId="3" applyFont="1" applyBorder="1" applyAlignment="1">
      <alignment horizontal="center" vertical="center" wrapText="1"/>
    </xf>
    <xf numFmtId="0" fontId="36" fillId="0" borderId="50" xfId="3" applyFont="1" applyBorder="1" applyAlignment="1">
      <alignment horizontal="center" vertical="center" wrapText="1"/>
    </xf>
    <xf numFmtId="0" fontId="64" fillId="19" borderId="48" xfId="22" applyFill="1" applyBorder="1" applyAlignment="1">
      <alignment horizontal="center" vertical="center" wrapText="1"/>
    </xf>
    <xf numFmtId="0" fontId="30" fillId="19" borderId="50" xfId="3" applyFont="1" applyFill="1" applyBorder="1" applyAlignment="1">
      <alignment horizontal="center" vertical="center" wrapText="1"/>
    </xf>
    <xf numFmtId="0" fontId="30" fillId="19" borderId="48" xfId="3"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50" xfId="0" applyFont="1" applyFill="1" applyBorder="1" applyAlignment="1">
      <alignment horizontal="center" vertical="center" wrapText="1"/>
    </xf>
    <xf numFmtId="0" fontId="47" fillId="20" borderId="30" xfId="3" applyFont="1" applyFill="1" applyBorder="1" applyAlignment="1">
      <alignment horizontal="center" vertical="center" wrapText="1"/>
    </xf>
    <xf numFmtId="0" fontId="47" fillId="20" borderId="32"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30" fillId="19" borderId="30" xfId="3" applyFont="1" applyFill="1" applyBorder="1" applyAlignment="1">
      <alignment horizontal="left" vertical="center" wrapText="1"/>
    </xf>
    <xf numFmtId="0" fontId="30" fillId="19" borderId="32" xfId="3" applyFont="1" applyFill="1" applyBorder="1" applyAlignment="1">
      <alignment horizontal="left" vertical="center" wrapText="1"/>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7" fillId="20" borderId="54" xfId="3" applyFont="1" applyFill="1" applyBorder="1" applyAlignment="1">
      <alignment horizontal="center" vertical="center" wrapText="1"/>
    </xf>
    <xf numFmtId="0" fontId="47" fillId="20" borderId="53" xfId="3" applyFont="1" applyFill="1" applyBorder="1" applyAlignment="1">
      <alignment horizontal="center" vertical="center" wrapText="1"/>
    </xf>
    <xf numFmtId="0" fontId="37" fillId="0" borderId="51" xfId="3" applyFont="1" applyBorder="1" applyAlignment="1">
      <alignment horizontal="center" vertical="center"/>
    </xf>
    <xf numFmtId="0" fontId="49" fillId="0" borderId="30" xfId="3" applyFont="1" applyBorder="1" applyAlignment="1">
      <alignment horizontal="center" vertical="center" wrapText="1"/>
    </xf>
    <xf numFmtId="0" fontId="49" fillId="0" borderId="32" xfId="3" applyFont="1" applyBorder="1" applyAlignment="1">
      <alignment horizontal="center" vertical="center" wrapText="1"/>
    </xf>
    <xf numFmtId="0" fontId="36" fillId="0" borderId="31" xfId="3" applyFont="1" applyBorder="1" applyAlignment="1">
      <alignment horizontal="center" vertical="center"/>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43" fontId="36" fillId="0" borderId="47" xfId="18" applyFont="1" applyBorder="1" applyAlignment="1">
      <alignment horizontal="center"/>
    </xf>
    <xf numFmtId="0" fontId="45" fillId="0" borderId="48" xfId="3" applyFont="1" applyBorder="1" applyAlignment="1">
      <alignment horizontal="left" vertical="center" wrapText="1"/>
    </xf>
    <xf numFmtId="0" fontId="45" fillId="0" borderId="50" xfId="3" applyFont="1" applyBorder="1" applyAlignment="1">
      <alignment horizontal="left" vertical="center" wrapText="1"/>
    </xf>
    <xf numFmtId="0" fontId="46" fillId="0" borderId="50" xfId="3" applyFont="1" applyBorder="1" applyAlignment="1">
      <alignment horizontal="left" vertical="center" wrapText="1"/>
    </xf>
    <xf numFmtId="0" fontId="27" fillId="19" borderId="48" xfId="3" applyFont="1" applyFill="1" applyBorder="1" applyAlignment="1">
      <alignment horizontal="center" vertical="center" wrapText="1"/>
    </xf>
    <xf numFmtId="0" fontId="27" fillId="19" borderId="50" xfId="3" applyFont="1" applyFill="1" applyBorder="1" applyAlignment="1">
      <alignment horizontal="center" vertical="center" wrapText="1"/>
    </xf>
    <xf numFmtId="0" fontId="35" fillId="19" borderId="50" xfId="46" applyFill="1" applyBorder="1" applyAlignment="1">
      <alignment horizontal="center" vertical="center" wrapText="1"/>
    </xf>
    <xf numFmtId="0" fontId="64" fillId="19" borderId="50" xfId="22" applyFill="1" applyBorder="1" applyAlignment="1">
      <alignment horizontal="center" vertical="center" wrapText="1"/>
    </xf>
    <xf numFmtId="173" fontId="47" fillId="20" borderId="48" xfId="3" applyNumberFormat="1" applyFont="1" applyFill="1" applyBorder="1" applyAlignment="1">
      <alignment horizontal="center" vertical="center"/>
    </xf>
    <xf numFmtId="173" fontId="47" fillId="20" borderId="50" xfId="3" applyNumberFormat="1" applyFont="1" applyFill="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14" fillId="19" borderId="30" xfId="3" applyFont="1" applyFill="1" applyBorder="1" applyAlignment="1">
      <alignment horizontal="left" vertical="center" wrapText="1"/>
    </xf>
    <xf numFmtId="0" fontId="14" fillId="19" borderId="32" xfId="3" applyFont="1" applyFill="1" applyBorder="1" applyAlignment="1">
      <alignment horizontal="left" vertical="center" wrapText="1"/>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7" fillId="19" borderId="47" xfId="0" applyFont="1" applyFill="1" applyBorder="1" applyAlignment="1">
      <alignment wrapText="1"/>
    </xf>
    <xf numFmtId="0" fontId="27" fillId="19" borderId="47" xfId="0" applyFont="1" applyFill="1" applyBorder="1"/>
    <xf numFmtId="0" fontId="27" fillId="19" borderId="48" xfId="3" applyFont="1" applyFill="1" applyBorder="1" applyAlignment="1">
      <alignment vertical="center" wrapText="1"/>
    </xf>
    <xf numFmtId="0" fontId="27" fillId="19" borderId="50" xfId="3" applyFont="1" applyFill="1" applyBorder="1" applyAlignment="1">
      <alignment vertical="center" wrapText="1"/>
    </xf>
    <xf numFmtId="0" fontId="35" fillId="0" borderId="48" xfId="46" applyBorder="1" applyAlignment="1">
      <alignment horizontal="center" vertical="center" wrapText="1"/>
    </xf>
    <xf numFmtId="0" fontId="27" fillId="0" borderId="47" xfId="0" applyFont="1" applyBorder="1" applyAlignment="1">
      <alignment wrapText="1"/>
    </xf>
    <xf numFmtId="0" fontId="27" fillId="0" borderId="47" xfId="0" applyFont="1" applyBorder="1"/>
    <xf numFmtId="0" fontId="64" fillId="0" borderId="48" xfId="22" applyBorder="1" applyAlignment="1">
      <alignment horizontal="center" vertical="center" wrapText="1"/>
    </xf>
    <xf numFmtId="9" fontId="30" fillId="0" borderId="48" xfId="1" applyFont="1" applyBorder="1" applyAlignment="1">
      <alignment horizontal="center" vertical="center" wrapText="1"/>
    </xf>
    <xf numFmtId="9" fontId="30" fillId="0" borderId="50" xfId="1" applyFont="1" applyBorder="1" applyAlignment="1">
      <alignment horizontal="center" vertical="center" wrapText="1"/>
    </xf>
    <xf numFmtId="0" fontId="28" fillId="0" borderId="30" xfId="3" applyFont="1" applyBorder="1" applyAlignment="1">
      <alignment horizontal="center" vertical="center" wrapText="1"/>
    </xf>
    <xf numFmtId="0" fontId="28" fillId="0" borderId="32" xfId="3" applyFont="1" applyBorder="1" applyAlignment="1">
      <alignment horizontal="center"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30" fillId="0" borderId="48" xfId="3" applyFont="1" applyBorder="1" applyAlignment="1">
      <alignment horizontal="left" vertical="center" wrapText="1"/>
    </xf>
    <xf numFmtId="0" fontId="30" fillId="0" borderId="50" xfId="3" applyFont="1" applyBorder="1" applyAlignment="1">
      <alignment horizontal="left" vertical="center" wrapText="1"/>
    </xf>
    <xf numFmtId="0" fontId="30" fillId="0" borderId="48" xfId="36" applyFont="1" applyBorder="1" applyAlignment="1">
      <alignment horizontal="left" vertical="center" wrapText="1"/>
    </xf>
    <xf numFmtId="0" fontId="30" fillId="0" borderId="50" xfId="36" applyFont="1" applyBorder="1" applyAlignment="1">
      <alignment horizontal="left" vertical="center" wrapText="1"/>
    </xf>
    <xf numFmtId="0" fontId="30" fillId="0" borderId="50" xfId="3" applyFont="1" applyBorder="1" applyAlignment="1">
      <alignment horizontal="center" vertical="center" wrapText="1"/>
    </xf>
    <xf numFmtId="0" fontId="30" fillId="0" borderId="48" xfId="3" applyFont="1" applyBorder="1" applyAlignment="1">
      <alignment horizontal="center" vertical="center" wrapText="1"/>
    </xf>
    <xf numFmtId="0" fontId="36" fillId="0" borderId="48" xfId="36" applyFont="1" applyBorder="1" applyAlignment="1">
      <alignment horizontal="left" vertical="center" wrapText="1"/>
    </xf>
    <xf numFmtId="0" fontId="36" fillId="0" borderId="50" xfId="36" applyFont="1" applyBorder="1" applyAlignment="1">
      <alignment horizontal="left" vertical="center" wrapText="1"/>
    </xf>
    <xf numFmtId="0" fontId="30" fillId="0" borderId="30" xfId="36" applyFont="1" applyBorder="1" applyAlignment="1">
      <alignment horizontal="center" vertical="center" wrapText="1"/>
    </xf>
    <xf numFmtId="0" fontId="30" fillId="0" borderId="32" xfId="36" applyFont="1" applyBorder="1" applyAlignment="1">
      <alignment horizontal="center" vertical="center" wrapText="1"/>
    </xf>
    <xf numFmtId="0" fontId="14" fillId="0" borderId="30" xfId="36" applyFont="1" applyBorder="1" applyAlignment="1">
      <alignment horizontal="center" vertical="center" wrapText="1"/>
    </xf>
    <xf numFmtId="0" fontId="14" fillId="0" borderId="32" xfId="36" applyFont="1" applyBorder="1" applyAlignment="1">
      <alignment horizontal="center" vertical="center" wrapText="1"/>
    </xf>
    <xf numFmtId="0" fontId="14" fillId="0" borderId="48" xfId="3" applyFont="1" applyBorder="1" applyAlignment="1">
      <alignment horizontal="left" vertical="center" wrapText="1"/>
    </xf>
    <xf numFmtId="0" fontId="14" fillId="0" borderId="50" xfId="3" applyFont="1" applyBorder="1" applyAlignment="1">
      <alignment horizontal="left" vertical="center" wrapText="1"/>
    </xf>
    <xf numFmtId="0" fontId="14" fillId="19" borderId="48" xfId="3" applyFont="1" applyFill="1" applyBorder="1" applyAlignment="1">
      <alignment horizontal="left" vertical="center" wrapText="1"/>
    </xf>
    <xf numFmtId="0" fontId="14" fillId="19" borderId="50" xfId="3" applyFont="1" applyFill="1" applyBorder="1" applyAlignment="1">
      <alignment horizontal="left" vertical="center" wrapText="1"/>
    </xf>
    <xf numFmtId="173" fontId="62" fillId="20" borderId="48" xfId="3" applyNumberFormat="1" applyFont="1" applyFill="1" applyBorder="1" applyAlignment="1">
      <alignment horizontal="center" vertical="center" wrapText="1"/>
    </xf>
    <xf numFmtId="173" fontId="62" fillId="20" borderId="50" xfId="3" applyNumberFormat="1" applyFont="1" applyFill="1" applyBorder="1" applyAlignment="1">
      <alignment horizontal="center" vertical="center" wrapText="1"/>
    </xf>
    <xf numFmtId="173" fontId="37" fillId="20" borderId="48" xfId="3" applyNumberFormat="1" applyFont="1" applyFill="1" applyBorder="1" applyAlignment="1">
      <alignment horizontal="center" vertical="center" wrapText="1"/>
    </xf>
    <xf numFmtId="173" fontId="37" fillId="20" borderId="50" xfId="3" applyNumberFormat="1" applyFont="1" applyFill="1" applyBorder="1" applyAlignment="1">
      <alignment horizontal="center" vertical="center" wrapText="1"/>
    </xf>
    <xf numFmtId="0" fontId="14" fillId="0" borderId="30" xfId="3" applyFont="1" applyBorder="1" applyAlignment="1">
      <alignment horizontal="center" vertical="top" wrapText="1"/>
    </xf>
    <xf numFmtId="0" fontId="14" fillId="0" borderId="32" xfId="3" applyFont="1" applyBorder="1" applyAlignment="1">
      <alignment horizontal="center" vertical="top" wrapText="1"/>
    </xf>
    <xf numFmtId="0" fontId="14" fillId="0" borderId="30" xfId="3" applyFont="1" applyBorder="1" applyAlignment="1">
      <alignment horizontal="center" vertical="center" wrapText="1"/>
    </xf>
    <xf numFmtId="0" fontId="14" fillId="0" borderId="32" xfId="3" applyFont="1" applyBorder="1" applyAlignment="1">
      <alignment horizontal="center" vertical="center" wrapText="1"/>
    </xf>
    <xf numFmtId="0" fontId="27" fillId="0" borderId="48" xfId="3" applyFont="1" applyBorder="1" applyAlignment="1">
      <alignment horizontal="left" vertical="center" wrapText="1"/>
    </xf>
    <xf numFmtId="0" fontId="27" fillId="0" borderId="50" xfId="3" applyFont="1" applyBorder="1" applyAlignment="1">
      <alignment horizontal="left" vertical="center" wrapText="1"/>
    </xf>
    <xf numFmtId="0" fontId="30" fillId="0" borderId="30" xfId="36" applyFont="1" applyBorder="1" applyAlignment="1">
      <alignment horizontal="left" vertical="center" wrapText="1"/>
    </xf>
    <xf numFmtId="0" fontId="30" fillId="0" borderId="32" xfId="36" applyFont="1" applyBorder="1" applyAlignment="1">
      <alignment horizontal="left" vertical="center" wrapText="1"/>
    </xf>
    <xf numFmtId="0" fontId="30" fillId="0" borderId="30" xfId="3" applyFont="1" applyBorder="1" applyAlignment="1">
      <alignment horizontal="left" vertical="center" wrapText="1"/>
    </xf>
    <xf numFmtId="0" fontId="30" fillId="0" borderId="32" xfId="3" applyFont="1" applyBorder="1" applyAlignment="1">
      <alignment horizontal="left" vertical="center" wrapText="1"/>
    </xf>
    <xf numFmtId="0" fontId="47" fillId="20" borderId="74" xfId="2" applyFont="1" applyFill="1" applyBorder="1" applyAlignment="1">
      <alignment horizontal="center" vertical="center" wrapText="1"/>
    </xf>
    <xf numFmtId="0" fontId="47" fillId="20" borderId="65" xfId="2" applyFont="1" applyFill="1" applyBorder="1" applyAlignment="1">
      <alignment horizontal="center" vertical="center" wrapText="1"/>
    </xf>
    <xf numFmtId="0" fontId="28" fillId="19" borderId="48" xfId="3" applyFont="1" applyFill="1" applyBorder="1" applyAlignment="1">
      <alignment horizontal="left" vertical="center" wrapText="1"/>
    </xf>
    <xf numFmtId="0" fontId="42" fillId="19" borderId="50" xfId="3" applyFont="1" applyFill="1" applyBorder="1" applyAlignment="1">
      <alignment horizontal="left" vertical="center" wrapText="1"/>
    </xf>
    <xf numFmtId="0" fontId="70" fillId="0" borderId="48" xfId="3" applyFont="1" applyBorder="1" applyAlignment="1">
      <alignment horizontal="center" vertical="center" wrapText="1"/>
    </xf>
    <xf numFmtId="0" fontId="70" fillId="0" borderId="50" xfId="3" applyFont="1" applyBorder="1" applyAlignment="1">
      <alignment horizontal="center" vertical="center" wrapText="1"/>
    </xf>
    <xf numFmtId="9" fontId="30" fillId="0" borderId="48" xfId="3" applyNumberFormat="1" applyFont="1" applyBorder="1" applyAlignment="1">
      <alignment horizontal="center" vertical="center"/>
    </xf>
    <xf numFmtId="2" fontId="30" fillId="0" borderId="30" xfId="3" applyNumberFormat="1" applyFont="1" applyBorder="1" applyAlignment="1">
      <alignment horizontal="center" vertical="center" wrapText="1"/>
    </xf>
    <xf numFmtId="0" fontId="30" fillId="19" borderId="117" xfId="36" applyFont="1" applyFill="1" applyBorder="1" applyAlignment="1">
      <alignment horizontal="left" vertical="center" wrapText="1"/>
    </xf>
    <xf numFmtId="0" fontId="30" fillId="19" borderId="88" xfId="36" applyFont="1" applyFill="1" applyBorder="1" applyAlignment="1">
      <alignment horizontal="left" vertical="center" wrapText="1"/>
    </xf>
    <xf numFmtId="0" fontId="30" fillId="0" borderId="117" xfId="36" applyFont="1" applyBorder="1" applyAlignment="1">
      <alignment horizontal="left" vertical="center" wrapText="1"/>
    </xf>
    <xf numFmtId="0" fontId="30" fillId="0" borderId="88" xfId="36" applyFont="1" applyBorder="1" applyAlignment="1">
      <alignment horizontal="left" vertical="center" wrapText="1"/>
    </xf>
    <xf numFmtId="0" fontId="35" fillId="0" borderId="48" xfId="22" applyFont="1" applyBorder="1" applyAlignment="1">
      <alignment horizontal="center" vertical="center" wrapText="1"/>
    </xf>
    <xf numFmtId="0" fontId="64" fillId="0" borderId="50" xfId="22" applyBorder="1" applyAlignment="1">
      <alignment horizontal="center" vertical="center" wrapText="1"/>
    </xf>
    <xf numFmtId="0" fontId="30" fillId="0" borderId="30" xfId="36" applyFont="1" applyBorder="1" applyAlignment="1">
      <alignment vertical="center" wrapText="1"/>
    </xf>
    <xf numFmtId="0" fontId="30" fillId="0" borderId="32" xfId="36" applyFont="1" applyBorder="1" applyAlignment="1">
      <alignment vertical="center" wrapText="1"/>
    </xf>
    <xf numFmtId="0" fontId="30" fillId="0" borderId="30" xfId="3" applyFont="1" applyBorder="1" applyAlignment="1">
      <alignment vertical="center" wrapText="1"/>
    </xf>
    <xf numFmtId="0" fontId="30" fillId="0" borderId="32" xfId="3" applyFont="1" applyBorder="1" applyAlignment="1">
      <alignment vertical="center" wrapText="1"/>
    </xf>
    <xf numFmtId="0" fontId="64" fillId="0" borderId="27" xfId="22" applyBorder="1" applyAlignment="1">
      <alignment horizontal="center" vertical="center" wrapText="1"/>
    </xf>
    <xf numFmtId="43" fontId="36" fillId="0" borderId="48" xfId="18" applyFont="1" applyBorder="1" applyAlignment="1">
      <alignment horizontal="center"/>
    </xf>
    <xf numFmtId="43" fontId="36" fillId="0" borderId="50" xfId="18" applyFont="1" applyBorder="1" applyAlignment="1">
      <alignment horizontal="center"/>
    </xf>
    <xf numFmtId="0" fontId="30" fillId="0" borderId="48" xfId="3" applyFont="1" applyBorder="1" applyAlignment="1">
      <alignment horizontal="left" vertical="top" wrapText="1"/>
    </xf>
    <xf numFmtId="0" fontId="30" fillId="0" borderId="50" xfId="3" applyFont="1" applyBorder="1" applyAlignment="1">
      <alignment horizontal="left" vertical="top" wrapText="1"/>
    </xf>
    <xf numFmtId="0" fontId="30" fillId="19" borderId="48" xfId="3" applyFont="1" applyFill="1" applyBorder="1" applyAlignment="1">
      <alignment horizontal="left" vertical="top" wrapText="1"/>
    </xf>
    <xf numFmtId="0" fontId="30" fillId="19" borderId="50" xfId="3" applyFont="1" applyFill="1" applyBorder="1" applyAlignment="1">
      <alignment horizontal="left" vertical="top" wrapText="1"/>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51" xfId="3" applyFont="1" applyBorder="1" applyAlignment="1">
      <alignment horizontal="center" vertical="center"/>
    </xf>
    <xf numFmtId="0" fontId="30" fillId="19" borderId="30" xfId="36" applyFont="1" applyFill="1" applyBorder="1" applyAlignment="1">
      <alignment horizontal="left" vertical="center" wrapText="1"/>
    </xf>
    <xf numFmtId="0" fontId="30" fillId="19" borderId="32" xfId="36" applyFont="1" applyFill="1" applyBorder="1" applyAlignment="1">
      <alignment horizontal="left"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30" fillId="0" borderId="31"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96" xfId="2" applyFont="1" applyBorder="1" applyAlignment="1">
      <alignment horizontal="left" vertical="center" wrapText="1"/>
    </xf>
    <xf numFmtId="0" fontId="29" fillId="0" borderId="97" xfId="2" applyFont="1" applyBorder="1" applyAlignment="1">
      <alignment horizontal="left" vertical="center" wrapText="1"/>
    </xf>
    <xf numFmtId="0" fontId="29" fillId="0" borderId="98" xfId="2" applyFont="1" applyBorder="1" applyAlignment="1">
      <alignment horizontal="left" vertical="center" wrapText="1"/>
    </xf>
    <xf numFmtId="0" fontId="29" fillId="0" borderId="99" xfId="2" applyFont="1" applyBorder="1" applyAlignment="1">
      <alignment horizontal="left" vertical="center" wrapText="1"/>
    </xf>
    <xf numFmtId="0" fontId="29" fillId="0" borderId="100" xfId="2" applyFont="1" applyBorder="1" applyAlignment="1">
      <alignment horizontal="left" vertical="center" wrapText="1"/>
    </xf>
    <xf numFmtId="0" fontId="29" fillId="0" borderId="101" xfId="2" applyFont="1" applyBorder="1" applyAlignment="1">
      <alignment horizontal="left" vertical="center" wrapText="1"/>
    </xf>
    <xf numFmtId="0" fontId="29" fillId="0" borderId="102" xfId="2" applyFont="1" applyBorder="1" applyAlignment="1">
      <alignment horizontal="left" vertical="center" wrapText="1"/>
    </xf>
    <xf numFmtId="0" fontId="29" fillId="0" borderId="103" xfId="2" applyFont="1" applyBorder="1" applyAlignment="1">
      <alignment horizontal="left"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58" fillId="0" borderId="30" xfId="3" applyFont="1" applyBorder="1" applyAlignment="1">
      <alignment horizontal="center" vertical="center" wrapText="1"/>
    </xf>
    <xf numFmtId="0" fontId="58" fillId="0" borderId="32" xfId="3" applyFont="1" applyBorder="1" applyAlignment="1">
      <alignment horizontal="center" vertical="center" wrapText="1"/>
    </xf>
    <xf numFmtId="0" fontId="30" fillId="0" borderId="31" xfId="3" applyFont="1" applyBorder="1" applyAlignment="1">
      <alignment horizontal="center" vertical="center"/>
    </xf>
    <xf numFmtId="0" fontId="14" fillId="0" borderId="30" xfId="25" applyFont="1" applyBorder="1" applyAlignment="1">
      <alignment horizontal="left" vertical="center" wrapText="1"/>
    </xf>
    <xf numFmtId="0" fontId="14" fillId="0" borderId="32" xfId="25" applyFont="1" applyBorder="1" applyAlignment="1">
      <alignment horizontal="left" vertical="center"/>
    </xf>
    <xf numFmtId="0" fontId="29" fillId="0" borderId="96" xfId="2" applyFont="1" applyBorder="1" applyAlignment="1">
      <alignment horizontal="center" vertical="center" wrapText="1"/>
    </xf>
    <xf numFmtId="0" fontId="29" fillId="0" borderId="97" xfId="2" applyFont="1" applyBorder="1" applyAlignment="1">
      <alignment horizontal="center" vertical="center" wrapText="1"/>
    </xf>
    <xf numFmtId="0" fontId="29" fillId="0" borderId="98" xfId="2" applyFont="1" applyBorder="1" applyAlignment="1">
      <alignment horizontal="center" vertical="center" wrapText="1"/>
    </xf>
    <xf numFmtId="0" fontId="29" fillId="0" borderId="99" xfId="2" applyFont="1" applyBorder="1" applyAlignment="1">
      <alignment horizontal="center" vertical="center" wrapText="1"/>
    </xf>
    <xf numFmtId="0" fontId="29" fillId="0" borderId="100" xfId="2" applyFont="1" applyBorder="1" applyAlignment="1">
      <alignment horizontal="center" vertical="center" wrapText="1"/>
    </xf>
    <xf numFmtId="0" fontId="29" fillId="0" borderId="101" xfId="2" applyFont="1" applyBorder="1" applyAlignment="1">
      <alignment horizontal="center" vertical="center" wrapText="1"/>
    </xf>
    <xf numFmtId="0" fontId="29" fillId="0" borderId="102" xfId="2" applyFont="1" applyBorder="1" applyAlignment="1">
      <alignment horizontal="center" vertical="center" wrapText="1"/>
    </xf>
    <xf numFmtId="0" fontId="29" fillId="0" borderId="103" xfId="2" applyFont="1" applyBorder="1" applyAlignment="1">
      <alignment horizontal="center" vertical="center" wrapText="1"/>
    </xf>
    <xf numFmtId="0" fontId="30" fillId="0" borderId="32" xfId="3" applyFont="1" applyBorder="1" applyAlignment="1">
      <alignment horizontal="left" vertical="center"/>
    </xf>
    <xf numFmtId="0" fontId="28" fillId="0" borderId="72" xfId="2" applyFont="1" applyBorder="1" applyAlignment="1">
      <alignment horizontal="center" vertical="center" wrapText="1"/>
    </xf>
    <xf numFmtId="0" fontId="28" fillId="0" borderId="58" xfId="2" applyFont="1" applyBorder="1" applyAlignment="1">
      <alignment horizontal="center" vertical="center" wrapText="1"/>
    </xf>
    <xf numFmtId="0" fontId="28" fillId="0" borderId="64" xfId="2" applyFont="1" applyBorder="1" applyAlignment="1">
      <alignment horizontal="center" vertical="center" wrapText="1"/>
    </xf>
    <xf numFmtId="0" fontId="28" fillId="0" borderId="73" xfId="2" applyFont="1" applyBorder="1" applyAlignment="1">
      <alignment horizontal="center" vertical="center" wrapText="1"/>
    </xf>
    <xf numFmtId="0" fontId="28" fillId="0" borderId="60" xfId="2" applyFont="1" applyBorder="1" applyAlignment="1">
      <alignment horizontal="center" vertical="center" wrapText="1"/>
    </xf>
    <xf numFmtId="0" fontId="28" fillId="0" borderId="70" xfId="2" applyFont="1" applyBorder="1" applyAlignment="1">
      <alignment horizontal="center" vertical="center" wrapText="1"/>
    </xf>
    <xf numFmtId="0" fontId="30" fillId="0" borderId="72" xfId="3" applyFont="1" applyBorder="1" applyAlignment="1">
      <alignment horizontal="center" vertical="center" wrapText="1"/>
    </xf>
    <xf numFmtId="0" fontId="30" fillId="0" borderId="83" xfId="3" applyFont="1" applyBorder="1" applyAlignment="1">
      <alignment horizontal="center" vertical="center" wrapText="1"/>
    </xf>
    <xf numFmtId="0" fontId="28" fillId="0" borderId="82" xfId="2" applyFont="1" applyBorder="1" applyAlignment="1">
      <alignment horizontal="center" vertical="center" wrapText="1"/>
    </xf>
    <xf numFmtId="0" fontId="28" fillId="0" borderId="87" xfId="2" applyFont="1" applyBorder="1" applyAlignment="1">
      <alignment horizontal="center" vertical="center" wrapText="1"/>
    </xf>
    <xf numFmtId="0" fontId="28" fillId="0" borderId="81" xfId="2" applyFont="1" applyBorder="1" applyAlignment="1">
      <alignment horizontal="center" vertical="center" wrapText="1"/>
    </xf>
    <xf numFmtId="0" fontId="29" fillId="20" borderId="75"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29" fillId="20" borderId="81" xfId="2" applyFont="1" applyFill="1" applyBorder="1" applyAlignment="1">
      <alignment horizontal="center" vertical="center" wrapText="1"/>
    </xf>
    <xf numFmtId="0" fontId="29" fillId="20" borderId="82" xfId="2" applyFont="1" applyFill="1" applyBorder="1" applyAlignment="1">
      <alignment horizontal="center" vertical="center" wrapText="1"/>
    </xf>
    <xf numFmtId="0" fontId="29" fillId="20" borderId="61" xfId="2" applyFont="1" applyFill="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8" fillId="20" borderId="75" xfId="2" applyFont="1" applyFill="1" applyBorder="1" applyAlignment="1">
      <alignment horizontal="center" vertical="center" wrapText="1"/>
    </xf>
    <xf numFmtId="0" fontId="28" fillId="20" borderId="37" xfId="2" applyFont="1" applyFill="1" applyBorder="1" applyAlignment="1">
      <alignment horizontal="center" vertical="center" wrapText="1"/>
    </xf>
    <xf numFmtId="0" fontId="28" fillId="16" borderId="30" xfId="2" applyFont="1" applyFill="1" applyBorder="1" applyAlignment="1">
      <alignment horizontal="center" vertical="center"/>
    </xf>
    <xf numFmtId="0" fontId="28" fillId="16" borderId="31" xfId="2" applyFont="1" applyFill="1" applyBorder="1" applyAlignment="1">
      <alignment horizontal="center" vertical="center"/>
    </xf>
    <xf numFmtId="0" fontId="28" fillId="16" borderId="32" xfId="2" applyFont="1" applyFill="1" applyBorder="1" applyAlignment="1">
      <alignment horizontal="center" vertical="center"/>
    </xf>
    <xf numFmtId="0" fontId="28" fillId="20" borderId="61" xfId="2" applyFont="1" applyFill="1" applyBorder="1" applyAlignment="1">
      <alignment horizontal="center" vertical="center" wrapText="1"/>
    </xf>
    <xf numFmtId="0" fontId="28" fillId="20" borderId="62" xfId="2" applyFont="1" applyFill="1" applyBorder="1" applyAlignment="1">
      <alignment horizontal="center" vertical="center" wrapText="1"/>
    </xf>
    <xf numFmtId="0" fontId="28" fillId="20" borderId="63" xfId="2" applyFont="1" applyFill="1" applyBorder="1" applyAlignment="1">
      <alignment horizontal="center" vertical="center" wrapText="1"/>
    </xf>
    <xf numFmtId="0" fontId="28" fillId="16" borderId="30" xfId="2" applyFont="1" applyFill="1" applyBorder="1" applyAlignment="1">
      <alignment horizontal="center" vertical="center" wrapText="1"/>
    </xf>
    <xf numFmtId="0" fontId="28" fillId="16" borderId="31" xfId="2" applyFont="1" applyFill="1" applyBorder="1" applyAlignment="1">
      <alignment horizontal="center" vertical="center" wrapText="1"/>
    </xf>
    <xf numFmtId="0" fontId="28" fillId="16" borderId="32" xfId="2" applyFont="1" applyFill="1" applyBorder="1" applyAlignment="1">
      <alignment horizontal="center" vertical="center" wrapText="1"/>
    </xf>
    <xf numFmtId="0" fontId="28" fillId="20" borderId="34" xfId="2" applyFont="1" applyFill="1" applyBorder="1" applyAlignment="1">
      <alignment horizontal="center" vertical="center" wrapText="1"/>
    </xf>
    <xf numFmtId="0" fontId="28" fillId="20" borderId="38" xfId="2" applyFont="1" applyFill="1" applyBorder="1" applyAlignment="1">
      <alignment horizontal="center" vertical="center" wrapText="1"/>
    </xf>
    <xf numFmtId="0" fontId="28" fillId="20" borderId="81" xfId="2" applyFont="1" applyFill="1" applyBorder="1" applyAlignment="1">
      <alignment horizontal="center" vertical="center" wrapText="1"/>
    </xf>
    <xf numFmtId="0" fontId="28" fillId="20" borderId="82" xfId="2" applyFont="1" applyFill="1" applyBorder="1" applyAlignment="1">
      <alignment horizontal="center" vertical="center" wrapText="1"/>
    </xf>
    <xf numFmtId="171" fontId="30" fillId="0" borderId="89" xfId="5" applyNumberFormat="1" applyFont="1" applyBorder="1" applyAlignment="1">
      <alignment horizontal="center" vertical="center"/>
    </xf>
    <xf numFmtId="171" fontId="30" fillId="0" borderId="41" xfId="5" applyNumberFormat="1" applyFont="1" applyBorder="1" applyAlignment="1">
      <alignment horizontal="center" vertical="center"/>
    </xf>
    <xf numFmtId="171" fontId="30" fillId="0" borderId="66" xfId="5" applyNumberFormat="1" applyFont="1" applyBorder="1" applyAlignment="1">
      <alignment horizontal="center" vertical="center"/>
    </xf>
    <xf numFmtId="171" fontId="30" fillId="0" borderId="73" xfId="5" applyNumberFormat="1" applyFont="1" applyBorder="1" applyAlignment="1">
      <alignment horizontal="center" vertical="center"/>
    </xf>
    <xf numFmtId="171" fontId="30" fillId="0" borderId="82" xfId="5" applyNumberFormat="1" applyFont="1" applyBorder="1" applyAlignment="1">
      <alignment horizontal="center" vertical="center"/>
    </xf>
    <xf numFmtId="171" fontId="30" fillId="0" borderId="60" xfId="5" applyNumberFormat="1" applyFont="1" applyBorder="1" applyAlignment="1">
      <alignment horizontal="center" vertical="center"/>
    </xf>
    <xf numFmtId="171" fontId="30" fillId="0" borderId="70" xfId="5" applyNumberFormat="1" applyFont="1" applyBorder="1" applyAlignment="1">
      <alignment horizontal="center" vertical="center"/>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0" borderId="11" xfId="0" applyFont="1" applyBorder="1" applyAlignment="1">
      <alignment horizontal="center" vertical="center" wrapText="1"/>
    </xf>
    <xf numFmtId="171" fontId="30" fillId="0" borderId="54" xfId="5" applyNumberFormat="1" applyFont="1" applyBorder="1" applyAlignment="1">
      <alignment horizontal="center" vertical="center"/>
    </xf>
    <xf numFmtId="171" fontId="30" fillId="0" borderId="116" xfId="5" applyNumberFormat="1" applyFont="1" applyBorder="1" applyAlignment="1">
      <alignment horizontal="center" vertical="center"/>
    </xf>
    <xf numFmtId="171" fontId="30" fillId="0" borderId="81" xfId="5" applyNumberFormat="1" applyFont="1" applyBorder="1" applyAlignment="1">
      <alignment horizontal="center" vertical="center"/>
    </xf>
    <xf numFmtId="0" fontId="29" fillId="16" borderId="51" xfId="2" applyFont="1" applyFill="1" applyBorder="1" applyAlignment="1">
      <alignment horizontal="center" vertical="center" wrapText="1"/>
    </xf>
    <xf numFmtId="0" fontId="29" fillId="28" borderId="79" xfId="3" applyFont="1" applyFill="1" applyBorder="1" applyAlignment="1">
      <alignment horizontal="center" vertical="center" wrapText="1"/>
    </xf>
    <xf numFmtId="0" fontId="29" fillId="28" borderId="76" xfId="3" applyFont="1" applyFill="1" applyBorder="1" applyAlignment="1">
      <alignment horizontal="center" vertical="center" wrapText="1"/>
    </xf>
    <xf numFmtId="0" fontId="37" fillId="28" borderId="30" xfId="3" applyFont="1" applyFill="1" applyBorder="1" applyAlignment="1">
      <alignment horizontal="center" vertical="center" wrapText="1"/>
    </xf>
    <xf numFmtId="0" fontId="37" fillId="28" borderId="31" xfId="3" applyFont="1" applyFill="1" applyBorder="1" applyAlignment="1">
      <alignment horizontal="center" vertical="center" wrapText="1"/>
    </xf>
    <xf numFmtId="0" fontId="37" fillId="28" borderId="32" xfId="3" applyFont="1" applyFill="1" applyBorder="1" applyAlignment="1">
      <alignment horizontal="center" vertical="center" wrapText="1"/>
    </xf>
    <xf numFmtId="0" fontId="47" fillId="20" borderId="52" xfId="3" applyFont="1" applyFill="1" applyBorder="1" applyAlignment="1">
      <alignment horizontal="center" vertical="center" wrapText="1"/>
    </xf>
    <xf numFmtId="0" fontId="47" fillId="20" borderId="42" xfId="3" applyFont="1" applyFill="1" applyBorder="1" applyAlignment="1">
      <alignment horizontal="center" vertical="center" wrapText="1"/>
    </xf>
    <xf numFmtId="0" fontId="47" fillId="20" borderId="11" xfId="3" applyFont="1" applyFill="1" applyAlignment="1">
      <alignment horizontal="center" vertical="center" wrapText="1"/>
    </xf>
    <xf numFmtId="0" fontId="47" fillId="20" borderId="45" xfId="3" applyFont="1" applyFill="1" applyBorder="1" applyAlignment="1">
      <alignment horizontal="center" vertical="center" wrapText="1"/>
    </xf>
    <xf numFmtId="0" fontId="47" fillId="28" borderId="57" xfId="3" applyFont="1" applyFill="1" applyBorder="1" applyAlignment="1">
      <alignment horizontal="center" vertical="center" wrapText="1"/>
    </xf>
    <xf numFmtId="0" fontId="47" fillId="28" borderId="69" xfId="3" applyFont="1" applyFill="1" applyBorder="1" applyAlignment="1">
      <alignment horizontal="center" vertical="center" wrapText="1"/>
    </xf>
    <xf numFmtId="0" fontId="47" fillId="28" borderId="59"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7" fillId="28" borderId="30" xfId="3" applyFont="1" applyFill="1" applyBorder="1" applyAlignment="1">
      <alignment horizontal="center" vertical="center" wrapText="1"/>
    </xf>
    <xf numFmtId="0" fontId="47" fillId="28" borderId="32"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51" fillId="25" borderId="27" xfId="2" applyFont="1" applyFill="1" applyBorder="1" applyAlignment="1">
      <alignment horizontal="center" vertical="center" wrapText="1"/>
    </xf>
    <xf numFmtId="0" fontId="51" fillId="25" borderId="43" xfId="2" applyFont="1" applyFill="1" applyBorder="1" applyAlignment="1">
      <alignment horizontal="center" vertical="center" wrapText="1"/>
    </xf>
    <xf numFmtId="0" fontId="51" fillId="25" borderId="42" xfId="2" applyFont="1" applyFill="1" applyBorder="1" applyAlignment="1">
      <alignment horizontal="center" vertical="center" wrapText="1"/>
    </xf>
    <xf numFmtId="0" fontId="51" fillId="25" borderId="33" xfId="2" applyFont="1" applyFill="1" applyBorder="1" applyAlignment="1">
      <alignment horizontal="center" vertical="center" wrapText="1"/>
    </xf>
    <xf numFmtId="0" fontId="51" fillId="25" borderId="11" xfId="2" applyFont="1" applyFill="1" applyAlignment="1">
      <alignment horizontal="center" vertical="center" wrapText="1"/>
    </xf>
    <xf numFmtId="0" fontId="51" fillId="25" borderId="41" xfId="2" applyFont="1" applyFill="1" applyBorder="1" applyAlignment="1">
      <alignment horizontal="center" vertical="center" wrapText="1"/>
    </xf>
    <xf numFmtId="0" fontId="51" fillId="25" borderId="36" xfId="2" applyFont="1" applyFill="1" applyBorder="1" applyAlignment="1">
      <alignment horizontal="center" vertical="center" wrapText="1"/>
    </xf>
    <xf numFmtId="0" fontId="51" fillId="25" borderId="45" xfId="2" applyFont="1" applyFill="1" applyBorder="1" applyAlignment="1">
      <alignment horizontal="center" vertical="center" wrapText="1"/>
    </xf>
    <xf numFmtId="0" fontId="51" fillId="25" borderId="44" xfId="2" applyFont="1" applyFill="1" applyBorder="1" applyAlignment="1">
      <alignment horizontal="center" vertical="center" wrapText="1"/>
    </xf>
    <xf numFmtId="0" fontId="54" fillId="0" borderId="27" xfId="2" applyFont="1" applyBorder="1" applyAlignment="1">
      <alignment horizontal="center" vertical="center" wrapText="1"/>
    </xf>
    <xf numFmtId="0" fontId="54" fillId="0" borderId="43" xfId="2" applyFont="1" applyBorder="1" applyAlignment="1">
      <alignment horizontal="center" vertical="center" wrapText="1"/>
    </xf>
    <xf numFmtId="0" fontId="54" fillId="0" borderId="42" xfId="2" applyFont="1" applyBorder="1" applyAlignment="1">
      <alignment horizontal="center" vertical="center" wrapText="1"/>
    </xf>
    <xf numFmtId="0" fontId="54" fillId="0" borderId="33" xfId="2" applyFont="1" applyBorder="1" applyAlignment="1">
      <alignment horizontal="center" vertical="center" wrapText="1"/>
    </xf>
    <xf numFmtId="0" fontId="54" fillId="0" borderId="11" xfId="2" applyFont="1" applyAlignment="1">
      <alignment horizontal="center" vertical="center" wrapText="1"/>
    </xf>
    <xf numFmtId="0" fontId="54" fillId="0" borderId="41" xfId="2" applyFont="1" applyBorder="1" applyAlignment="1">
      <alignment horizontal="center" vertical="center" wrapText="1"/>
    </xf>
    <xf numFmtId="0" fontId="54" fillId="0" borderId="36" xfId="2" applyFont="1" applyBorder="1" applyAlignment="1">
      <alignment horizontal="center" vertical="center" wrapText="1"/>
    </xf>
    <xf numFmtId="0" fontId="54" fillId="0" borderId="45" xfId="2" applyFont="1" applyBorder="1" applyAlignment="1">
      <alignment horizontal="center" vertical="center" wrapText="1"/>
    </xf>
    <xf numFmtId="0" fontId="54" fillId="0" borderId="44" xfId="2" applyFont="1" applyBorder="1" applyAlignment="1">
      <alignment horizontal="center" vertical="center" wrapText="1"/>
    </xf>
    <xf numFmtId="0" fontId="47" fillId="20" borderId="33" xfId="3" applyFont="1" applyFill="1" applyBorder="1" applyAlignment="1">
      <alignment horizontal="center" vertical="center" wrapText="1"/>
    </xf>
    <xf numFmtId="0" fontId="47" fillId="20" borderId="36" xfId="3" applyFont="1" applyFill="1" applyBorder="1" applyAlignment="1">
      <alignment horizontal="center" vertical="center" wrapText="1"/>
    </xf>
    <xf numFmtId="0" fontId="47" fillId="20" borderId="51" xfId="3" applyFont="1" applyFill="1" applyBorder="1" applyAlignment="1">
      <alignment horizontal="center" vertical="center" wrapText="1"/>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7" xfId="2" applyFont="1" applyFill="1" applyBorder="1" applyAlignment="1">
      <alignment horizontal="center" vertical="center" wrapText="1"/>
    </xf>
    <xf numFmtId="0" fontId="29" fillId="20" borderId="68"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cellXfs>
  <cellStyles count="187">
    <cellStyle name="20% - Énfasis6 2" xfId="60" xr:uid="{FC6A5E1C-8BD4-441E-9BB8-88B1FF6C92B8}"/>
    <cellStyle name="20% - Énfasis6 2 2" xfId="135" xr:uid="{D9FF45F8-54B8-44F5-A759-31234DA57558}"/>
    <cellStyle name="BodyStyle" xfId="61" xr:uid="{64B2B660-2075-4D52-BCC6-F21F9B3F835D}"/>
    <cellStyle name="Borde de la tabla derecha" xfId="62" xr:uid="{B229DC42-9458-4B1C-9F30-480BD312E7C8}"/>
    <cellStyle name="Borde de la tabla izquierda" xfId="63" xr:uid="{45B6331E-4089-4546-ADC0-FFDCFB1F556F}"/>
    <cellStyle name="Encabezado 1 2" xfId="64" xr:uid="{C1458580-AADB-4BC4-88BC-C07173DF4B0A}"/>
    <cellStyle name="Encabezado 2" xfId="65" xr:uid="{80C5D35A-3E15-4BD8-ABEA-2DF228E6E547}"/>
    <cellStyle name="Énfasis6 2" xfId="66" xr:uid="{BDC61674-CF38-4882-9C66-2E319F95D5F7}"/>
    <cellStyle name="Fecha" xfId="67" xr:uid="{5531E0A8-8096-4F7A-AB40-73A3CF8D9516}"/>
    <cellStyle name="HeaderStyle" xfId="68" xr:uid="{504B2F21-8117-491D-B54D-D3914D39C50D}"/>
    <cellStyle name="Hipervínculo" xfId="22" builtinId="8"/>
    <cellStyle name="Hipervínculo 2" xfId="46" xr:uid="{1286E55E-1A24-4114-9CD9-E83C4CBAD0E5}"/>
    <cellStyle name="Hyperlink" xfId="16" xr:uid="{FF327CB4-B363-4859-B3D4-FEC05C720CF9}"/>
    <cellStyle name="Millares" xfId="18" builtinId="3"/>
    <cellStyle name="Millares [0] 2" xfId="7" xr:uid="{00000000-0005-0000-0000-000001000000}"/>
    <cellStyle name="Millares [0] 2 2" xfId="40" xr:uid="{24D81E21-C9A8-4D8D-824B-465389470D38}"/>
    <cellStyle name="Millares [0] 2 2 2" xfId="93" xr:uid="{0ED701E3-4D9C-48A6-81B0-8F7F696BC0B3}"/>
    <cellStyle name="Millares [0] 2 2 2 2" xfId="147" xr:uid="{53022615-61DC-4576-9DEB-AF6986182BFA}"/>
    <cellStyle name="Millares [0] 2 2 3" xfId="173" xr:uid="{492B3451-1400-43F6-B421-CF942EF6BABE}"/>
    <cellStyle name="Millares [0] 2 2 4" xfId="116" xr:uid="{D99B65C3-92BF-4D8A-8A1B-14B022D249B6}"/>
    <cellStyle name="Millares [0] 2 3" xfId="92" xr:uid="{EF3027C9-A1A9-4E54-9272-BDA6C9CFE1CC}"/>
    <cellStyle name="Millares [0] 2 3 2" xfId="146" xr:uid="{B103BE8D-B591-40A1-AB25-C0B620A85DC3}"/>
    <cellStyle name="Millares [0] 2 4" xfId="71" xr:uid="{3285856D-0027-4C0D-B91E-629B3B54ACE2}"/>
    <cellStyle name="Millares [0] 2 4 2" xfId="138" xr:uid="{9B1D38C9-8FCB-4734-8231-B9CD746EFEE9}"/>
    <cellStyle name="Millares [0] 2 5" xfId="53" xr:uid="{2125C86B-AEB0-48BD-8CE6-67D29699E73D}"/>
    <cellStyle name="Millares [0] 2 5 2" xfId="128" xr:uid="{D1254175-1F7D-403B-BA24-69CCB612C3EE}"/>
    <cellStyle name="Millares [0] 2 6" xfId="29" xr:uid="{FEE01D50-DD34-4C06-9923-AE8C574ADAD2}"/>
    <cellStyle name="Millares [0] 2 6 2" xfId="159" xr:uid="{1A1FC811-A382-406B-AD11-99E17C0CED68}"/>
    <cellStyle name="Millares [0] 2 7" xfId="104" xr:uid="{BEBE07AB-BAA8-4222-BC15-FF1CE474883A}"/>
    <cellStyle name="Millares [0] 3" xfId="70" xr:uid="{9A026ACF-F891-4040-A7EE-756F12566F2F}"/>
    <cellStyle name="Millares [0] 3 2" xfId="137" xr:uid="{D5644779-6105-4D34-82C6-D20EEC85685E}"/>
    <cellStyle name="Millares 10" xfId="184" xr:uid="{11E3829D-A832-40DA-AFED-89211813AE26}"/>
    <cellStyle name="Millares 11" xfId="179" xr:uid="{C941DF14-EA36-4C47-939F-84348CC479E5}"/>
    <cellStyle name="Millares 12" xfId="183" xr:uid="{1B2EA1D9-5B08-4541-A7A9-01842872C1A5}"/>
    <cellStyle name="Millares 13" xfId="107" xr:uid="{89C6EEF6-AB9F-4CAA-88DF-C5CE90F645AE}"/>
    <cellStyle name="Millares 2" xfId="5" xr:uid="{00000000-0005-0000-0000-000002000000}"/>
    <cellStyle name="Millares 2 2" xfId="38" xr:uid="{B78DFFDA-E67D-42F0-AB92-4D87BACEF993}"/>
    <cellStyle name="Millares 2 2 2" xfId="72" xr:uid="{3BAA507F-D435-4B10-ACAA-3D6C17B21D83}"/>
    <cellStyle name="Millares 2 2 3" xfId="171" xr:uid="{63230995-BE4F-4A6C-A609-390B92ED1A5C}"/>
    <cellStyle name="Millares 2 2 4" xfId="114" xr:uid="{B69C8F79-FBCB-4862-8279-97E738E39E34}"/>
    <cellStyle name="Millares 2 3" xfId="51" xr:uid="{2F555A2C-BA4F-47B4-BB9C-A3E9B2652B3A}"/>
    <cellStyle name="Millares 2 3 2" xfId="126" xr:uid="{EA86CF9D-61C4-4F05-9A0C-0D2C6F9CCD2C}"/>
    <cellStyle name="Millares 2 4" xfId="27" xr:uid="{32BD205E-5EB4-463C-8BBA-011104C58776}"/>
    <cellStyle name="Millares 2 4 2" xfId="157" xr:uid="{86BF6DDB-E669-45F1-B08B-F071C7DA476D}"/>
    <cellStyle name="Millares 2 5" xfId="102" xr:uid="{FF3A1B43-2459-4128-85B5-2025CADB4725}"/>
    <cellStyle name="Millares 3" xfId="43" xr:uid="{44F068AE-4A40-4B99-A6A3-209612611E3B}"/>
    <cellStyle name="Millares 3 2" xfId="69" xr:uid="{73AA5FA7-4936-4EDC-8C6F-93443A814604}"/>
    <cellStyle name="Millares 3 2 2" xfId="136" xr:uid="{8C9AFD7A-10DD-478D-AD19-0B3FEE82E682}"/>
    <cellStyle name="Millares 3 3" xfId="176" xr:uid="{FB81EE5E-7C92-40D2-8BBC-93769D2E3AE9}"/>
    <cellStyle name="Millares 3 4" xfId="119" xr:uid="{4A8B0695-91B8-4308-8ACE-DDC8203188BA}"/>
    <cellStyle name="Millares 4" xfId="56" xr:uid="{1B65F97B-1F0F-4C90-BC2A-495C61E7ED2E}"/>
    <cellStyle name="Millares 4 2" xfId="131" xr:uid="{6DF66D4F-ABB1-4C09-90A7-CAAA6ED04383}"/>
    <cellStyle name="Millares 5" xfId="94" xr:uid="{8A713D54-DA62-4644-862A-71243F67A182}"/>
    <cellStyle name="Millares 5 2" xfId="148" xr:uid="{AFC3CBC0-2030-49A8-B613-2C804C59EFE5}"/>
    <cellStyle name="Millares 6" xfId="97" xr:uid="{AD8B56AA-4693-47A2-9EAF-2531C458F26A}"/>
    <cellStyle name="Millares 6 2" xfId="151" xr:uid="{F9DD15EB-30F9-4793-AEC4-4ED01B15FE4F}"/>
    <cellStyle name="Millares 7" xfId="32" xr:uid="{7D622748-5BE9-493B-A859-15EF1FFBC2F2}"/>
    <cellStyle name="Millares 7 2" xfId="164" xr:uid="{8625DABB-E332-4564-B1EC-2ABC804D23EC}"/>
    <cellStyle name="Millares 8" xfId="181" xr:uid="{BBCAA4A6-ABF7-4C8D-8BEE-B29D8F470A69}"/>
    <cellStyle name="Millares 9" xfId="161" xr:uid="{4987553C-C91F-424D-BD65-0E68A5F5DBE4}"/>
    <cellStyle name="Moneda" xfId="21" builtinId="4"/>
    <cellStyle name="Moneda [0] 2" xfId="8" xr:uid="{00000000-0005-0000-0000-000003000000}"/>
    <cellStyle name="Moneda [0] 2 2" xfId="41" xr:uid="{1AC3FDB8-C131-4F87-9508-7D658BDA7231}"/>
    <cellStyle name="Moneda [0] 2 2 2" xfId="174" xr:uid="{67C23814-4BCB-4D39-89A2-4781A75A31F4}"/>
    <cellStyle name="Moneda [0] 2 2 3" xfId="117" xr:uid="{B6F4989B-9E8C-4E71-96EC-7F0DFD1EAA26}"/>
    <cellStyle name="Moneda [0] 2 3" xfId="54" xr:uid="{0357FF7C-4ED0-4B3C-B3BD-91DFA41FB122}"/>
    <cellStyle name="Moneda [0] 2 3 2" xfId="129" xr:uid="{93D0C5C4-900D-49A1-B30E-88982338A2CA}"/>
    <cellStyle name="Moneda [0] 2 4" xfId="30" xr:uid="{9EFF5FB4-372B-4C78-A610-AC42A0AFD4CC}"/>
    <cellStyle name="Moneda [0] 2 4 2" xfId="160" xr:uid="{D5A90A03-7B63-45FF-B7F3-117C379E5A94}"/>
    <cellStyle name="Moneda [0] 2 5" xfId="105" xr:uid="{6A955213-17EB-4394-82B8-99CF2889532F}"/>
    <cellStyle name="Moneda [0] 3" xfId="74" xr:uid="{44265B1D-E878-4816-AE79-B435C908E956}"/>
    <cellStyle name="Moneda [0] 3 2" xfId="140" xr:uid="{45EBBBF3-D390-4184-B5E0-BE3D6F04491B}"/>
    <cellStyle name="Moneda 10" xfId="162" xr:uid="{1D4AAB50-D440-4E14-9351-1EA6D6A80FB5}"/>
    <cellStyle name="Moneda 11" xfId="180" xr:uid="{0E5CEE8D-9704-4DA2-B105-6E141C0CFDBF}"/>
    <cellStyle name="Moneda 12" xfId="185" xr:uid="{E726C847-A877-4BA3-A349-2EF0D95E0A2B}"/>
    <cellStyle name="Moneda 13" xfId="186" xr:uid="{6446AF0F-3263-45CD-8099-DF599DC027A5}"/>
    <cellStyle name="Moneda 130" xfId="75" xr:uid="{0B628260-5AD0-4343-9E94-D17602F1D304}"/>
    <cellStyle name="Moneda 130 2" xfId="141" xr:uid="{34007B54-B625-48BB-9A6F-85FF7EA8078D}"/>
    <cellStyle name="Moneda 14" xfId="109" xr:uid="{F942F463-8A32-45CC-81D6-6B6D8B0B9189}"/>
    <cellStyle name="Moneda 2" xfId="4" xr:uid="{00000000-0005-0000-0000-000004000000}"/>
    <cellStyle name="Moneda 2 2" xfId="37" xr:uid="{4EEB8A91-ED15-4E66-AD14-4E98A05D195B}"/>
    <cellStyle name="Moneda 2 2 2" xfId="77" xr:uid="{D9AF6CA4-0BC7-40A5-8392-818EEC253D99}"/>
    <cellStyle name="Moneda 2 2 2 2" xfId="142" xr:uid="{8AD71EDE-4159-47D5-8CC7-D8744AAC57F9}"/>
    <cellStyle name="Moneda 2 2 3" xfId="170" xr:uid="{C4E90C0B-B456-490A-BA01-A1F2E4F90EE7}"/>
    <cellStyle name="Moneda 2 2 4" xfId="113" xr:uid="{49AC2738-352C-4034-B6E1-52C9C8DD76E1}"/>
    <cellStyle name="Moneda 2 3" xfId="76" xr:uid="{16FD8A69-E5BD-452F-8E9A-83DE0534A078}"/>
    <cellStyle name="Moneda 2 4" xfId="50" xr:uid="{133C9C10-8CAF-456B-ADC0-AA1A4D0F78ED}"/>
    <cellStyle name="Moneda 2 4 2" xfId="125" xr:uid="{865B6B27-F8C2-4315-870A-1D09F20AD0BC}"/>
    <cellStyle name="Moneda 2 5" xfId="26" xr:uid="{A3A623EB-BF7A-4B34-B5A3-63617C03CC55}"/>
    <cellStyle name="Moneda 2 5 2" xfId="156" xr:uid="{F63B0AC9-E4AF-49BE-A504-88AF7FC8F070}"/>
    <cellStyle name="Moneda 2 6" xfId="101" xr:uid="{FD5E55F2-2A05-48BD-95E2-3F04B205C8D2}"/>
    <cellStyle name="Moneda 23" xfId="78" xr:uid="{6E147893-1CA0-4A97-869B-8AA26A12D519}"/>
    <cellStyle name="Moneda 3" xfId="45" xr:uid="{74B468D8-7D08-4204-8835-31F6F39EB42B}"/>
    <cellStyle name="Moneda 3 2" xfId="79" xr:uid="{5673AF30-7940-4892-BC61-6D3BE449FED0}"/>
    <cellStyle name="Moneda 3 3" xfId="178" xr:uid="{55A5D3A4-E413-43D7-8C63-E1CA9281195C}"/>
    <cellStyle name="Moneda 3 4" xfId="121" xr:uid="{68FE0762-E9BF-482D-8AD1-1028EB60ED28}"/>
    <cellStyle name="Moneda 4" xfId="73" xr:uid="{42ED6EEF-005C-4BFA-A7CD-633761F28DD7}"/>
    <cellStyle name="Moneda 4 2" xfId="139" xr:uid="{E2B31506-B577-48B8-B73A-EC20652DB321}"/>
    <cellStyle name="Moneda 5" xfId="58" xr:uid="{8D0DE04B-A1A8-4D1C-AD88-7FCA817EF886}"/>
    <cellStyle name="Moneda 5 2" xfId="133" xr:uid="{B137FAF8-5732-4F1C-B5EF-DD24118D7D1E}"/>
    <cellStyle name="Moneda 6" xfId="95" xr:uid="{B90A5D0A-97D7-466B-8CCA-A6A312B63C54}"/>
    <cellStyle name="Moneda 6 2" xfId="149" xr:uid="{2C0685F9-0870-422A-B202-9B4480027CB4}"/>
    <cellStyle name="Moneda 7" xfId="96" xr:uid="{AC4A530A-2809-456C-A0B0-131AC1A459C4}"/>
    <cellStyle name="Moneda 7 2" xfId="150" xr:uid="{6234CB42-AA3F-4483-9F6C-E8037DEE59F4}"/>
    <cellStyle name="Moneda 8" xfId="33" xr:uid="{0FEF983C-B7BE-4604-A47D-F7D8E6B0A58C}"/>
    <cellStyle name="Moneda 8 2" xfId="166" xr:uid="{E9FE2FE1-54D2-415B-A9D7-C98A29ED7127}"/>
    <cellStyle name="Moneda 9" xfId="182" xr:uid="{88EC9395-D436-4E7B-8AF5-712CB70C5894}"/>
    <cellStyle name="Neutral 2" xfId="80" xr:uid="{26DB080D-F839-449F-8F3C-8F33590E96A9}"/>
    <cellStyle name="Normal" xfId="0" builtinId="0"/>
    <cellStyle name="Normal 10" xfId="98" xr:uid="{263355AE-96B3-4718-BFC9-BC064ACCB706}"/>
    <cellStyle name="Normal 2" xfId="2" xr:uid="{00000000-0005-0000-0000-000006000000}"/>
    <cellStyle name="Normal 2 2" xfId="81" xr:uid="{570DBFBB-DD44-4316-BE40-2F88183852E2}"/>
    <cellStyle name="Normal 2 3" xfId="82" xr:uid="{3F825441-755B-44FB-B4AB-3A9524D7D351}"/>
    <cellStyle name="Normal 3" xfId="3" xr:uid="{00000000-0005-0000-0000-000007000000}"/>
    <cellStyle name="Normal 3 2" xfId="36" xr:uid="{97CB35EE-7E06-4CAE-BE87-D43ABE32505D}"/>
    <cellStyle name="Normal 3 2 2" xfId="84" xr:uid="{F4F7BE19-63B2-453F-A53C-BD37B81C7880}"/>
    <cellStyle name="Normal 3 2 3" xfId="152" xr:uid="{ED3463BF-C7D7-47F4-999C-24E0CA8D2003}"/>
    <cellStyle name="Normal 3 2 4" xfId="169" xr:uid="{A849D303-658F-4298-A6DF-97F114E52621}"/>
    <cellStyle name="Normal 3 2 5" xfId="112" xr:uid="{A11FBB52-7325-43CC-9B5A-4353D609A545}"/>
    <cellStyle name="Normal 3 3" xfId="83" xr:uid="{E33B28AC-B7D4-4DD2-B2AE-32352AF5D365}"/>
    <cellStyle name="Normal 3 4" xfId="49" xr:uid="{45AF5D00-2F97-4540-8492-F3506BC18C7C}"/>
    <cellStyle name="Normal 3 4 2" xfId="124" xr:uid="{7EEFCFEF-9C71-431A-98B9-8F3539AA829C}"/>
    <cellStyle name="Normal 3 5" xfId="25" xr:uid="{DCEAE2B7-8EAD-46C4-994B-D3C6CDD8A723}"/>
    <cellStyle name="Normal 3 5 2" xfId="155" xr:uid="{33A4E068-2E41-4A45-B67B-ADC05ADB35BB}"/>
    <cellStyle name="Normal 3 6" xfId="100" xr:uid="{CC089BA0-F446-4471-834B-4B76045480F6}"/>
    <cellStyle name="Normal 4" xfId="17" xr:uid="{49FC8E33-C0C3-4E0D-B8A8-D530E73D4CC5}"/>
    <cellStyle name="Normal 4 2" xfId="42" xr:uid="{D185C46E-5D6A-47EC-B176-FEE88AC589E2}"/>
    <cellStyle name="Normal 4 2 2" xfId="91" xr:uid="{F9B28605-10D9-45B7-A45E-5BDA9A25AF0C}"/>
    <cellStyle name="Normal 4 2 2 2" xfId="145" xr:uid="{85DCED8E-4655-462D-96FD-4F0EEB9260C4}"/>
    <cellStyle name="Normal 4 2 3" xfId="175" xr:uid="{8DCD9351-3196-435B-8285-7AD05F6A75CA}"/>
    <cellStyle name="Normal 4 2 4" xfId="118" xr:uid="{55900C3C-B4B4-4DAD-A3EE-347D4E20CEA1}"/>
    <cellStyle name="Normal 4 3" xfId="55" xr:uid="{AA88DC91-AAD6-45C7-8DFE-C1C5C79F5E70}"/>
    <cellStyle name="Normal 4 3 2" xfId="130" xr:uid="{F170E007-A35B-454D-8BD5-37F7AB2C4C09}"/>
    <cellStyle name="Normal 4 4" xfId="31" xr:uid="{4C83170C-E852-4CA8-82E1-4AB0D60B2844}"/>
    <cellStyle name="Normal 4 4 2" xfId="163" xr:uid="{37703964-0901-48C0-BC8D-9E0DDE667D86}"/>
    <cellStyle name="Normal 4 5" xfId="106" xr:uid="{672A93C6-2A4F-44D0-BFC1-DEEE32F441E2}"/>
    <cellStyle name="Normal 5" xfId="19" xr:uid="{C52B7D4A-D246-4DB4-9679-A0B39302B7C5}"/>
    <cellStyle name="Normal 5 2" xfId="44" xr:uid="{19D08D88-DCD4-4E8F-91C6-F2A2567A9831}"/>
    <cellStyle name="Normal 5 2 2" xfId="177" xr:uid="{983711A5-7387-43F4-B180-9A4527BB233B}"/>
    <cellStyle name="Normal 5 2 3" xfId="120" xr:uid="{9CF3F42B-08F3-4CC5-A3A9-6D1FD201BFEE}"/>
    <cellStyle name="Normal 5 3" xfId="57" xr:uid="{70C32458-CC47-4B46-A56D-9CC101DE66BC}"/>
    <cellStyle name="Normal 5 3 2" xfId="132" xr:uid="{7F8C4F4B-3348-4D49-BC06-FDD2376673B6}"/>
    <cellStyle name="Normal 5 4" xfId="23" xr:uid="{8E116622-0FB3-4307-B1C0-43A1B1819B18}"/>
    <cellStyle name="Normal 5 4 2" xfId="165" xr:uid="{BC56BE11-5643-455A-ABEA-724F199F20EA}"/>
    <cellStyle name="Normal 5 5" xfId="108" xr:uid="{10C49FEC-AF9D-4FF2-853B-A8218419A26A}"/>
    <cellStyle name="Normal 6" xfId="20" xr:uid="{11AB634A-331F-444F-86F9-70FBF7AA1F92}"/>
    <cellStyle name="Normal 6 2" xfId="85" xr:uid="{689FB4A0-5BF1-43E6-AB9B-80CE727ABA3D}"/>
    <cellStyle name="Normal 7" xfId="34" xr:uid="{2C1C5453-6CF1-47B2-8C4B-F15503660111}"/>
    <cellStyle name="Normal 7 2" xfId="59" xr:uid="{2116E090-3047-4518-B5AF-F4FEDC857861}"/>
    <cellStyle name="Normal 7 2 2" xfId="134" xr:uid="{B5641FD3-C3F3-4FF8-BA45-053095EA37AF}"/>
    <cellStyle name="Normal 7 3" xfId="167" xr:uid="{CB4A3E46-3667-4E9D-A0FF-6369148FF8FC}"/>
    <cellStyle name="Normal 7 4" xfId="110" xr:uid="{4B737870-DE9F-4BD9-825D-DEA3D4AEA820}"/>
    <cellStyle name="Normal 8" xfId="47" xr:uid="{4AFF15B0-55BC-42A7-81B1-09D01CF74528}"/>
    <cellStyle name="Normal 8 2" xfId="122" xr:uid="{735853E2-7B43-4ECC-882D-15211613BAD5}"/>
    <cellStyle name="Normal 9" xfId="153" xr:uid="{B9D1C26F-648E-4B96-8A02-1898008DF771}"/>
    <cellStyle name="Percent" xfId="90" xr:uid="{932223C5-5DDC-4CDA-9FEF-3B34BA57553D}"/>
    <cellStyle name="Percent 2" xfId="144" xr:uid="{CE213489-D8FF-4974-84C8-70EAEDF9F3D4}"/>
    <cellStyle name="Porcentaje" xfId="1" builtinId="5"/>
    <cellStyle name="Porcentaje 2" xfId="6" xr:uid="{00000000-0005-0000-0000-000009000000}"/>
    <cellStyle name="Porcentaje 2 2" xfId="10" xr:uid="{00000000-0005-0000-0000-00000A000000}"/>
    <cellStyle name="Porcentaje 2 3" xfId="39" xr:uid="{C776175A-E853-4B87-A440-42B718DCB560}"/>
    <cellStyle name="Porcentaje 2 3 2" xfId="172" xr:uid="{B53BE33F-5E99-4EDD-A83A-A20BB5CABDCB}"/>
    <cellStyle name="Porcentaje 2 3 3" xfId="115" xr:uid="{22F6C803-129E-4456-963B-DB0102EC8124}"/>
    <cellStyle name="Porcentaje 2 4" xfId="52" xr:uid="{B76088CF-DB51-45E2-A2B4-B35B39355CC8}"/>
    <cellStyle name="Porcentaje 2 4 2" xfId="127" xr:uid="{3BDB1A3D-E676-403F-8118-A2B1EF562078}"/>
    <cellStyle name="Porcentaje 2 5" xfId="28" xr:uid="{633D089C-1D27-4C7C-BAFA-FCA7B99D8307}"/>
    <cellStyle name="Porcentaje 2 5 2" xfId="158" xr:uid="{0E918749-C1E8-49EB-89BA-67A7C694B2AA}"/>
    <cellStyle name="Porcentaje 2 6" xfId="103" xr:uid="{210BE826-1635-4552-A454-572E5DA6F560}"/>
    <cellStyle name="Porcentaje 3" xfId="35" xr:uid="{43394670-9B53-4805-B843-2F5EE43895A3}"/>
    <cellStyle name="Porcentaje 3 2" xfId="86" xr:uid="{888C56EB-7BBA-4CBA-96FE-BB9F3B7522CE}"/>
    <cellStyle name="Porcentaje 3 2 2" xfId="143" xr:uid="{1A5F3D68-B2A4-4816-BF50-9E44B2D88D48}"/>
    <cellStyle name="Porcentaje 3 3" xfId="168" xr:uid="{43041B12-6BB0-4A4E-9A73-3E61D2C248B3}"/>
    <cellStyle name="Porcentaje 3 4" xfId="111" xr:uid="{79A79CD8-9135-4B8A-98C7-A6AFAE88CFB0}"/>
    <cellStyle name="Porcentaje 4" xfId="48" xr:uid="{9F4EE121-8A1C-40CE-A3A7-B0FC7759B05D}"/>
    <cellStyle name="Porcentaje 4 2" xfId="123" xr:uid="{0C30B950-FD8A-4D5A-870F-02A6EB07BDF0}"/>
    <cellStyle name="Porcentaje 5" xfId="24" xr:uid="{603BC7B2-76DB-4F92-BAE8-A92D6A56FB87}"/>
    <cellStyle name="Porcentaje 5 2" xfId="154" xr:uid="{62242BBE-EA11-44AC-AC82-3ACA6F0659D4}"/>
    <cellStyle name="Porcentaje 6" xfId="99" xr:uid="{AD14FD54-38B3-4611-9F3E-DFAC00223E9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 name="Texto de inicio" xfId="87" xr:uid="{BDFB9E07-695F-4F8F-88C9-D332BC1B1E20}"/>
    <cellStyle name="Texto de la columna A" xfId="88" xr:uid="{A1842216-9931-4633-8C05-7FF1729BCDDC}"/>
    <cellStyle name="Título 4" xfId="89" xr:uid="{68FDB6B1-E468-4F07-BBE0-AB3540CC92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iliana Milena Parada Prieto" id="{613A1B88-D912-4037-876D-49ED1FC39400}" userId="S::lparada@sdmujer.gov.co::684291a4-4780-45cd-b936-e818b52d0e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4" dT="2026-03-09T21:55:27.24" personId="{613A1B88-D912-4037-876D-49ED1FC39400}" id="{E9606635-39C7-4408-BEF9-066B2FB3A65E}">
    <text xml:space="preserve">Error de digitación. A propósito, se recomienda en general validar los textos previamente en Word para identificar posibles errores de digitación.  </text>
  </threadedComment>
</ThreadedComments>
</file>

<file path=xl/threadedComments/threadedComment2.xml><?xml version="1.0" encoding="utf-8"?>
<ThreadedComments xmlns="http://schemas.microsoft.com/office/spreadsheetml/2018/threadedcomments" xmlns:x="http://schemas.openxmlformats.org/spreadsheetml/2006/main">
  <threadedComment ref="D74" dT="2026-03-09T22:37:00.36" personId="{613A1B88-D912-4037-876D-49ED1FC39400}" id="{33626323-6728-4E13-87A4-1A931FF0C4D6}">
    <text>Primer parrafo, error de digitación palabra “loscalidades”. (A propósito, se recomienda en general validar los textos previamente en Word para identificar posibles errores de digitación)</text>
  </threadedComment>
  <threadedComment ref="F74" dT="2026-03-09T22:37:53.07" personId="{613A1B88-D912-4037-876D-49ED1FC39400}" id="{A6CC2A7D-9DD7-4C81-AF7A-BE2ACAC2C4E2}">
    <text>Validar en logro error de digitación “trabsporte ” y en Beneficios  “i. dentificar,”</text>
  </threadedComment>
  <threadedComment ref="H74" dT="2026-03-09T22:38:13.28" personId="{613A1B88-D912-4037-876D-49ED1FC39400}" id="{BB41DBEC-AE64-480F-9153-01DB6E212922}">
    <text>Validar error de digitación “Persnerías”</text>
  </threadedComment>
</ThreadedComments>
</file>

<file path=xl/threadedComments/threadedComment3.xml><?xml version="1.0" encoding="utf-8"?>
<ThreadedComments xmlns="http://schemas.microsoft.com/office/spreadsheetml/2018/threadedcomments" xmlns:x="http://schemas.openxmlformats.org/spreadsheetml/2006/main">
  <threadedComment ref="C31" dT="2026-03-09T22:45:01.62" personId="{613A1B88-D912-4037-876D-49ED1FC39400}" id="{C27637F5-AEFC-4432-9EB1-77DB0DCF352E}">
    <text>Falta reporte</text>
  </threadedComment>
</ThreadedComments>
</file>

<file path=xl/worksheets/_rels/sheet10.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DcYYi_Ob82Q5m_1YAHU2NBAY4JUF2dEDFsb5GZiq8Uqkk?e=UxQgZN" TargetMode="External"/><Relationship Id="rId2" Type="http://schemas.openxmlformats.org/officeDocument/2006/relationships/hyperlink" Target="../AppData/Local/Microsoft/Olk/Attachments/ooa-a3562c93-003c-401e-a02f-76a2acfd523b/AppData/Local/:f:/g/personal/devaj_sdmujer_gov_co/IgCDmeaSPCZvTK_UDpV2pKz_AQBbg__Ls1YsHbb5NcfwKn0?e=Ep1Zd2" TargetMode="External"/><Relationship Id="rId1" Type="http://schemas.openxmlformats.org/officeDocument/2006/relationships/hyperlink" Target="../AppData/Local/Microsoft/Olk/Attachments/ooa-a3562c93-003c-401e-a02f-76a2acfd523b/AppData/Local/:f:/g/personal/devaj_sdmujer_gov_co/IgDu-IWJ4f8lSZU6oaeeUyIoAfnFxqprfCzQau6Qujj9Dcc?e=BSesEs" TargetMode="External"/><Relationship Id="rId6" Type="http://schemas.openxmlformats.org/officeDocument/2006/relationships/drawing" Target="../drawings/drawing8.xml"/><Relationship Id="rId5" Type="http://schemas.openxmlformats.org/officeDocument/2006/relationships/printerSettings" Target="../printerSettings/printerSettings7.bin"/><Relationship Id="rId4" Type="http://schemas.openxmlformats.org/officeDocument/2006/relationships/hyperlink" Target="../AppData/Local/Microsoft/Olk/Attachments/ooa-a3562c93-003c-401e-a02f-76a2acfd523b/AppData/Local/:f:/g/personal/devaj_sdmujer_gov_co/IgBxIpGo57efRpDhJKUctJBDAdFZwLJj8HN7MnJ-RPIoN3E?e=6oZsZ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b:/g/personal/devaj_sdmujer_gov_co/IQCn0fGr7FK1SL20Cz7ZjuBfAfw1MDtx49Ng4OH8nmMOq60?e=mxyD8O" TargetMode="External"/><Relationship Id="rId7" Type="http://schemas.openxmlformats.org/officeDocument/2006/relationships/comments" Target="../comments2.xml"/><Relationship Id="rId2" Type="http://schemas.openxmlformats.org/officeDocument/2006/relationships/hyperlink" Target="../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Olk/Attachments/ooa-a3562c93-003c-401e-a02f-76a2acfd523b/AppData/Local/:f:/g/personal/devaj_sdmujer_gov_co/IgC3siNZHzE9Tq1Wg4hjkepNAQjffMCHrN1Qpzz4OtvIKVI?e=CCgrHN" TargetMode="External"/><Relationship Id="rId6" Type="http://schemas.openxmlformats.org/officeDocument/2006/relationships/vmlDrawing" Target="../drawings/vmlDrawing2.vml"/><Relationship Id="rId5" Type="http://schemas.openxmlformats.org/officeDocument/2006/relationships/drawing" Target="../drawings/drawing9.xml"/><Relationship Id="rId4"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Bh7J-GIrjIS5gdEO-WAS12ASA7AQttk7puWKX0SUUEHoA?e=5i4ok7" TargetMode="External"/><Relationship Id="rId7" Type="http://schemas.openxmlformats.org/officeDocument/2006/relationships/drawing" Target="../drawings/drawing10.xml"/><Relationship Id="rId2" Type="http://schemas.openxmlformats.org/officeDocument/2006/relationships/hyperlink" Target="../AppData/Local/Microsoft/Olk/Attachments/ooa-a3562c93-003c-401e-a02f-76a2acfd523b/AppData/Local/:f:/g/personal/devaj_sdmujer_gov_co/IgAQrd65w2meSLikLQtrvB0XASInbxvjolt2a_RQTKGVZzI?e=YNQigD" TargetMode="External"/><Relationship Id="rId1" Type="http://schemas.openxmlformats.org/officeDocument/2006/relationships/hyperlink" Target="../AppData/Local/Microsoft/Olk/Attachments/ooa-a3562c93-003c-401e-a02f-76a2acfd523b/AppData/Local/:f:/g/personal/devaj_sdmujer_gov_co/IgAQrd65w2meSLikLQtrvB0XASInbxvjolt2a_RQTKGVZzI?e=YNQigD" TargetMode="External"/><Relationship Id="rId6" Type="http://schemas.openxmlformats.org/officeDocument/2006/relationships/printerSettings" Target="../printerSettings/printerSettings9.bin"/><Relationship Id="rId5" Type="http://schemas.openxmlformats.org/officeDocument/2006/relationships/hyperlink" Target="../AppData/Local/Microsoft/Olk/Attachments/ooa-a3562c93-003c-401e-a02f-76a2acfd523b/AppData/Local/:f:/g/personal/devaj_sdmujer_gov_co/IgDhwBWTtub7SYb65mniAmnJAQagESHAh_0XB8AysEfe61c?e=97zPAt" TargetMode="External"/><Relationship Id="rId4" Type="http://schemas.openxmlformats.org/officeDocument/2006/relationships/hyperlink" Target="../AppData/Local/Microsoft/Olk/Attachments/ooa-a3562c93-003c-401e-a02f-76a2acfd523b/AppData/Local/:f:/g/personal/devaj_sdmujer_gov_co/IgBAQ4un4jh_SoGDB0Cek6f9AXVCnbfZxpRI6ulisbgzMuk?e=jyIy3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Olk/Attachments/ooa-a3562c93-003c-401e-a02f-76a2acfd523b/AppData/Local/:f:/g/personal/devaj_sdmujer_gov_co/IgBxPdnpLDGxSJefKASUi7o1ATHx2LrXgbnkaFNxrZsxUb4?e=CDypn4" TargetMode="External"/><Relationship Id="rId13" Type="http://schemas.microsoft.com/office/2017/10/relationships/threadedComment" Target="../threadedComments/threadedComment2.xml"/><Relationship Id="rId3" Type="http://schemas.openxmlformats.org/officeDocument/2006/relationships/hyperlink" Target="../AppData/Local/Microsoft/Olk/Attachments/ooa-a3562c93-003c-401e-a02f-76a2acfd523b/AppData/Local/:f:/g/personal/devaj_sdmujer_gov_co/IgDJN08XAOnZQq2JyDoifEHjASY9T71_xEv2h56JpdT77dI?e=ILYUXG" TargetMode="External"/><Relationship Id="rId7" Type="http://schemas.openxmlformats.org/officeDocument/2006/relationships/hyperlink" Target="../AppData/Local/Microsoft/Olk/Attachments/ooa-a3562c93-003c-401e-a02f-76a2acfd523b/AppData/Local/:f:/g/personal/devaj_sdmujer_gov_co/IgCSs3WwHE22SpyL7FhF-RfYAf_y8-Hwa2dR0Ifv4cl6md8?e=mEIcAR" TargetMode="External"/><Relationship Id="rId12" Type="http://schemas.openxmlformats.org/officeDocument/2006/relationships/comments" Target="../comments3.xml"/><Relationship Id="rId2" Type="http://schemas.openxmlformats.org/officeDocument/2006/relationships/hyperlink" Target="../AppData/Local/Microsoft/Olk/Attachments/ooa-a3562c93-003c-401e-a02f-76a2acfd523b/AppData/Local/:f:/g/personal/devaj_sdmujer_gov_co/IgB_DL79jxwTT6qWeVaCmi02AYsS365OM4tVVTlmGVP3UNw?e=7uk6qa" TargetMode="External"/><Relationship Id="rId1" Type="http://schemas.openxmlformats.org/officeDocument/2006/relationships/hyperlink" Target="../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Olk/Attachments/ooa-a3562c93-003c-401e-a02f-76a2acfd523b/AppData/Local/:f:/g/personal/devaj_sdmujer_gov_co/IgAXelyVkp3wT4_F7Wd7k0MiAR95QXMszykaXJbmh81SZjs?e=hB3jgO" TargetMode="External"/><Relationship Id="rId11" Type="http://schemas.openxmlformats.org/officeDocument/2006/relationships/vmlDrawing" Target="../drawings/vmlDrawing3.vml"/><Relationship Id="rId5" Type="http://schemas.openxmlformats.org/officeDocument/2006/relationships/hyperlink" Target="../AppData/Local/Microsoft/Olk/Attachments/ooa-a3562c93-003c-401e-a02f-76a2acfd523b/AppData/Local/:f:/g/personal/devaj_sdmujer_gov_co/IgDvNYlfrZlwSaBtG1dRwSxfAfrMgGE2944wR-p9EUgfCfc?e=YQpJ5b" TargetMode="External"/><Relationship Id="rId10" Type="http://schemas.openxmlformats.org/officeDocument/2006/relationships/drawing" Target="../drawings/drawing11.xml"/><Relationship Id="rId4" Type="http://schemas.openxmlformats.org/officeDocument/2006/relationships/hyperlink" Target="../AppData/Local/Microsoft/Olk/Attachments/ooa-a3562c93-003c-401e-a02f-76a2acfd523b/AppData/Local/:f:/g/personal/devaj_sdmujer_gov_co/IgDwPmcMWM2iRrRyYyOG9_8XAfw4SF8-UQ5mZLYfzCc0UAg?e=gEwtEV" TargetMode="External"/><Relationship Id="rId9"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Olk/Attachments/ooa-a3562c93-003c-401e-a02f-76a2acfd523b/AppData/Local/:f:/g/personal/devaj_sdmujer_gov_co/IgAM49WculaeTIx41TbBcmdyAVM7MPjwjk1ktQOY_BnZaf0?e=cLpjqn" TargetMode="Externa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Olk/Attachments/ooa-a3562c93-003c-401e-a02f-76a2acfd523b/AppData/Local/:f:/g/personal/devaj_sdmujer_gov_co/IgDpphv4Jp8DQpEGTpkzYQHIAaNnqbm2KiOcEbK9gFB2A-Y?e=iRIGw5" TargetMode="External"/><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7" Type="http://schemas.microsoft.com/office/2017/10/relationships/threadedComment" Target="../threadedComments/threadedComment3.xml"/><Relationship Id="rId2" Type="http://schemas.openxmlformats.org/officeDocument/2006/relationships/hyperlink" Target="../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Olk/Attachments/ooa-a3562c93-003c-401e-a02f-76a2acfd523b/AppData/Local/:f:/g/personal/devaj_sdmujer_gov_co/IgCntLEtmcaNRqw4L7HH2D98AcLskBX25sD-Qo6M2_EY84c?e=Ie9mMb"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AppData/Local/Microsoft/Olk/Attachments/ooa-a3562c93-003c-401e-a02f-76a2acfd523b/AppData/Local/:f:/g/personal/devaj_sdmujer_gov_co/IgAbh6DJDvoOS4nxYSBYdhCrAVZbXZEMWJZfiZxmLv_J11U?e=91ZEed" TargetMode="External"/><Relationship Id="rId7" Type="http://schemas.openxmlformats.org/officeDocument/2006/relationships/drawing" Target="../drawings/drawing2.xml"/><Relationship Id="rId2" Type="http://schemas.openxmlformats.org/officeDocument/2006/relationships/hyperlink" Target="../AppData/Local/Microsoft/Olk/Attachments/ooa-a3562c93-003c-401e-a02f-76a2acfd523b/AppData/Local/:f:/g/personal/devaj_sdmujer_gov_co/IgCY5f8SMby_R43M_BgxruPXAYmrrBKz7BXAhKjRQvYpBMk?e=oDEkti" TargetMode="External"/><Relationship Id="rId1" Type="http://schemas.openxmlformats.org/officeDocument/2006/relationships/hyperlink" Target="../AppData/Local/Microsoft/Olk/Attachments/ooa-a3562c93-003c-401e-a02f-76a2acfd523b/AppData/Local/:f:/g/personal/devaj_sdmujer_gov_co/IgAdba_J6h2NSLUQ4oibG2LLATlSXQV9o5GGWX3CqUHUE_o?e=Ac7Dce" TargetMode="External"/><Relationship Id="rId6" Type="http://schemas.openxmlformats.org/officeDocument/2006/relationships/printerSettings" Target="../printerSettings/printerSettings1.bin"/><Relationship Id="rId5" Type="http://schemas.openxmlformats.org/officeDocument/2006/relationships/hyperlink" Target="../AppData/Local/Microsoft/Olk/Attachments/ooa-a3562c93-003c-401e-a02f-76a2acfd523b/AppData/Local/:f:/g/personal/devaj_sdmujer_gov_co/IgDTwhrZPxbkR5TjvgjXIPj9AXB1U2ah5cNOa-Y8nWaELR8?e=5Ha4VO" TargetMode="External"/><Relationship Id="rId10" Type="http://schemas.microsoft.com/office/2017/10/relationships/threadedComment" Target="../threadedComments/threadedComment1.xml"/><Relationship Id="rId4" Type="http://schemas.openxmlformats.org/officeDocument/2006/relationships/hyperlink" Target="../AppData/Local/Microsoft/Olk/Attachments/ooa-a3562c93-003c-401e-a02f-76a2acfd523b/AppData/Local/:f:/g/personal/devaj_sdmujer_gov_co/IgB_ba88dAyQTK1JELFt5FlCAW2hqdjMXlkgksqVOcAk-1c?e=4jefla"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CwIDAgYFE1TYls4naT6wafARad3txeZYrgSoVUuRoEnUI?e=EGQP4c" TargetMode="External"/><Relationship Id="rId2" Type="http://schemas.openxmlformats.org/officeDocument/2006/relationships/hyperlink" Target="../AppData/Local/Microsoft/Olk/Attachments/ooa-a3562c93-003c-401e-a02f-76a2acfd523b/AppData/Local/:f:/g/personal/devaj_sdmujer_gov_co/IgAYxNBCs_mRR7gpE8vdn_KFAdNySYMVExd1VsNq-ugbelk?e=7BywIm" TargetMode="External"/><Relationship Id="rId1" Type="http://schemas.openxmlformats.org/officeDocument/2006/relationships/hyperlink" Target="../AppData/Local/Microsoft/Olk/Attachments/ooa-a3562c93-003c-401e-a02f-76a2acfd523b/AppData/Local/:f:/g/personal/devaj_sdmujer_gov_co/IgAeDqwNm8mOTaPDVQAc9Z1XARfBaZyWyoqxKNXM2t38I7w?e=GRguMf"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AppData/Local/Microsoft/Olk/Attachments/ooa-a3562c93-003c-401e-a02f-76a2acfd523b/AppData/Local/:f:/g/personal/devaj_sdmujer_gov_co/IgAwEge07024TouB8IPf1OoMAf8UVQRxzLH8i-6bS9I7RPs?e=oogxnr"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BlKcvK3x2lQaysnfZ6NbiFAfISaI_qftYMDsAIaMDqaBQ?e=6SS2U6" TargetMode="External"/><Relationship Id="rId2" Type="http://schemas.openxmlformats.org/officeDocument/2006/relationships/hyperlink" Target="../AppData/Local/Microsoft/Olk/Attachments/ooa-a3562c93-003c-401e-a02f-76a2acfd523b/AppData/Local/:f:/g/personal/devaj_sdmujer_gov_co/IgBKMbUxp6QzRbeFzauyT652AYF2P1rSUx1Hl0BE87ezZn4?e=MZ3WcS" TargetMode="External"/><Relationship Id="rId1" Type="http://schemas.openxmlformats.org/officeDocument/2006/relationships/hyperlink" Target="../AppData/Local/Microsoft/Olk/Attachments/ooa-a3562c93-003c-401e-a02f-76a2acfd523b/AppData/Local/:f:/g/personal/devaj_sdmujer_gov_co/IgB0VHQWyQWMTJA9ig20RwR7ASqe5Xcd8OjI8wS65asy0U8?e=ehwQ5l"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AppData/Local/Microsoft/Olk/Attachments/ooa-a3562c93-003c-401e-a02f-76a2acfd523b/AppData/Local/:f:/g/personal/devaj_sdmujer_gov_co/IgAzbVNEKyS5TIt1p7ppEtk_Aaea-pw4iKwR1TrQpC85mx4?e=oiWWe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DWWFTEOYKRQqZ8STr08WfyAXCp8LZXRgz9YNEjgNXpXJw?e=dpdAkV" TargetMode="External"/><Relationship Id="rId2" Type="http://schemas.openxmlformats.org/officeDocument/2006/relationships/hyperlink" Target="../AppData/Local/Microsoft/Olk/Attachments/ooa-a3562c93-003c-401e-a02f-76a2acfd523b/AppData/Local/:f:/g/personal/devaj_sdmujer_gov_co/IgCaYx4scpCaSaXi1Zs7_rvJAZIXnkA2fhAOguSA_nX2N04?e=xYzt4q" TargetMode="External"/><Relationship Id="rId1" Type="http://schemas.openxmlformats.org/officeDocument/2006/relationships/hyperlink" Target="../AppData/Local/Microsoft/Olk/Attachments/ooa-a3562c93-003c-401e-a02f-76a2acfd523b/AppData/Local/:f:/g/personal/devaj_sdmujer_gov_co/IgCVCeFMxjwHTasj6hUHGNeqAYh7y1BQ0t_dxDAkqNKh08E?e=dWWeHg" TargetMode="External"/><Relationship Id="rId6" Type="http://schemas.openxmlformats.org/officeDocument/2006/relationships/drawing" Target="../drawings/drawing5.xml"/><Relationship Id="rId5" Type="http://schemas.openxmlformats.org/officeDocument/2006/relationships/printerSettings" Target="../printerSettings/printerSettings4.bin"/><Relationship Id="rId4" Type="http://schemas.openxmlformats.org/officeDocument/2006/relationships/hyperlink" Target="../AppData/Local/Microsoft/Olk/Attachments/ooa-a3562c93-003c-401e-a02f-76a2acfd523b/AppData/Local/:f:/g/personal/devaj_sdmujer_gov_co/IgC8JvSyyTT6SZpukIFu4QetARlybpqyrgsZrf1t-7bZSvI?e=Hi5AP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Olk/Attachments/ooa-a3562c93-003c-401e-a02f-76a2acfd523b/AppData/Local/:f:/g/personal/devaj_sdmujer_gov_co/IgAvFPwUH7RwTI8AFckwMf0NAS-HfbOWJkTpWnS-xTPySdI?e=JPUMyE" TargetMode="External"/><Relationship Id="rId1" Type="http://schemas.openxmlformats.org/officeDocument/2006/relationships/hyperlink" Target="../AppData/Local/Microsoft/Olk/Attachments/ooa-a3562c93-003c-401e-a02f-76a2acfd523b/AppData/Local/:f:/g/personal/devaj_sdmujer_gov_co/IgCZTDPdkpR0S7v_YCZrR1XbASUjqjE9gLTIYez9qTb3jlk?e=AuWeaH" TargetMode="External"/><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Microsoft/Olk/Attachments/ooa-a3562c93-003c-401e-a02f-76a2acfd523b/AppData/Local/:f:/g/personal/devaj_sdmujer_gov_co/IgAoWL3sf2giSZ3Y8yBPfdpCAWkwmbLIVgy8EEAw9phg_3o?e=evc6CS" TargetMode="External"/><Relationship Id="rId2" Type="http://schemas.openxmlformats.org/officeDocument/2006/relationships/hyperlink" Target="../AppData/Local/Microsoft/Olk/Attachments/ooa-a3562c93-003c-401e-a02f-76a2acfd523b/AppData/Local/:f:/g/personal/devaj_sdmujer_gov_co/IgBFYktUDGhAR7SWCEBz9M2dATxN-u0Vl4TE4gUiGmZuFUQ?e=vWknpd" TargetMode="External"/><Relationship Id="rId1" Type="http://schemas.openxmlformats.org/officeDocument/2006/relationships/hyperlink" Target="../AppData/Local/Microsoft/Olk/Attachments/ooa-a3562c93-003c-401e-a02f-76a2acfd523b/AppData/Local/:f:/g/personal/devaj_sdmujer_gov_co/IgDzHpztX8xXTL8o5U4rSK_PAa3hWFAcMM1NLOIcyF2B0Kc?e=BbptE5" TargetMode="External"/><Relationship Id="rId6" Type="http://schemas.openxmlformats.org/officeDocument/2006/relationships/drawing" Target="../drawings/drawing7.xml"/><Relationship Id="rId5" Type="http://schemas.openxmlformats.org/officeDocument/2006/relationships/printerSettings" Target="../printerSettings/printerSettings6.bin"/><Relationship Id="rId4" Type="http://schemas.openxmlformats.org/officeDocument/2006/relationships/hyperlink" Target="../AppData/Local/Microsoft/Olk/Attachments/ooa-a3562c93-003c-401e-a02f-76a2acfd523b/AppData/Local/:f:/g/personal/devaj_sdmujer_gov_co/IgBY_og-Wj24QLP8wzhYQb8CAdaOkvAAP22dj_1hlJ_29BY?e=aYTXO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85546875" style="262" customWidth="1"/>
    <col min="5" max="5" width="34.140625" style="259" customWidth="1"/>
    <col min="6" max="6" width="31" style="259" customWidth="1"/>
    <col min="7" max="7" width="20.140625" style="259" customWidth="1"/>
    <col min="8" max="8" width="19.140625" style="259" customWidth="1"/>
    <col min="9" max="9" width="24" style="259" customWidth="1"/>
    <col min="10" max="10" width="18.85546875" style="259" customWidth="1"/>
    <col min="11" max="11" width="21.85546875" style="259" customWidth="1"/>
    <col min="12" max="16384" width="12" style="259"/>
  </cols>
  <sheetData>
    <row r="1" spans="1:12" x14ac:dyDescent="0.25">
      <c r="A1" s="260" t="s">
        <v>0</v>
      </c>
      <c r="B1" s="260" t="s">
        <v>1</v>
      </c>
      <c r="C1" s="260" t="s">
        <v>2</v>
      </c>
      <c r="D1" s="260" t="s">
        <v>3</v>
      </c>
      <c r="E1" s="261" t="s">
        <v>4</v>
      </c>
      <c r="F1" s="261" t="s">
        <v>5</v>
      </c>
      <c r="G1" s="261" t="s">
        <v>6</v>
      </c>
      <c r="H1" s="261" t="s">
        <v>7</v>
      </c>
      <c r="I1" s="261" t="s">
        <v>8</v>
      </c>
      <c r="J1" s="261" t="s">
        <v>9</v>
      </c>
      <c r="K1" s="261" t="s">
        <v>10</v>
      </c>
      <c r="L1" s="261" t="s">
        <v>11</v>
      </c>
    </row>
    <row r="2" spans="1:12" ht="25.5" x14ac:dyDescent="0.25">
      <c r="A2" s="262" t="s">
        <v>12</v>
      </c>
      <c r="B2" s="262" t="s">
        <v>13</v>
      </c>
      <c r="C2" s="262" t="s">
        <v>14</v>
      </c>
      <c r="D2" s="262" t="s">
        <v>15</v>
      </c>
      <c r="E2" s="259" t="s">
        <v>16</v>
      </c>
      <c r="F2" s="259" t="s">
        <v>17</v>
      </c>
      <c r="G2" s="262" t="s">
        <v>18</v>
      </c>
      <c r="H2" s="259" t="s">
        <v>19</v>
      </c>
      <c r="I2" s="259" t="s">
        <v>20</v>
      </c>
      <c r="J2" s="259" t="s">
        <v>21</v>
      </c>
      <c r="K2" s="259" t="s">
        <v>22</v>
      </c>
      <c r="L2" s="259" t="s">
        <v>23</v>
      </c>
    </row>
    <row r="3" spans="1:12" ht="25.5" x14ac:dyDescent="0.25">
      <c r="A3" s="262" t="s">
        <v>24</v>
      </c>
      <c r="B3" s="262" t="s">
        <v>25</v>
      </c>
      <c r="C3" s="262" t="s">
        <v>26</v>
      </c>
      <c r="D3" s="262" t="s">
        <v>27</v>
      </c>
      <c r="E3" s="259" t="s">
        <v>28</v>
      </c>
      <c r="F3" s="259" t="s">
        <v>29</v>
      </c>
      <c r="G3" s="262" t="s">
        <v>30</v>
      </c>
      <c r="H3" s="259" t="s">
        <v>31</v>
      </c>
      <c r="I3" s="259" t="s">
        <v>32</v>
      </c>
      <c r="J3" s="259" t="s">
        <v>33</v>
      </c>
      <c r="K3" s="259" t="s">
        <v>34</v>
      </c>
      <c r="L3" s="259" t="s">
        <v>35</v>
      </c>
    </row>
    <row r="4" spans="1:12" ht="25.5" x14ac:dyDescent="0.25">
      <c r="A4" s="262" t="s">
        <v>36</v>
      </c>
      <c r="B4" s="262" t="s">
        <v>37</v>
      </c>
      <c r="D4" s="262" t="s">
        <v>38</v>
      </c>
      <c r="E4" s="259" t="s">
        <v>39</v>
      </c>
      <c r="F4" s="259" t="s">
        <v>40</v>
      </c>
      <c r="G4" s="262" t="s">
        <v>41</v>
      </c>
      <c r="I4" s="259" t="s">
        <v>42</v>
      </c>
      <c r="J4" s="259" t="s">
        <v>23</v>
      </c>
      <c r="K4" s="259" t="s">
        <v>43</v>
      </c>
      <c r="L4" s="259" t="s">
        <v>26</v>
      </c>
    </row>
    <row r="5" spans="1:12" ht="25.5" x14ac:dyDescent="0.25">
      <c r="A5" s="262" t="s">
        <v>44</v>
      </c>
      <c r="B5" s="262" t="s">
        <v>45</v>
      </c>
      <c r="D5" s="262" t="s">
        <v>46</v>
      </c>
      <c r="E5" s="259" t="s">
        <v>47</v>
      </c>
      <c r="F5" s="259" t="s">
        <v>48</v>
      </c>
      <c r="G5" s="262" t="s">
        <v>49</v>
      </c>
      <c r="I5" s="259" t="s">
        <v>50</v>
      </c>
      <c r="J5" s="259" t="s">
        <v>51</v>
      </c>
    </row>
    <row r="6" spans="1:12" ht="25.5" x14ac:dyDescent="0.25">
      <c r="B6" s="262" t="s">
        <v>52</v>
      </c>
      <c r="D6" s="262" t="s">
        <v>53</v>
      </c>
      <c r="E6" s="259" t="s">
        <v>54</v>
      </c>
      <c r="F6" s="259" t="s">
        <v>55</v>
      </c>
      <c r="G6" s="262" t="s">
        <v>56</v>
      </c>
      <c r="I6" s="259" t="s">
        <v>57</v>
      </c>
    </row>
    <row r="7" spans="1:12" ht="25.5" x14ac:dyDescent="0.25">
      <c r="D7" s="262" t="s">
        <v>58</v>
      </c>
      <c r="E7" s="259" t="s">
        <v>59</v>
      </c>
      <c r="F7" s="259" t="s">
        <v>60</v>
      </c>
      <c r="G7" s="262" t="s">
        <v>61</v>
      </c>
      <c r="I7" s="259" t="s">
        <v>62</v>
      </c>
    </row>
    <row r="8" spans="1:12" x14ac:dyDescent="0.25">
      <c r="E8" s="259" t="s">
        <v>63</v>
      </c>
      <c r="F8" s="259" t="s">
        <v>64</v>
      </c>
      <c r="G8" s="259" t="s">
        <v>65</v>
      </c>
    </row>
    <row r="9" spans="1:12" x14ac:dyDescent="0.25">
      <c r="E9" s="259" t="s">
        <v>66</v>
      </c>
      <c r="F9" s="259" t="s">
        <v>67</v>
      </c>
    </row>
    <row r="10" spans="1:12" x14ac:dyDescent="0.25">
      <c r="E10" s="259" t="s">
        <v>68</v>
      </c>
      <c r="F10" s="259" t="s">
        <v>69</v>
      </c>
    </row>
    <row r="11" spans="1:12" x14ac:dyDescent="0.25">
      <c r="E11" s="259" t="s">
        <v>70</v>
      </c>
      <c r="F11" s="259" t="s">
        <v>71</v>
      </c>
    </row>
    <row r="12" spans="1:12" x14ac:dyDescent="0.25">
      <c r="E12" s="259" t="s">
        <v>72</v>
      </c>
      <c r="F12" s="259" t="s">
        <v>73</v>
      </c>
    </row>
    <row r="13" spans="1:12" x14ac:dyDescent="0.25">
      <c r="E13" s="259" t="s">
        <v>74</v>
      </c>
      <c r="F13" s="259" t="s">
        <v>75</v>
      </c>
    </row>
    <row r="14" spans="1:12" x14ac:dyDescent="0.25">
      <c r="E14" s="259" t="s">
        <v>76</v>
      </c>
      <c r="F14" s="259" t="s">
        <v>77</v>
      </c>
    </row>
    <row r="15" spans="1:12" x14ac:dyDescent="0.25">
      <c r="E15" s="259" t="s">
        <v>78</v>
      </c>
      <c r="F15" s="259" t="s">
        <v>79</v>
      </c>
    </row>
    <row r="16" spans="1:12" x14ac:dyDescent="0.25">
      <c r="E16" s="259" t="s">
        <v>80</v>
      </c>
      <c r="F16" s="259" t="s">
        <v>81</v>
      </c>
    </row>
    <row r="17" spans="5:6" x14ac:dyDescent="0.25">
      <c r="E17" s="259" t="s">
        <v>82</v>
      </c>
      <c r="F17" s="259" t="s">
        <v>83</v>
      </c>
    </row>
    <row r="18" spans="5:6" x14ac:dyDescent="0.25">
      <c r="E18" s="259" t="s">
        <v>84</v>
      </c>
      <c r="F18" s="259" t="s">
        <v>85</v>
      </c>
    </row>
    <row r="19" spans="5:6" x14ac:dyDescent="0.25">
      <c r="E19" s="259" t="s">
        <v>86</v>
      </c>
    </row>
    <row r="20" spans="5:6" x14ac:dyDescent="0.25">
      <c r="E20" s="259" t="s">
        <v>87</v>
      </c>
    </row>
    <row r="21" spans="5:6" x14ac:dyDescent="0.25">
      <c r="E21" s="259" t="s">
        <v>88</v>
      </c>
    </row>
    <row r="22" spans="5:6" x14ac:dyDescent="0.25">
      <c r="E22" s="259" t="s">
        <v>89</v>
      </c>
    </row>
    <row r="23" spans="5:6" x14ac:dyDescent="0.25">
      <c r="E23" s="2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8B9E-7896-4160-87D3-4CF05E9BB930}">
  <sheetPr>
    <tabColor theme="2"/>
    <pageSetUpPr fitToPage="1"/>
  </sheetPr>
  <dimension ref="A1:O126"/>
  <sheetViews>
    <sheetView showGridLines="0" topLeftCell="A28" zoomScale="70" zoomScaleNormal="70" workbookViewId="0">
      <selection sqref="A1:A4"/>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7109375" style="68" customWidth="1"/>
    <col min="5" max="5" width="46.42578125" style="68" customWidth="1"/>
    <col min="6"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617</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288</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558000000</v>
      </c>
      <c r="C24" s="91"/>
      <c r="D24" s="91"/>
      <c r="E24" s="91"/>
      <c r="F24" s="91"/>
      <c r="G24" s="91"/>
      <c r="H24" s="88"/>
      <c r="I24" s="88"/>
      <c r="J24" s="88"/>
      <c r="K24" s="88"/>
      <c r="L24" s="88"/>
      <c r="M24" s="437"/>
      <c r="N24" s="91">
        <f>SUM(B24:M24)</f>
        <v>558000000</v>
      </c>
      <c r="O24" s="439"/>
    </row>
    <row r="25" spans="1:15" ht="32.1" customHeight="1" x14ac:dyDescent="0.25">
      <c r="A25" s="90" t="s">
        <v>222</v>
      </c>
      <c r="B25" s="91">
        <v>558000000</v>
      </c>
      <c r="C25" s="91"/>
      <c r="D25" s="91"/>
      <c r="E25" s="91"/>
      <c r="F25" s="91"/>
      <c r="G25" s="91"/>
      <c r="H25" s="91"/>
      <c r="I25" s="91"/>
      <c r="J25" s="91"/>
      <c r="K25" s="91"/>
      <c r="L25" s="91"/>
      <c r="M25" s="346"/>
      <c r="N25" s="91">
        <f>SUM(B25:M25)</f>
        <v>558000000</v>
      </c>
      <c r="O25" s="409">
        <f>+(B25+C25+D25+E25+F25+G25+H25+I25+J25+K25+L25+M25)/N24</f>
        <v>1</v>
      </c>
    </row>
    <row r="26" spans="1:15" ht="32.1" customHeight="1" x14ac:dyDescent="0.25">
      <c r="A26" s="90" t="s">
        <v>223</v>
      </c>
      <c r="B26" s="91">
        <v>0</v>
      </c>
      <c r="C26" s="91">
        <v>18393332</v>
      </c>
      <c r="D26" s="91"/>
      <c r="E26" s="91"/>
      <c r="F26" s="91"/>
      <c r="G26" s="91"/>
      <c r="H26" s="91"/>
      <c r="I26" s="91"/>
      <c r="J26" s="91"/>
      <c r="K26" s="91"/>
      <c r="L26" s="91"/>
      <c r="M26" s="346"/>
      <c r="N26" s="91">
        <f>SUM(B26:M26)</f>
        <v>18393332</v>
      </c>
      <c r="O26" s="409"/>
    </row>
    <row r="27" spans="1:15" ht="32.1" customHeight="1" x14ac:dyDescent="0.25">
      <c r="A27" s="90" t="s">
        <v>224</v>
      </c>
      <c r="B27" s="91"/>
      <c r="C27" s="91">
        <v>6078000</v>
      </c>
      <c r="D27" s="91"/>
      <c r="E27" s="91"/>
      <c r="F27" s="91"/>
      <c r="G27" s="91"/>
      <c r="H27" s="91"/>
      <c r="I27" s="91"/>
      <c r="J27" s="91"/>
      <c r="K27" s="91"/>
      <c r="L27" s="91"/>
      <c r="M27" s="346"/>
      <c r="N27" s="91">
        <f>SUM(B27:M27)</f>
        <v>6078000</v>
      </c>
      <c r="O27" s="347"/>
    </row>
    <row r="28" spans="1:15" ht="32.1" customHeight="1" x14ac:dyDescent="0.25">
      <c r="A28" s="90" t="s">
        <v>225</v>
      </c>
      <c r="B28" s="91">
        <v>0</v>
      </c>
      <c r="C28" s="91"/>
      <c r="D28" s="91"/>
      <c r="E28" s="91"/>
      <c r="F28" s="91"/>
      <c r="G28" s="91"/>
      <c r="H28" s="91"/>
      <c r="I28" s="91"/>
      <c r="J28" s="91"/>
      <c r="K28" s="91"/>
      <c r="L28" s="91"/>
      <c r="M28" s="346"/>
      <c r="N28" s="91">
        <f t="shared" ref="N28:N29" si="0">SUM(B28:M28)</f>
        <v>0</v>
      </c>
      <c r="O28" s="347"/>
    </row>
    <row r="29" spans="1:15" ht="32.1" customHeight="1" thickBot="1" x14ac:dyDescent="0.3">
      <c r="A29" s="93" t="s">
        <v>226</v>
      </c>
      <c r="B29" s="94">
        <v>0</v>
      </c>
      <c r="C29" s="94">
        <v>6078000</v>
      </c>
      <c r="D29" s="94"/>
      <c r="E29" s="94"/>
      <c r="F29" s="94"/>
      <c r="G29" s="94"/>
      <c r="H29" s="94"/>
      <c r="I29" s="94"/>
      <c r="J29" s="94"/>
      <c r="K29" s="94"/>
      <c r="L29" s="94"/>
      <c r="M29" s="438"/>
      <c r="N29" s="94">
        <f t="shared" si="0"/>
        <v>6078000</v>
      </c>
      <c r="O29" s="440">
        <f>+N29/N27</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Brindar 7.000 atenciones y seguimientos psico-jurídicos a los casos de mujeres víctimas de violencia en el espacio y el transporte público remitidos</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281">
        <v>749</v>
      </c>
      <c r="C36" s="281">
        <v>2837</v>
      </c>
      <c r="D36" s="281">
        <v>2200</v>
      </c>
      <c r="E36" s="281">
        <v>1214</v>
      </c>
      <c r="F36" s="293">
        <v>7000</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215.1" customHeight="1" thickBot="1" x14ac:dyDescent="0.3">
      <c r="A39" s="678"/>
      <c r="B39" s="104">
        <v>100</v>
      </c>
      <c r="C39" s="105">
        <v>129</v>
      </c>
      <c r="D39" s="750" t="s">
        <v>721</v>
      </c>
      <c r="E39" s="751"/>
      <c r="F39" s="750" t="s">
        <v>721</v>
      </c>
      <c r="G39" s="751"/>
      <c r="H39" s="462" t="s">
        <v>641</v>
      </c>
      <c r="I39" s="419" t="s">
        <v>664</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258" customHeight="1" thickBot="1" x14ac:dyDescent="0.3">
      <c r="A41" s="678"/>
      <c r="B41" s="104">
        <v>200</v>
      </c>
      <c r="C41" s="105">
        <v>250</v>
      </c>
      <c r="D41" s="748" t="s">
        <v>720</v>
      </c>
      <c r="E41" s="749"/>
      <c r="F41" s="750" t="s">
        <v>722</v>
      </c>
      <c r="G41" s="751"/>
      <c r="H41" s="461" t="s">
        <v>641</v>
      </c>
      <c r="I41" s="422" t="s">
        <v>664</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200</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200</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200</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200</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200</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200</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6">
        <v>200</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200</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150</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150</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18.5" customHeight="1" x14ac:dyDescent="0.25">
      <c r="A66" s="113" t="s">
        <v>253</v>
      </c>
      <c r="B66" s="738" t="s">
        <v>289</v>
      </c>
      <c r="C66" s="739"/>
      <c r="D66" s="616" t="s">
        <v>290</v>
      </c>
      <c r="E66" s="617"/>
      <c r="F66" s="693"/>
      <c r="G66" s="694"/>
      <c r="H66" s="693"/>
      <c r="I66" s="694"/>
    </row>
    <row r="67" spans="1:9" ht="40.5" customHeight="1" x14ac:dyDescent="0.25">
      <c r="A67" s="113" t="s">
        <v>257</v>
      </c>
      <c r="B67" s="596">
        <v>0.05</v>
      </c>
      <c r="C67" s="597"/>
      <c r="D67" s="596">
        <v>0.05</v>
      </c>
      <c r="E67" s="597"/>
      <c r="F67" s="695"/>
      <c r="G67" s="696"/>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0.05</v>
      </c>
      <c r="C69" s="115">
        <v>0.05</v>
      </c>
      <c r="D69" s="115">
        <v>0.05</v>
      </c>
      <c r="E69" s="115">
        <v>0.05</v>
      </c>
      <c r="F69" s="122"/>
      <c r="G69" s="116"/>
      <c r="H69" s="122"/>
      <c r="I69" s="116"/>
    </row>
    <row r="70" spans="1:9" ht="252" customHeight="1" x14ac:dyDescent="0.25">
      <c r="A70" s="113" t="s">
        <v>258</v>
      </c>
      <c r="B70" s="746" t="s">
        <v>665</v>
      </c>
      <c r="C70" s="747"/>
      <c r="D70" s="746" t="s">
        <v>666</v>
      </c>
      <c r="E70" s="747"/>
      <c r="F70" s="620"/>
      <c r="G70" s="688"/>
      <c r="H70" s="620"/>
      <c r="I70" s="621"/>
    </row>
    <row r="71" spans="1:9" ht="80.25" customHeight="1" x14ac:dyDescent="0.25">
      <c r="A71" s="113" t="s">
        <v>259</v>
      </c>
      <c r="B71" s="715" t="s">
        <v>667</v>
      </c>
      <c r="C71" s="654"/>
      <c r="D71" s="715" t="s">
        <v>668</v>
      </c>
      <c r="E71" s="654"/>
      <c r="F71" s="607"/>
      <c r="G71" s="608"/>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0.09</v>
      </c>
      <c r="C73" s="115">
        <v>0.09</v>
      </c>
      <c r="D73" s="115">
        <v>0.09</v>
      </c>
      <c r="E73" s="115">
        <v>0.09</v>
      </c>
      <c r="F73" s="122"/>
      <c r="G73" s="117"/>
      <c r="H73" s="122"/>
      <c r="I73" s="117"/>
    </row>
    <row r="74" spans="1:9" ht="408" customHeight="1" x14ac:dyDescent="0.25">
      <c r="A74" s="113" t="s">
        <v>258</v>
      </c>
      <c r="B74" s="746" t="s">
        <v>719</v>
      </c>
      <c r="C74" s="747"/>
      <c r="D74" s="746" t="s">
        <v>716</v>
      </c>
      <c r="E74" s="747"/>
      <c r="F74" s="620"/>
      <c r="G74" s="688"/>
      <c r="H74" s="658"/>
      <c r="I74" s="659"/>
    </row>
    <row r="75" spans="1:9" ht="80.25" customHeight="1" x14ac:dyDescent="0.25">
      <c r="A75" s="113" t="s">
        <v>259</v>
      </c>
      <c r="B75" s="715" t="s">
        <v>723</v>
      </c>
      <c r="C75" s="654"/>
      <c r="D75" s="715" t="s">
        <v>724</v>
      </c>
      <c r="E75" s="654"/>
      <c r="F75" s="607"/>
      <c r="G75" s="608"/>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0.09</v>
      </c>
      <c r="C77" s="116"/>
      <c r="D77" s="115">
        <v>0.09</v>
      </c>
      <c r="E77" s="116"/>
      <c r="F77" s="122"/>
      <c r="G77" s="117"/>
      <c r="H77" s="122"/>
      <c r="I77" s="117"/>
    </row>
    <row r="78" spans="1:9" ht="80.25" customHeight="1" x14ac:dyDescent="0.25">
      <c r="A78" s="113" t="s">
        <v>258</v>
      </c>
      <c r="B78" s="683"/>
      <c r="C78" s="684"/>
      <c r="D78" s="683"/>
      <c r="E78" s="684"/>
      <c r="F78" s="620"/>
      <c r="G78" s="688"/>
      <c r="H78" s="607"/>
      <c r="I78" s="608"/>
    </row>
    <row r="79" spans="1:9" ht="80.25" customHeight="1" x14ac:dyDescent="0.25">
      <c r="A79" s="113" t="s">
        <v>259</v>
      </c>
      <c r="B79" s="653"/>
      <c r="C79" s="654"/>
      <c r="D79" s="653"/>
      <c r="E79" s="654"/>
      <c r="F79" s="607"/>
      <c r="G79" s="608"/>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0.09</v>
      </c>
      <c r="C81" s="116"/>
      <c r="D81" s="115">
        <v>0.09</v>
      </c>
      <c r="E81" s="116"/>
      <c r="F81" s="122"/>
      <c r="G81" s="117"/>
      <c r="H81" s="122"/>
      <c r="I81" s="117"/>
    </row>
    <row r="82" spans="1:9" ht="80.25" customHeight="1" x14ac:dyDescent="0.25">
      <c r="A82" s="113" t="s">
        <v>258</v>
      </c>
      <c r="B82" s="686"/>
      <c r="C82" s="687"/>
      <c r="D82" s="686"/>
      <c r="E82" s="687"/>
      <c r="F82" s="620"/>
      <c r="G82" s="688"/>
      <c r="H82" s="607"/>
      <c r="I82" s="608"/>
    </row>
    <row r="83" spans="1:9" ht="80.25" customHeight="1" x14ac:dyDescent="0.25">
      <c r="A83" s="113" t="s">
        <v>259</v>
      </c>
      <c r="B83" s="605"/>
      <c r="C83" s="606"/>
      <c r="D83" s="605"/>
      <c r="E83" s="606"/>
      <c r="F83" s="607"/>
      <c r="G83" s="608"/>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0.09</v>
      </c>
      <c r="C85" s="116"/>
      <c r="D85" s="115">
        <v>0.09</v>
      </c>
      <c r="E85" s="116"/>
      <c r="F85" s="122"/>
      <c r="G85" s="117"/>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0.09</v>
      </c>
      <c r="C89" s="118"/>
      <c r="D89" s="115">
        <v>0.09</v>
      </c>
      <c r="E89" s="118"/>
      <c r="F89" s="122"/>
      <c r="G89" s="117"/>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0.09</v>
      </c>
      <c r="C93" s="118"/>
      <c r="D93" s="115">
        <v>0.09</v>
      </c>
      <c r="E93" s="118"/>
      <c r="F93" s="122"/>
      <c r="G93" s="117"/>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0.09</v>
      </c>
      <c r="C97" s="118"/>
      <c r="D97" s="115">
        <v>0.09</v>
      </c>
      <c r="E97" s="118"/>
      <c r="F97" s="122"/>
      <c r="G97" s="117"/>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0.09</v>
      </c>
      <c r="C101" s="118"/>
      <c r="D101" s="115">
        <v>0.09</v>
      </c>
      <c r="E101" s="118"/>
      <c r="F101" s="122"/>
      <c r="G101" s="117"/>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0.09</v>
      </c>
      <c r="C105" s="118"/>
      <c r="D105" s="115">
        <v>0.09</v>
      </c>
      <c r="E105" s="118"/>
      <c r="F105" s="122"/>
      <c r="G105" s="117"/>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7.0000000000000007E-2</v>
      </c>
      <c r="C109" s="118"/>
      <c r="D109" s="115">
        <v>7.0000000000000007E-2</v>
      </c>
      <c r="E109" s="118"/>
      <c r="F109" s="122"/>
      <c r="G109" s="117"/>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7.0000000000000007E-2</v>
      </c>
      <c r="C113" s="270"/>
      <c r="D113" s="115">
        <v>7.0000000000000007E-2</v>
      </c>
      <c r="E113" s="270"/>
      <c r="F113" s="270"/>
      <c r="G113" s="271"/>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1">(B69+B73+B77+B81+B85+B89+B93+B97+B101+B105+B109+B113)</f>
        <v>1</v>
      </c>
      <c r="C116" s="119">
        <f t="shared" si="1"/>
        <v>0.14000000000000001</v>
      </c>
      <c r="D116" s="119">
        <f t="shared" si="1"/>
        <v>1</v>
      </c>
      <c r="E116" s="119">
        <f t="shared" si="1"/>
        <v>0.14000000000000001</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80747AC8-CA56-45B1-9A05-82896DD20526}"/>
    <hyperlink ref="D71" r:id="rId2" xr:uid="{B4D14B6E-D264-4896-AECF-EB90FD753127}"/>
    <hyperlink ref="B75" r:id="rId3" xr:uid="{B50DB516-BB0A-2B4F-B28A-FBA488C9536C}"/>
    <hyperlink ref="D75" r:id="rId4" xr:uid="{5F9AD754-244E-1642-8E68-9247A5422D56}"/>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AA4894FE-98B9-489B-AD0E-470F7B129F39}">
          <x14:formula1>
            <xm:f>Listas!$B$2:$B$4</xm:f>
          </x14:formula1>
          <xm:sqref>H35:I36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C473-EC8E-4685-88CC-275724668876}">
  <sheetPr>
    <tabColor theme="2"/>
    <pageSetUpPr fitToPage="1"/>
  </sheetPr>
  <dimension ref="A1:O126"/>
  <sheetViews>
    <sheetView showGridLines="0" tabSelected="1" topLeftCell="A5" zoomScale="85" zoomScaleNormal="85" workbookViewId="0">
      <selection activeCell="H41" sqref="H41"/>
    </sheetView>
  </sheetViews>
  <sheetFormatPr baseColWidth="10" defaultColWidth="10.85546875" defaultRowHeight="14.25" x14ac:dyDescent="0.25"/>
  <cols>
    <col min="1" max="1" width="49.85546875" style="68" customWidth="1"/>
    <col min="2"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618</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291</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1221723000</v>
      </c>
      <c r="C24" s="91"/>
      <c r="D24" s="91"/>
      <c r="E24" s="91"/>
      <c r="F24" s="91"/>
      <c r="G24" s="91"/>
      <c r="H24" s="88"/>
      <c r="I24" s="88"/>
      <c r="J24" s="88"/>
      <c r="K24" s="88"/>
      <c r="L24" s="88"/>
      <c r="M24" s="88"/>
      <c r="N24" s="91">
        <f>SUM(B24:M24)</f>
        <v>1221723000</v>
      </c>
      <c r="O24" s="89"/>
    </row>
    <row r="25" spans="1:15" ht="32.1" customHeight="1" x14ac:dyDescent="0.25">
      <c r="A25" s="90" t="s">
        <v>222</v>
      </c>
      <c r="B25" s="91">
        <v>1221723000</v>
      </c>
      <c r="C25" s="91"/>
      <c r="D25" s="91"/>
      <c r="E25" s="91"/>
      <c r="F25" s="91"/>
      <c r="G25" s="91"/>
      <c r="H25" s="91"/>
      <c r="I25" s="91"/>
      <c r="J25" s="91"/>
      <c r="K25" s="91"/>
      <c r="L25" s="91"/>
      <c r="M25" s="91"/>
      <c r="N25" s="91">
        <f>SUM(B25:M25)</f>
        <v>1221723000</v>
      </c>
      <c r="O25" s="123">
        <f>+(B25+C25+D25+E25+F25+G25+H25+I25+J25+K25+L25+M25)/N24</f>
        <v>1</v>
      </c>
    </row>
    <row r="26" spans="1:15" ht="32.1" customHeight="1" x14ac:dyDescent="0.25">
      <c r="A26" s="90" t="s">
        <v>223</v>
      </c>
      <c r="B26" s="91">
        <v>0</v>
      </c>
      <c r="C26" s="91">
        <v>15691228</v>
      </c>
      <c r="D26" s="91"/>
      <c r="E26" s="91"/>
      <c r="F26" s="91"/>
      <c r="G26" s="91"/>
      <c r="H26" s="91"/>
      <c r="I26" s="91"/>
      <c r="J26" s="91"/>
      <c r="K26" s="91"/>
      <c r="L26" s="91"/>
      <c r="M26" s="91"/>
      <c r="N26" s="91">
        <f>SUM(B26:M26)</f>
        <v>15691228</v>
      </c>
      <c r="O26" s="123"/>
    </row>
    <row r="27" spans="1:15" ht="32.1" customHeight="1" x14ac:dyDescent="0.25">
      <c r="A27" s="90" t="s">
        <v>224</v>
      </c>
      <c r="B27" s="91">
        <v>0</v>
      </c>
      <c r="C27" s="91">
        <v>0</v>
      </c>
      <c r="D27" s="91">
        <v>0</v>
      </c>
      <c r="E27" s="91">
        <v>0</v>
      </c>
      <c r="F27" s="91">
        <v>0</v>
      </c>
      <c r="G27" s="91">
        <v>0</v>
      </c>
      <c r="H27" s="91">
        <v>0</v>
      </c>
      <c r="I27" s="91">
        <v>0</v>
      </c>
      <c r="J27" s="91">
        <v>0</v>
      </c>
      <c r="K27" s="91">
        <v>0</v>
      </c>
      <c r="L27" s="91">
        <v>0</v>
      </c>
      <c r="M27" s="346">
        <v>0</v>
      </c>
      <c r="N27" s="91">
        <f>SUM(B27:M27)</f>
        <v>0</v>
      </c>
      <c r="O27" s="347"/>
    </row>
    <row r="28" spans="1:15" ht="32.1" customHeight="1" x14ac:dyDescent="0.25">
      <c r="A28" s="90" t="s">
        <v>225</v>
      </c>
      <c r="B28" s="91">
        <v>0</v>
      </c>
      <c r="C28" s="91"/>
      <c r="D28" s="91"/>
      <c r="E28" s="91"/>
      <c r="F28" s="91"/>
      <c r="G28" s="91"/>
      <c r="H28" s="91"/>
      <c r="I28" s="91"/>
      <c r="J28" s="91"/>
      <c r="K28" s="91"/>
      <c r="L28" s="91"/>
      <c r="M28" s="91"/>
      <c r="N28" s="91">
        <f>SUM(B28:M28)</f>
        <v>0</v>
      </c>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Brindar 80.000 atenciones  y seguimientos socio-jurídicos a las mujeres víctimas de violencias que ingresan a las instituciones prestadoras de salud públicas -IPS- y fortalecer las capacidades técnicas del sector salud</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389">
        <v>10327</v>
      </c>
      <c r="C36" s="389">
        <v>25600</v>
      </c>
      <c r="D36" s="389">
        <v>23000</v>
      </c>
      <c r="E36" s="389">
        <v>21073</v>
      </c>
      <c r="F36" s="390">
        <v>80000</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218.25" customHeight="1" thickBot="1" x14ac:dyDescent="0.3">
      <c r="A39" s="678"/>
      <c r="B39" s="104">
        <v>500</v>
      </c>
      <c r="C39" s="105">
        <v>25</v>
      </c>
      <c r="D39" s="759" t="s">
        <v>672</v>
      </c>
      <c r="E39" s="721"/>
      <c r="F39" s="720" t="s">
        <v>673</v>
      </c>
      <c r="G39" s="721"/>
      <c r="H39" s="159" t="s">
        <v>674</v>
      </c>
      <c r="I39" s="239" t="s">
        <v>687</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342.75" customHeight="1" thickBot="1" x14ac:dyDescent="0.3">
      <c r="A41" s="678"/>
      <c r="B41" s="104">
        <v>2000</v>
      </c>
      <c r="C41" s="105">
        <v>1781</v>
      </c>
      <c r="D41" s="720" t="s">
        <v>809</v>
      </c>
      <c r="E41" s="721"/>
      <c r="F41" s="720" t="s">
        <v>810</v>
      </c>
      <c r="G41" s="721"/>
      <c r="H41" s="479" t="s">
        <v>811</v>
      </c>
      <c r="I41" s="239" t="s">
        <v>687</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6">
        <v>2000</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2000</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2000</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x14ac:dyDescent="0.25">
      <c r="A49" s="678"/>
      <c r="B49" s="104">
        <v>2000</v>
      </c>
      <c r="C49" s="107"/>
      <c r="D49" s="600"/>
      <c r="E49" s="601"/>
      <c r="F49" s="600"/>
      <c r="G49" s="601"/>
      <c r="H49" s="101"/>
      <c r="I49" s="103"/>
    </row>
    <row r="50" spans="1:9" ht="35.1" customHeight="1" x14ac:dyDescent="0.25">
      <c r="A50" s="677" t="s">
        <v>246</v>
      </c>
      <c r="B50" s="111" t="s">
        <v>235</v>
      </c>
      <c r="C50" s="108" t="s">
        <v>236</v>
      </c>
      <c r="D50" s="660" t="s">
        <v>237</v>
      </c>
      <c r="E50" s="661"/>
      <c r="F50" s="660" t="s">
        <v>238</v>
      </c>
      <c r="G50" s="661"/>
      <c r="H50" s="110" t="s">
        <v>239</v>
      </c>
      <c r="I50" s="112" t="s">
        <v>240</v>
      </c>
    </row>
    <row r="51" spans="1:9" ht="120.75" customHeight="1" x14ac:dyDescent="0.25">
      <c r="A51" s="678"/>
      <c r="B51" s="101">
        <v>2000</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1">
        <v>2000</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1">
        <v>2000</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1">
        <v>2000</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1">
        <v>1250</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1">
        <v>1250</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752" t="s">
        <v>252</v>
      </c>
      <c r="B65" s="753"/>
      <c r="C65" s="753"/>
      <c r="D65" s="753"/>
      <c r="E65" s="753"/>
      <c r="F65" s="753"/>
      <c r="G65" s="753"/>
      <c r="H65" s="753"/>
      <c r="I65" s="753"/>
    </row>
    <row r="66" spans="1:9" ht="112.5" customHeight="1" x14ac:dyDescent="0.25">
      <c r="A66" s="113" t="s">
        <v>253</v>
      </c>
      <c r="B66" s="738" t="s">
        <v>292</v>
      </c>
      <c r="C66" s="739"/>
      <c r="D66" s="616" t="s">
        <v>293</v>
      </c>
      <c r="E66" s="617"/>
      <c r="F66" s="616"/>
      <c r="G66" s="617"/>
      <c r="H66" s="616"/>
      <c r="I66" s="617"/>
    </row>
    <row r="67" spans="1:9" ht="40.5" customHeight="1" x14ac:dyDescent="0.25">
      <c r="A67" s="113" t="s">
        <v>257</v>
      </c>
      <c r="B67" s="758">
        <v>0.05</v>
      </c>
      <c r="C67" s="696"/>
      <c r="D67" s="758">
        <v>0.05</v>
      </c>
      <c r="E67" s="696"/>
      <c r="F67" s="596"/>
      <c r="G67" s="597"/>
      <c r="H67" s="596"/>
      <c r="I67" s="597"/>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0.05</v>
      </c>
      <c r="C69" s="115">
        <v>0.05</v>
      </c>
      <c r="D69" s="115">
        <v>0.05</v>
      </c>
      <c r="E69" s="115">
        <v>0</v>
      </c>
      <c r="F69" s="115"/>
      <c r="G69" s="116"/>
      <c r="H69" s="115"/>
      <c r="I69" s="116"/>
    </row>
    <row r="70" spans="1:9" ht="372" customHeight="1" x14ac:dyDescent="0.25">
      <c r="A70" s="113" t="s">
        <v>258</v>
      </c>
      <c r="B70" s="756" t="s">
        <v>675</v>
      </c>
      <c r="C70" s="757"/>
      <c r="D70" s="618" t="s">
        <v>699</v>
      </c>
      <c r="E70" s="619"/>
      <c r="F70" s="683"/>
      <c r="G70" s="684"/>
      <c r="H70" s="683"/>
      <c r="I70" s="684"/>
    </row>
    <row r="71" spans="1:9" ht="80.25" customHeight="1" x14ac:dyDescent="0.25">
      <c r="A71" s="113" t="s">
        <v>259</v>
      </c>
      <c r="B71" s="715" t="s">
        <v>676</v>
      </c>
      <c r="C71" s="654"/>
      <c r="D71" s="657" t="s">
        <v>637</v>
      </c>
      <c r="E71" s="656"/>
      <c r="F71" s="653"/>
      <c r="G71" s="654"/>
      <c r="H71" s="653"/>
      <c r="I71" s="654"/>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0.09</v>
      </c>
      <c r="C73" s="115">
        <v>0.09</v>
      </c>
      <c r="D73" s="115">
        <v>0.09</v>
      </c>
      <c r="E73" s="115">
        <v>0.09</v>
      </c>
      <c r="F73" s="115"/>
      <c r="G73" s="116"/>
      <c r="H73" s="115"/>
      <c r="I73" s="116"/>
    </row>
    <row r="74" spans="1:9" ht="345" customHeight="1" x14ac:dyDescent="0.25">
      <c r="A74" s="113" t="s">
        <v>258</v>
      </c>
      <c r="B74" s="754" t="s">
        <v>801</v>
      </c>
      <c r="C74" s="755"/>
      <c r="D74" s="722" t="s">
        <v>741</v>
      </c>
      <c r="E74" s="684"/>
      <c r="F74" s="683"/>
      <c r="G74" s="684"/>
      <c r="H74" s="683"/>
      <c r="I74" s="684"/>
    </row>
    <row r="75" spans="1:9" ht="80.25" customHeight="1" x14ac:dyDescent="0.25">
      <c r="A75" s="113" t="s">
        <v>259</v>
      </c>
      <c r="B75" s="712" t="s">
        <v>742</v>
      </c>
      <c r="C75" s="654"/>
      <c r="D75" s="712" t="s">
        <v>743</v>
      </c>
      <c r="E75" s="654"/>
      <c r="F75" s="653"/>
      <c r="G75" s="654"/>
      <c r="H75" s="653"/>
      <c r="I75" s="654"/>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0.09</v>
      </c>
      <c r="C77" s="116"/>
      <c r="D77" s="115">
        <v>0.09</v>
      </c>
      <c r="E77" s="116"/>
      <c r="F77" s="115"/>
      <c r="G77" s="116"/>
      <c r="H77" s="115"/>
      <c r="I77" s="116"/>
    </row>
    <row r="78" spans="1:9" ht="80.25" customHeight="1" x14ac:dyDescent="0.25">
      <c r="A78" s="113" t="s">
        <v>258</v>
      </c>
      <c r="B78" s="683"/>
      <c r="C78" s="684"/>
      <c r="D78" s="683"/>
      <c r="E78" s="684"/>
      <c r="F78" s="683"/>
      <c r="G78" s="684"/>
      <c r="H78" s="683"/>
      <c r="I78" s="684"/>
    </row>
    <row r="79" spans="1:9" ht="80.25" customHeight="1" x14ac:dyDescent="0.25">
      <c r="A79" s="113" t="s">
        <v>259</v>
      </c>
      <c r="B79" s="653"/>
      <c r="C79" s="654"/>
      <c r="D79" s="653"/>
      <c r="E79" s="654"/>
      <c r="F79" s="653"/>
      <c r="G79" s="654"/>
      <c r="H79" s="653"/>
      <c r="I79" s="654"/>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0.09</v>
      </c>
      <c r="C81" s="116"/>
      <c r="D81" s="115">
        <v>0.09</v>
      </c>
      <c r="E81" s="116"/>
      <c r="F81" s="115"/>
      <c r="G81" s="116"/>
      <c r="H81" s="115"/>
      <c r="I81" s="116"/>
    </row>
    <row r="82" spans="1:9" ht="80.25" customHeight="1" x14ac:dyDescent="0.25">
      <c r="A82" s="113" t="s">
        <v>258</v>
      </c>
      <c r="B82" s="686"/>
      <c r="C82" s="687"/>
      <c r="D82" s="686"/>
      <c r="E82" s="687"/>
      <c r="F82" s="686"/>
      <c r="G82" s="687"/>
      <c r="H82" s="686"/>
      <c r="I82" s="687"/>
    </row>
    <row r="83" spans="1:9" ht="80.25" customHeight="1" x14ac:dyDescent="0.25">
      <c r="A83" s="113" t="s">
        <v>259</v>
      </c>
      <c r="B83" s="605"/>
      <c r="C83" s="606"/>
      <c r="D83" s="605"/>
      <c r="E83" s="606"/>
      <c r="F83" s="605"/>
      <c r="G83" s="606"/>
      <c r="H83" s="605"/>
      <c r="I83" s="606"/>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0.09</v>
      </c>
      <c r="C85" s="116"/>
      <c r="D85" s="115">
        <v>0.09</v>
      </c>
      <c r="E85" s="116"/>
      <c r="F85" s="115"/>
      <c r="G85" s="116"/>
      <c r="H85" s="115"/>
      <c r="I85" s="116"/>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0.09</v>
      </c>
      <c r="C89" s="118"/>
      <c r="D89" s="115">
        <v>0.09</v>
      </c>
      <c r="E89" s="118"/>
      <c r="F89" s="115"/>
      <c r="G89" s="118"/>
      <c r="H89" s="115"/>
      <c r="I89" s="118"/>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0.09</v>
      </c>
      <c r="C93" s="118"/>
      <c r="D93" s="115">
        <v>0.09</v>
      </c>
      <c r="E93" s="118"/>
      <c r="F93" s="115"/>
      <c r="G93" s="118"/>
      <c r="H93" s="115"/>
      <c r="I93" s="118"/>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0.09</v>
      </c>
      <c r="C97" s="118"/>
      <c r="D97" s="115">
        <v>0.09</v>
      </c>
      <c r="E97" s="118"/>
      <c r="F97" s="115"/>
      <c r="G97" s="118"/>
      <c r="H97" s="115"/>
      <c r="I97" s="118"/>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0.09</v>
      </c>
      <c r="C101" s="118"/>
      <c r="D101" s="115">
        <v>0.09</v>
      </c>
      <c r="E101" s="118"/>
      <c r="F101" s="115"/>
      <c r="G101" s="118"/>
      <c r="H101" s="115"/>
      <c r="I101" s="118"/>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0.09</v>
      </c>
      <c r="C105" s="118"/>
      <c r="D105" s="115">
        <v>0.09</v>
      </c>
      <c r="E105" s="118"/>
      <c r="F105" s="115"/>
      <c r="G105" s="118"/>
      <c r="H105" s="115"/>
      <c r="I105" s="118"/>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7.0000000000000007E-2</v>
      </c>
      <c r="C109" s="118"/>
      <c r="D109" s="115">
        <v>7.0000000000000007E-2</v>
      </c>
      <c r="E109" s="118"/>
      <c r="F109" s="115"/>
      <c r="G109" s="118"/>
      <c r="H109" s="115"/>
      <c r="I109" s="118"/>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7.0000000000000007E-2</v>
      </c>
      <c r="C113" s="270"/>
      <c r="D113" s="115">
        <v>7.0000000000000007E-2</v>
      </c>
      <c r="E113" s="270"/>
      <c r="F113" s="115"/>
      <c r="G113" s="270"/>
      <c r="H113" s="115"/>
      <c r="I113" s="270"/>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0">(B69+B73+B77+B81+B85+B89+B93+B97+B101+B105+B109+B113)</f>
        <v>1</v>
      </c>
      <c r="C116" s="119">
        <f t="shared" si="0"/>
        <v>0.14000000000000001</v>
      </c>
      <c r="D116" s="119">
        <f t="shared" si="0"/>
        <v>1</v>
      </c>
      <c r="E116" s="119">
        <f t="shared" si="0"/>
        <v>0.09</v>
      </c>
      <c r="F116" s="119">
        <f t="shared" si="0"/>
        <v>0</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B67:C67"/>
    <mergeCell ref="D67:E67"/>
    <mergeCell ref="A60:A61"/>
    <mergeCell ref="D60:E60"/>
    <mergeCell ref="F60:G60"/>
    <mergeCell ref="D61:E61"/>
    <mergeCell ref="F61:G61"/>
    <mergeCell ref="F66:G66"/>
    <mergeCell ref="F67:G67"/>
    <mergeCell ref="A72:A73"/>
    <mergeCell ref="B74:C74"/>
    <mergeCell ref="D74:E74"/>
    <mergeCell ref="B75:C75"/>
    <mergeCell ref="D75:E75"/>
    <mergeCell ref="A68:A69"/>
    <mergeCell ref="B70:C70"/>
    <mergeCell ref="D70:E70"/>
    <mergeCell ref="B71:C71"/>
    <mergeCell ref="D71:E71"/>
    <mergeCell ref="A80:A81"/>
    <mergeCell ref="B82:C82"/>
    <mergeCell ref="D82:E82"/>
    <mergeCell ref="B83:C83"/>
    <mergeCell ref="D83:E83"/>
    <mergeCell ref="A76:A77"/>
    <mergeCell ref="B78:C78"/>
    <mergeCell ref="D78:E78"/>
    <mergeCell ref="B79:C79"/>
    <mergeCell ref="D79:E79"/>
    <mergeCell ref="A88:A89"/>
    <mergeCell ref="B90:C90"/>
    <mergeCell ref="D90:E90"/>
    <mergeCell ref="B91:C91"/>
    <mergeCell ref="D91:E91"/>
    <mergeCell ref="A84:A85"/>
    <mergeCell ref="B86:C86"/>
    <mergeCell ref="D86:E86"/>
    <mergeCell ref="B87:C87"/>
    <mergeCell ref="D87:E87"/>
    <mergeCell ref="A96:A97"/>
    <mergeCell ref="B98:C98"/>
    <mergeCell ref="D98:E98"/>
    <mergeCell ref="B99:C99"/>
    <mergeCell ref="D99:E99"/>
    <mergeCell ref="A92:A93"/>
    <mergeCell ref="B94:C94"/>
    <mergeCell ref="D94:E94"/>
    <mergeCell ref="B95:C95"/>
    <mergeCell ref="D95:E95"/>
    <mergeCell ref="A104:A105"/>
    <mergeCell ref="B106:C106"/>
    <mergeCell ref="D106:E106"/>
    <mergeCell ref="B107:C107"/>
    <mergeCell ref="D107:E107"/>
    <mergeCell ref="A100:A101"/>
    <mergeCell ref="B102:C102"/>
    <mergeCell ref="D102:E102"/>
    <mergeCell ref="B103:C103"/>
    <mergeCell ref="D103:E103"/>
    <mergeCell ref="A112:A113"/>
    <mergeCell ref="B114:C114"/>
    <mergeCell ref="D114:E114"/>
    <mergeCell ref="B115:C115"/>
    <mergeCell ref="D115:E115"/>
    <mergeCell ref="A108:A109"/>
    <mergeCell ref="B110:C110"/>
    <mergeCell ref="D110:E110"/>
    <mergeCell ref="B111:C111"/>
    <mergeCell ref="D111:E111"/>
    <mergeCell ref="F70:G70"/>
    <mergeCell ref="F71:G71"/>
    <mergeCell ref="F74:G74"/>
    <mergeCell ref="F75:G75"/>
    <mergeCell ref="F78:G78"/>
    <mergeCell ref="F79:G79"/>
    <mergeCell ref="F82:G82"/>
    <mergeCell ref="F83:G83"/>
    <mergeCell ref="F86:G86"/>
    <mergeCell ref="F87:G87"/>
    <mergeCell ref="F90:G90"/>
    <mergeCell ref="F91:G91"/>
    <mergeCell ref="F94:G94"/>
    <mergeCell ref="F95:G95"/>
    <mergeCell ref="F98:G98"/>
    <mergeCell ref="F99:G99"/>
    <mergeCell ref="F102:G102"/>
    <mergeCell ref="F103:G103"/>
    <mergeCell ref="H83:I83"/>
    <mergeCell ref="H86:I86"/>
    <mergeCell ref="H87:I87"/>
    <mergeCell ref="H90:I90"/>
    <mergeCell ref="H91:I91"/>
    <mergeCell ref="H94:I94"/>
    <mergeCell ref="H95:I95"/>
    <mergeCell ref="H98:I98"/>
    <mergeCell ref="H99:I9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s>
  <hyperlinks>
    <hyperlink ref="B71" r:id="rId1" xr:uid="{C756303C-F74D-401F-923E-AB81E08A5668}"/>
    <hyperlink ref="B75" r:id="rId2" xr:uid="{AC2E0BC4-7837-4C06-9F2E-943B202DD245}"/>
    <hyperlink ref="D75" r:id="rId3" xr:uid="{EE2B6F00-C1B6-4A28-8F20-9B65E394E644}"/>
  </hyperlinks>
  <pageMargins left="0.25" right="0.25" top="0.75" bottom="0.75" header="0.3" footer="0.3"/>
  <pageSetup scale="21"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BB1DAD32-A642-45A9-A3BE-BD1112BFD03D}">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A682-2CE2-4644-BF49-58FBF561DEAD}">
  <sheetPr>
    <tabColor theme="2"/>
    <pageSetUpPr fitToPage="1"/>
  </sheetPr>
  <dimension ref="A1:O126"/>
  <sheetViews>
    <sheetView showGridLines="0" topLeftCell="A41" zoomScale="70" zoomScaleNormal="70" workbookViewId="0">
      <selection activeCell="D74" sqref="D74:E74"/>
    </sheetView>
  </sheetViews>
  <sheetFormatPr baseColWidth="10" defaultColWidth="10.85546875" defaultRowHeight="14.25" x14ac:dyDescent="0.25"/>
  <cols>
    <col min="1" max="1" width="49.85546875" style="68" customWidth="1"/>
    <col min="2" max="3" width="35.85546875" style="68" customWidth="1"/>
    <col min="4" max="4" width="83.7109375" style="68" customWidth="1"/>
    <col min="5" max="5" width="77.28515625" style="68" customWidth="1"/>
    <col min="6" max="6" width="93.42578125" style="68" customWidth="1"/>
    <col min="7" max="7" width="87" style="68" customWidth="1"/>
    <col min="8" max="8" width="35.85546875" style="68" customWidth="1"/>
    <col min="9" max="9" width="55.1406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770" t="s">
        <v>677</v>
      </c>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31" t="s">
        <v>294</v>
      </c>
      <c r="C11" s="632"/>
      <c r="D11" s="632"/>
      <c r="E11" s="632"/>
      <c r="F11" s="632"/>
      <c r="G11" s="632"/>
      <c r="H11" s="632"/>
      <c r="I11" s="632"/>
      <c r="J11" s="632"/>
      <c r="K11" s="632"/>
      <c r="L11" s="632"/>
      <c r="M11" s="632"/>
      <c r="N11" s="632"/>
      <c r="O11" s="633"/>
    </row>
    <row r="12" spans="1:15" ht="15" customHeight="1" x14ac:dyDescent="0.25">
      <c r="A12" s="651"/>
      <c r="B12" s="634"/>
      <c r="C12" s="635"/>
      <c r="D12" s="635"/>
      <c r="E12" s="635"/>
      <c r="F12" s="635"/>
      <c r="G12" s="635"/>
      <c r="H12" s="635"/>
      <c r="I12" s="635"/>
      <c r="J12" s="635"/>
      <c r="K12" s="635"/>
      <c r="L12" s="635"/>
      <c r="M12" s="635"/>
      <c r="N12" s="635"/>
      <c r="O12" s="636"/>
    </row>
    <row r="13" spans="1:15" ht="15" customHeight="1" thickBot="1" x14ac:dyDescent="0.3">
      <c r="A13" s="652"/>
      <c r="B13" s="637"/>
      <c r="C13" s="638"/>
      <c r="D13" s="638"/>
      <c r="E13" s="638"/>
      <c r="F13" s="638"/>
      <c r="G13" s="638"/>
      <c r="H13" s="638"/>
      <c r="I13" s="638"/>
      <c r="J13" s="638"/>
      <c r="K13" s="638"/>
      <c r="L13" s="638"/>
      <c r="M13" s="638"/>
      <c r="N13" s="638"/>
      <c r="O13" s="639"/>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295</v>
      </c>
      <c r="C15" s="640"/>
      <c r="D15" s="640"/>
      <c r="E15" s="640"/>
      <c r="F15" s="640"/>
      <c r="G15" s="644" t="s">
        <v>209</v>
      </c>
      <c r="H15" s="644"/>
      <c r="I15" s="641" t="s">
        <v>605</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296</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88">
        <v>1342329000</v>
      </c>
      <c r="C24" s="91">
        <v>540514000</v>
      </c>
      <c r="D24" s="91"/>
      <c r="E24" s="408"/>
      <c r="F24" s="91">
        <v>246485000</v>
      </c>
      <c r="H24" s="88"/>
      <c r="I24" s="88"/>
      <c r="J24" s="91">
        <v>6594000</v>
      </c>
      <c r="K24" s="88"/>
      <c r="L24" s="88"/>
      <c r="M24" s="437"/>
      <c r="N24" s="91">
        <f>SUM(B24:M24)</f>
        <v>2135922000</v>
      </c>
      <c r="O24" s="439"/>
    </row>
    <row r="25" spans="1:15" ht="32.1" customHeight="1" x14ac:dyDescent="0.25">
      <c r="A25" s="90" t="s">
        <v>222</v>
      </c>
      <c r="B25" s="91">
        <v>1342329000</v>
      </c>
      <c r="C25" s="91"/>
      <c r="D25" s="91"/>
      <c r="E25" s="91"/>
      <c r="F25" s="91"/>
      <c r="G25" s="91"/>
      <c r="H25" s="91"/>
      <c r="I25" s="91"/>
      <c r="J25" s="91"/>
      <c r="K25" s="91"/>
      <c r="L25" s="91"/>
      <c r="M25" s="346"/>
      <c r="N25" s="91">
        <f>SUM(B25:M25)</f>
        <v>1342329000</v>
      </c>
      <c r="O25" s="409">
        <f>+(B25+C25+D25+E25+F25+G25+H25+I25+J25+K25+L25+M25)/N24</f>
        <v>0.62845412894291086</v>
      </c>
    </row>
    <row r="26" spans="1:15" ht="32.1" customHeight="1" x14ac:dyDescent="0.25">
      <c r="A26" s="90" t="s">
        <v>223</v>
      </c>
      <c r="B26" s="91">
        <v>0</v>
      </c>
      <c r="C26" s="91">
        <v>67583789</v>
      </c>
      <c r="D26" s="91"/>
      <c r="E26" s="91"/>
      <c r="F26" s="91"/>
      <c r="G26" s="91"/>
      <c r="H26" s="91"/>
      <c r="I26" s="91"/>
      <c r="J26" s="91"/>
      <c r="K26" s="91"/>
      <c r="L26" s="91"/>
      <c r="M26" s="346"/>
      <c r="N26" s="91">
        <f>SUM(B26:M26)</f>
        <v>67583789</v>
      </c>
      <c r="O26" s="409"/>
    </row>
    <row r="27" spans="1:15" ht="32.1" customHeight="1" x14ac:dyDescent="0.25">
      <c r="A27" s="90" t="s">
        <v>224</v>
      </c>
      <c r="B27" s="91">
        <v>68281719.429008111</v>
      </c>
      <c r="C27" s="91">
        <v>79130946.570991889</v>
      </c>
      <c r="D27" s="91">
        <v>50932213</v>
      </c>
      <c r="E27" s="91">
        <v>50163932</v>
      </c>
      <c r="F27" s="91"/>
      <c r="G27" s="91">
        <v>38335</v>
      </c>
      <c r="H27" s="91"/>
      <c r="I27" s="91"/>
      <c r="J27" s="91"/>
      <c r="K27" s="91"/>
      <c r="L27" s="91"/>
      <c r="M27" s="346"/>
      <c r="N27" s="91">
        <f>SUM(B27:M27)</f>
        <v>248547146</v>
      </c>
      <c r="O27" s="409"/>
    </row>
    <row r="28" spans="1:15" ht="32.1" customHeight="1" x14ac:dyDescent="0.25">
      <c r="A28" s="90" t="s">
        <v>225</v>
      </c>
      <c r="B28" s="91">
        <v>0</v>
      </c>
      <c r="C28" s="91"/>
      <c r="D28" s="91"/>
      <c r="E28" s="91"/>
      <c r="F28" s="91"/>
      <c r="G28" s="91"/>
      <c r="H28" s="91"/>
      <c r="I28" s="91"/>
      <c r="J28" s="91"/>
      <c r="K28" s="91"/>
      <c r="L28" s="91"/>
      <c r="M28" s="346"/>
      <c r="N28" s="91"/>
      <c r="O28" s="347"/>
    </row>
    <row r="29" spans="1:15" ht="32.1" customHeight="1" thickBot="1" x14ac:dyDescent="0.3">
      <c r="A29" s="93" t="s">
        <v>226</v>
      </c>
      <c r="B29" s="94">
        <v>9211762</v>
      </c>
      <c r="C29" s="94">
        <v>67796494</v>
      </c>
      <c r="D29" s="94"/>
      <c r="E29" s="94"/>
      <c r="F29" s="94"/>
      <c r="G29" s="94"/>
      <c r="H29" s="94"/>
      <c r="I29" s="94"/>
      <c r="J29" s="94"/>
      <c r="K29" s="94"/>
      <c r="L29" s="94"/>
      <c r="M29" s="438"/>
      <c r="N29" s="94">
        <f>SUM(B29:M29)</f>
        <v>77008256</v>
      </c>
      <c r="O29" s="442">
        <f>+N29/(N27-N28)</f>
        <v>0.30983359591664755</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Fortalecer y transversalizar los 4 componentes del Sistema SOFIA con la implementación y coordinación de acciones en el ámbito distrital</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23</v>
      </c>
      <c r="I35" s="679"/>
      <c r="J35" s="98"/>
    </row>
    <row r="36" spans="1:10" ht="50.25" customHeight="1" thickBot="1" x14ac:dyDescent="0.3">
      <c r="A36" s="678"/>
      <c r="B36" s="280">
        <v>4</v>
      </c>
      <c r="C36" s="280">
        <v>4</v>
      </c>
      <c r="D36" s="280">
        <v>4</v>
      </c>
      <c r="E36" s="280">
        <v>4</v>
      </c>
      <c r="F36" s="282">
        <v>4</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120.75" customHeight="1" thickBot="1" x14ac:dyDescent="0.3">
      <c r="A39" s="678"/>
      <c r="B39" s="104">
        <v>0</v>
      </c>
      <c r="C39" s="105">
        <v>1</v>
      </c>
      <c r="D39" s="768" t="s">
        <v>710</v>
      </c>
      <c r="E39" s="769"/>
      <c r="F39" s="768" t="s">
        <v>710</v>
      </c>
      <c r="G39" s="769"/>
      <c r="H39" s="441" t="s">
        <v>705</v>
      </c>
      <c r="I39" s="441" t="s">
        <v>669</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147" customHeight="1" thickBot="1" x14ac:dyDescent="0.3">
      <c r="A41" s="678"/>
      <c r="B41" s="104">
        <v>4</v>
      </c>
      <c r="C41" s="105">
        <v>4</v>
      </c>
      <c r="D41" s="766" t="s">
        <v>734</v>
      </c>
      <c r="E41" s="767"/>
      <c r="F41" s="766" t="s">
        <v>735</v>
      </c>
      <c r="G41" s="767"/>
      <c r="H41" s="441" t="s">
        <v>705</v>
      </c>
      <c r="I41" s="441" t="s">
        <v>669</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4</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4</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4</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4</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4</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4</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6">
        <v>4</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4</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4</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4</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25.25" customHeight="1" x14ac:dyDescent="0.25">
      <c r="A66" s="113" t="s">
        <v>253</v>
      </c>
      <c r="B66" s="616" t="s">
        <v>297</v>
      </c>
      <c r="C66" s="617"/>
      <c r="D66" s="616" t="s">
        <v>298</v>
      </c>
      <c r="E66" s="617"/>
      <c r="F66" s="616" t="s">
        <v>299</v>
      </c>
      <c r="G66" s="617"/>
      <c r="H66" s="616"/>
      <c r="I66" s="617"/>
    </row>
    <row r="67" spans="1:9" ht="40.5" customHeight="1" x14ac:dyDescent="0.25">
      <c r="A67" s="113" t="s">
        <v>257</v>
      </c>
      <c r="B67" s="596">
        <v>0.03</v>
      </c>
      <c r="C67" s="597"/>
      <c r="D67" s="596">
        <v>0.03</v>
      </c>
      <c r="E67" s="597"/>
      <c r="F67" s="596">
        <v>0.03</v>
      </c>
      <c r="G67" s="597"/>
      <c r="H67" s="596"/>
      <c r="I67" s="597"/>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397">
        <v>0</v>
      </c>
      <c r="C69" s="397">
        <v>0</v>
      </c>
      <c r="D69" s="397">
        <v>0.03</v>
      </c>
      <c r="E69" s="397">
        <v>0.03</v>
      </c>
      <c r="F69" s="397">
        <v>0</v>
      </c>
      <c r="G69" s="397">
        <v>0</v>
      </c>
      <c r="H69" s="115"/>
      <c r="I69" s="116"/>
    </row>
    <row r="70" spans="1:9" ht="269.45" customHeight="1" x14ac:dyDescent="0.25">
      <c r="A70" s="113" t="s">
        <v>258</v>
      </c>
      <c r="B70" s="762" t="s">
        <v>700</v>
      </c>
      <c r="C70" s="763"/>
      <c r="D70" s="722" t="s">
        <v>718</v>
      </c>
      <c r="E70" s="723"/>
      <c r="F70" s="762" t="s">
        <v>717</v>
      </c>
      <c r="G70" s="763"/>
      <c r="H70" s="683"/>
      <c r="I70" s="684"/>
    </row>
    <row r="71" spans="1:9" ht="80.25" customHeight="1" x14ac:dyDescent="0.25">
      <c r="A71" s="113" t="s">
        <v>259</v>
      </c>
      <c r="B71" s="727" t="s">
        <v>637</v>
      </c>
      <c r="C71" s="726"/>
      <c r="D71" s="764" t="s">
        <v>677</v>
      </c>
      <c r="E71" s="765"/>
      <c r="F71" s="727" t="s">
        <v>637</v>
      </c>
      <c r="G71" s="726"/>
      <c r="H71" s="653"/>
      <c r="I71" s="654"/>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0.1</v>
      </c>
      <c r="C73" s="115">
        <v>0.1</v>
      </c>
      <c r="D73" s="115">
        <v>0.1</v>
      </c>
      <c r="E73" s="115">
        <v>0.1</v>
      </c>
      <c r="F73" s="115">
        <v>0.1</v>
      </c>
      <c r="G73" s="115">
        <v>0.1</v>
      </c>
      <c r="H73" s="115"/>
      <c r="I73" s="116"/>
    </row>
    <row r="74" spans="1:9" ht="408.75" customHeight="1" x14ac:dyDescent="0.25">
      <c r="A74" s="113" t="s">
        <v>258</v>
      </c>
      <c r="B74" s="760" t="s">
        <v>802</v>
      </c>
      <c r="C74" s="761"/>
      <c r="D74" s="722" t="s">
        <v>732</v>
      </c>
      <c r="E74" s="723"/>
      <c r="F74" s="762" t="s">
        <v>733</v>
      </c>
      <c r="G74" s="763"/>
      <c r="H74" s="683"/>
      <c r="I74" s="684"/>
    </row>
    <row r="75" spans="1:9" ht="80.25" customHeight="1" x14ac:dyDescent="0.25">
      <c r="A75" s="113" t="s">
        <v>259</v>
      </c>
      <c r="B75" s="715" t="s">
        <v>725</v>
      </c>
      <c r="C75" s="654"/>
      <c r="D75" s="715" t="s">
        <v>726</v>
      </c>
      <c r="E75" s="654"/>
      <c r="F75" s="715" t="s">
        <v>727</v>
      </c>
      <c r="G75" s="654"/>
      <c r="H75" s="653"/>
      <c r="I75" s="654"/>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0.09</v>
      </c>
      <c r="C77" s="116"/>
      <c r="D77" s="115">
        <v>0.1</v>
      </c>
      <c r="E77" s="116"/>
      <c r="F77" s="115">
        <v>0.09</v>
      </c>
      <c r="G77" s="116"/>
      <c r="H77" s="115"/>
      <c r="I77" s="116"/>
    </row>
    <row r="78" spans="1:9" ht="80.25" customHeight="1" x14ac:dyDescent="0.25">
      <c r="A78" s="113" t="s">
        <v>258</v>
      </c>
      <c r="B78" s="683"/>
      <c r="C78" s="684"/>
      <c r="D78" s="683"/>
      <c r="E78" s="684"/>
      <c r="F78" s="683"/>
      <c r="G78" s="684"/>
      <c r="H78" s="683"/>
      <c r="I78" s="684"/>
    </row>
    <row r="79" spans="1:9" ht="80.25" customHeight="1" x14ac:dyDescent="0.25">
      <c r="A79" s="113" t="s">
        <v>259</v>
      </c>
      <c r="B79" s="653"/>
      <c r="C79" s="654"/>
      <c r="D79" s="653"/>
      <c r="E79" s="654"/>
      <c r="F79" s="653"/>
      <c r="G79" s="654"/>
      <c r="H79" s="653"/>
      <c r="I79" s="654"/>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0.09</v>
      </c>
      <c r="C81" s="116"/>
      <c r="D81" s="115">
        <v>0.09</v>
      </c>
      <c r="E81" s="116"/>
      <c r="F81" s="115">
        <v>0.09</v>
      </c>
      <c r="G81" s="116"/>
      <c r="H81" s="115"/>
      <c r="I81" s="116"/>
    </row>
    <row r="82" spans="1:9" ht="80.25" customHeight="1" x14ac:dyDescent="0.25">
      <c r="A82" s="113" t="s">
        <v>258</v>
      </c>
      <c r="B82" s="683"/>
      <c r="C82" s="684"/>
      <c r="D82" s="683"/>
      <c r="E82" s="684"/>
      <c r="F82" s="683"/>
      <c r="G82" s="684"/>
      <c r="H82" s="686"/>
      <c r="I82" s="687"/>
    </row>
    <row r="83" spans="1:9" ht="80.25" customHeight="1" x14ac:dyDescent="0.25">
      <c r="A83" s="113" t="s">
        <v>259</v>
      </c>
      <c r="B83" s="653"/>
      <c r="C83" s="654"/>
      <c r="D83" s="653"/>
      <c r="E83" s="654"/>
      <c r="F83" s="653"/>
      <c r="G83" s="654"/>
      <c r="H83" s="605"/>
      <c r="I83" s="606"/>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0.09</v>
      </c>
      <c r="C85" s="116"/>
      <c r="D85" s="115">
        <v>0.09</v>
      </c>
      <c r="E85" s="116"/>
      <c r="F85" s="115">
        <v>0.09</v>
      </c>
      <c r="G85" s="116"/>
      <c r="H85" s="115"/>
      <c r="I85" s="116"/>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0.09</v>
      </c>
      <c r="C89" s="116"/>
      <c r="D89" s="115">
        <v>0.09</v>
      </c>
      <c r="E89" s="116"/>
      <c r="F89" s="115">
        <v>0.09</v>
      </c>
      <c r="G89" s="116"/>
      <c r="H89" s="115"/>
      <c r="I89" s="118"/>
    </row>
    <row r="90" spans="1:9" ht="80.25" customHeight="1" x14ac:dyDescent="0.25">
      <c r="A90" s="113" t="s">
        <v>258</v>
      </c>
      <c r="B90" s="683"/>
      <c r="C90" s="684"/>
      <c r="D90" s="683"/>
      <c r="E90" s="684"/>
      <c r="F90" s="683"/>
      <c r="G90" s="684"/>
      <c r="H90" s="604"/>
      <c r="I90" s="604"/>
    </row>
    <row r="91" spans="1:9" ht="80.25" customHeight="1" x14ac:dyDescent="0.25">
      <c r="A91" s="113" t="s">
        <v>259</v>
      </c>
      <c r="B91" s="653"/>
      <c r="C91" s="654"/>
      <c r="D91" s="653"/>
      <c r="E91" s="654"/>
      <c r="F91" s="653"/>
      <c r="G91" s="654"/>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0.09</v>
      </c>
      <c r="C93" s="116"/>
      <c r="D93" s="115">
        <v>0.09</v>
      </c>
      <c r="E93" s="116"/>
      <c r="F93" s="115">
        <v>0.09</v>
      </c>
      <c r="G93" s="116"/>
      <c r="H93" s="115"/>
      <c r="I93" s="118"/>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0.09</v>
      </c>
      <c r="C97" s="116"/>
      <c r="D97" s="115">
        <v>0.09</v>
      </c>
      <c r="E97" s="116"/>
      <c r="F97" s="115">
        <v>0.09</v>
      </c>
      <c r="G97" s="116"/>
      <c r="H97" s="115"/>
      <c r="I97" s="118"/>
    </row>
    <row r="98" spans="1:9" ht="80.25" customHeight="1" x14ac:dyDescent="0.25">
      <c r="A98" s="113" t="s">
        <v>258</v>
      </c>
      <c r="B98" s="683"/>
      <c r="C98" s="684"/>
      <c r="D98" s="683"/>
      <c r="E98" s="684"/>
      <c r="F98" s="683"/>
      <c r="G98" s="684"/>
      <c r="H98" s="604"/>
      <c r="I98" s="604"/>
    </row>
    <row r="99" spans="1:9" ht="80.25" customHeight="1" x14ac:dyDescent="0.25">
      <c r="A99" s="113" t="s">
        <v>259</v>
      </c>
      <c r="B99" s="653"/>
      <c r="C99" s="654"/>
      <c r="D99" s="653"/>
      <c r="E99" s="654"/>
      <c r="F99" s="653"/>
      <c r="G99" s="654"/>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0.09</v>
      </c>
      <c r="C101" s="116"/>
      <c r="D101" s="115">
        <v>0.09</v>
      </c>
      <c r="E101" s="116"/>
      <c r="F101" s="115">
        <v>0.09</v>
      </c>
      <c r="G101" s="116"/>
      <c r="H101" s="115"/>
      <c r="I101" s="118"/>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0.09</v>
      </c>
      <c r="C105" s="116"/>
      <c r="D105" s="115">
        <v>0.09</v>
      </c>
      <c r="E105" s="116"/>
      <c r="F105" s="115">
        <v>0.09</v>
      </c>
      <c r="G105" s="116"/>
      <c r="H105" s="115"/>
      <c r="I105" s="118"/>
    </row>
    <row r="106" spans="1:9" ht="80.25" customHeight="1" x14ac:dyDescent="0.25">
      <c r="A106" s="113" t="s">
        <v>258</v>
      </c>
      <c r="B106" s="683"/>
      <c r="C106" s="684"/>
      <c r="D106" s="683"/>
      <c r="E106" s="684"/>
      <c r="F106" s="683"/>
      <c r="G106" s="684"/>
      <c r="H106" s="604"/>
      <c r="I106" s="604"/>
    </row>
    <row r="107" spans="1:9" ht="80.25" customHeight="1" x14ac:dyDescent="0.25">
      <c r="A107" s="113" t="s">
        <v>259</v>
      </c>
      <c r="B107" s="653"/>
      <c r="C107" s="654"/>
      <c r="D107" s="653"/>
      <c r="E107" s="654"/>
      <c r="F107" s="653"/>
      <c r="G107" s="654"/>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0.09</v>
      </c>
      <c r="C109" s="116"/>
      <c r="D109" s="115">
        <v>7.0000000000000007E-2</v>
      </c>
      <c r="E109" s="116"/>
      <c r="F109" s="115">
        <v>0.09</v>
      </c>
      <c r="G109" s="116"/>
      <c r="H109" s="115"/>
      <c r="I109" s="118"/>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0.09</v>
      </c>
      <c r="C113" s="270"/>
      <c r="D113" s="115">
        <v>7.0000000000000007E-2</v>
      </c>
      <c r="E113" s="270"/>
      <c r="F113" s="115">
        <v>0.09</v>
      </c>
      <c r="G113" s="270"/>
      <c r="H113" s="115"/>
      <c r="I113" s="270"/>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0">(B69+B73+B77+B81+B85+B89+B93+B97+B101+B105+B109+B113)</f>
        <v>0.99999999999999978</v>
      </c>
      <c r="C116" s="119">
        <f t="shared" si="0"/>
        <v>0.1</v>
      </c>
      <c r="D116" s="119">
        <f t="shared" si="0"/>
        <v>1</v>
      </c>
      <c r="E116" s="119">
        <f t="shared" si="0"/>
        <v>0.13</v>
      </c>
      <c r="F116" s="119">
        <f t="shared" si="0"/>
        <v>0.99999999999999978</v>
      </c>
      <c r="G116" s="119">
        <f t="shared" si="0"/>
        <v>0.1</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1" r:id="rId1" xr:uid="{671BC85C-C1AB-4BB7-9018-43D5D6E3A859}"/>
    <hyperlink ref="A1" r:id="rId2" xr:uid="{226E163C-A651-1747-A1E6-61C6EFA17965}"/>
    <hyperlink ref="B75" r:id="rId3" xr:uid="{AFA277BF-A65B-9F4F-92D8-495972279F95}"/>
    <hyperlink ref="D75" r:id="rId4" xr:uid="{5A549660-0F2A-2241-A830-EC8BD3B45CCF}"/>
    <hyperlink ref="F75" r:id="rId5" xr:uid="{8C72835A-87E7-A446-9505-C7F4B34B39BB}"/>
  </hyperlinks>
  <pageMargins left="0.25" right="0.25" top="0.75" bottom="0.75" header="0.3" footer="0.3"/>
  <pageSetup scale="21"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25451470-47DF-47AC-9D9D-5114681CD7D6}">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D6FE-3F9B-40FD-9AC4-8B2E58E128DB}">
  <sheetPr>
    <tabColor theme="2"/>
    <pageSetUpPr fitToPage="1"/>
  </sheetPr>
  <dimension ref="A1:O126"/>
  <sheetViews>
    <sheetView showGridLines="0" topLeftCell="A36" zoomScale="70" zoomScaleNormal="70" workbookViewId="0">
      <selection activeCell="H74" sqref="H74:I74"/>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300</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295</v>
      </c>
      <c r="C15" s="640"/>
      <c r="D15" s="640"/>
      <c r="E15" s="640"/>
      <c r="F15" s="640"/>
      <c r="G15" s="644" t="s">
        <v>209</v>
      </c>
      <c r="H15" s="644"/>
      <c r="I15" s="641" t="s">
        <v>604</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296</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1204050000</v>
      </c>
      <c r="C24" s="91"/>
      <c r="D24" s="91"/>
      <c r="E24" s="91"/>
      <c r="F24" s="91"/>
      <c r="G24" s="91"/>
      <c r="H24" s="88"/>
      <c r="I24" s="88"/>
      <c r="J24" s="88"/>
      <c r="K24" s="88"/>
      <c r="L24" s="88"/>
      <c r="M24" s="88"/>
      <c r="N24" s="91">
        <f>SUM(B24:M24)</f>
        <v>1204050000</v>
      </c>
      <c r="O24" s="89"/>
    </row>
    <row r="25" spans="1:15" ht="32.1" customHeight="1" x14ac:dyDescent="0.25">
      <c r="A25" s="90" t="s">
        <v>222</v>
      </c>
      <c r="B25" s="91">
        <v>1204050000</v>
      </c>
      <c r="C25" s="91"/>
      <c r="D25" s="91"/>
      <c r="E25" s="91"/>
      <c r="F25" s="91"/>
      <c r="G25" s="91"/>
      <c r="H25" s="91"/>
      <c r="I25" s="91"/>
      <c r="J25" s="91"/>
      <c r="K25" s="91"/>
      <c r="L25" s="91"/>
      <c r="M25" s="91"/>
      <c r="N25" s="91">
        <f>SUM(B25:M25)</f>
        <v>1204050000</v>
      </c>
      <c r="O25" s="123">
        <f>+(B25+C25+D25+E25+F25+G25+H25+I25+J25+K25+L25+M25)/N24</f>
        <v>1</v>
      </c>
    </row>
    <row r="26" spans="1:15" ht="32.1" customHeight="1" x14ac:dyDescent="0.25">
      <c r="A26" s="90" t="s">
        <v>223</v>
      </c>
      <c r="B26" s="91">
        <v>0</v>
      </c>
      <c r="C26" s="91">
        <v>29787529</v>
      </c>
      <c r="D26" s="91"/>
      <c r="E26" s="91"/>
      <c r="F26" s="91"/>
      <c r="G26" s="91"/>
      <c r="H26" s="91"/>
      <c r="I26" s="91"/>
      <c r="J26" s="91"/>
      <c r="K26" s="91"/>
      <c r="L26" s="91"/>
      <c r="M26" s="91"/>
      <c r="N26" s="91">
        <f>SUM(B26:M26)</f>
        <v>29787529</v>
      </c>
      <c r="O26" s="123"/>
    </row>
    <row r="27" spans="1:15" ht="32.1" customHeight="1" x14ac:dyDescent="0.25">
      <c r="A27" s="90" t="s">
        <v>224</v>
      </c>
      <c r="B27" s="91">
        <v>0</v>
      </c>
      <c r="C27" s="91">
        <v>0</v>
      </c>
      <c r="D27" s="91">
        <v>0</v>
      </c>
      <c r="E27" s="91">
        <v>0</v>
      </c>
      <c r="F27" s="91">
        <v>0</v>
      </c>
      <c r="G27" s="91">
        <v>0</v>
      </c>
      <c r="H27" s="91">
        <v>0</v>
      </c>
      <c r="I27" s="91">
        <v>0</v>
      </c>
      <c r="J27" s="91">
        <v>0</v>
      </c>
      <c r="K27" s="91">
        <v>0</v>
      </c>
      <c r="L27" s="91">
        <v>0</v>
      </c>
      <c r="M27" s="346">
        <v>0</v>
      </c>
      <c r="N27" s="91">
        <f>SUM(B27:M27)</f>
        <v>0</v>
      </c>
      <c r="O27" s="347"/>
    </row>
    <row r="28" spans="1:15" ht="32.1" customHeight="1" x14ac:dyDescent="0.25">
      <c r="A28" s="90" t="s">
        <v>225</v>
      </c>
      <c r="B28" s="91">
        <v>0</v>
      </c>
      <c r="C28" s="91"/>
      <c r="D28" s="91"/>
      <c r="E28" s="91"/>
      <c r="F28" s="91"/>
      <c r="G28" s="91"/>
      <c r="H28" s="91"/>
      <c r="I28" s="91"/>
      <c r="J28" s="91"/>
      <c r="K28" s="91"/>
      <c r="L28" s="91"/>
      <c r="M28" s="91"/>
      <c r="N28" s="91"/>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Dinamizar 20 Consejos y Planes Locales de seguridad para las Mujeres en las 20 localidades de Bogotá.</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23</v>
      </c>
      <c r="I35" s="679"/>
      <c r="J35" s="98"/>
    </row>
    <row r="36" spans="1:10" ht="50.25" customHeight="1" thickBot="1" x14ac:dyDescent="0.3">
      <c r="A36" s="678"/>
      <c r="B36" s="281">
        <v>20</v>
      </c>
      <c r="C36" s="281">
        <v>20</v>
      </c>
      <c r="D36" s="281">
        <v>20</v>
      </c>
      <c r="E36" s="281">
        <v>20</v>
      </c>
      <c r="F36" s="293">
        <v>20</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180" customHeight="1" thickBot="1" x14ac:dyDescent="0.3">
      <c r="A39" s="678"/>
      <c r="B39" s="104">
        <v>0</v>
      </c>
      <c r="C39" s="159">
        <v>6</v>
      </c>
      <c r="D39" s="750" t="s">
        <v>678</v>
      </c>
      <c r="E39" s="751"/>
      <c r="F39" s="750" t="s">
        <v>678</v>
      </c>
      <c r="G39" s="751"/>
      <c r="H39" s="159" t="s">
        <v>679</v>
      </c>
      <c r="I39" s="419" t="s">
        <v>680</v>
      </c>
    </row>
    <row r="40" spans="1:10" s="99" customFormat="1" ht="54" customHeight="1" thickBot="1" x14ac:dyDescent="0.3">
      <c r="A40" s="677" t="s">
        <v>241</v>
      </c>
      <c r="B40" s="111" t="s">
        <v>235</v>
      </c>
      <c r="C40" s="108" t="s">
        <v>236</v>
      </c>
      <c r="D40" s="660" t="s">
        <v>237</v>
      </c>
      <c r="E40" s="661"/>
      <c r="F40" s="660" t="s">
        <v>238</v>
      </c>
      <c r="G40" s="661"/>
      <c r="H40" s="110" t="s">
        <v>239</v>
      </c>
      <c r="I40" s="112" t="s">
        <v>240</v>
      </c>
    </row>
    <row r="41" spans="1:10" ht="177.75" customHeight="1" thickBot="1" x14ac:dyDescent="0.3">
      <c r="A41" s="678"/>
      <c r="B41" s="104">
        <v>20</v>
      </c>
      <c r="C41" s="105">
        <v>20</v>
      </c>
      <c r="D41" s="750" t="s">
        <v>779</v>
      </c>
      <c r="E41" s="751"/>
      <c r="F41" s="750" t="s">
        <v>780</v>
      </c>
      <c r="G41" s="751"/>
      <c r="H41" s="419" t="s">
        <v>641</v>
      </c>
      <c r="I41" s="419" t="s">
        <v>781</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20</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20</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20</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20</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20</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20</v>
      </c>
      <c r="C53" s="107"/>
      <c r="D53" s="600"/>
      <c r="E53" s="682"/>
      <c r="F53" s="600"/>
      <c r="G53" s="601"/>
      <c r="H53" s="101"/>
      <c r="I53" s="103"/>
    </row>
    <row r="54" spans="1:9" ht="35.1" customHeight="1" thickBot="1" x14ac:dyDescent="0.3">
      <c r="A54" s="677" t="s">
        <v>248</v>
      </c>
      <c r="B54" s="109" t="s">
        <v>235</v>
      </c>
      <c r="C54" s="108" t="s">
        <v>236</v>
      </c>
      <c r="D54" s="660" t="s">
        <v>237</v>
      </c>
      <c r="E54" s="661"/>
      <c r="F54" s="660" t="s">
        <v>238</v>
      </c>
      <c r="G54" s="661"/>
      <c r="H54" s="108" t="s">
        <v>239</v>
      </c>
      <c r="I54" s="112" t="s">
        <v>240</v>
      </c>
    </row>
    <row r="55" spans="1:9" ht="120.75" customHeight="1" thickBot="1" x14ac:dyDescent="0.3">
      <c r="A55" s="678"/>
      <c r="B55" s="106">
        <v>20</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20</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20</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20</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31.25" customHeight="1" x14ac:dyDescent="0.25">
      <c r="A66" s="113" t="s">
        <v>253</v>
      </c>
      <c r="B66" s="616" t="s">
        <v>301</v>
      </c>
      <c r="C66" s="617"/>
      <c r="D66" s="616" t="s">
        <v>302</v>
      </c>
      <c r="E66" s="617"/>
      <c r="F66" s="616" t="s">
        <v>303</v>
      </c>
      <c r="G66" s="617"/>
      <c r="H66" s="616" t="s">
        <v>304</v>
      </c>
      <c r="I66" s="617"/>
    </row>
    <row r="67" spans="1:9" ht="40.5" customHeight="1" x14ac:dyDescent="0.25">
      <c r="A67" s="113" t="s">
        <v>257</v>
      </c>
      <c r="B67" s="596">
        <v>0.03</v>
      </c>
      <c r="C67" s="597"/>
      <c r="D67" s="596">
        <v>0.03</v>
      </c>
      <c r="E67" s="597"/>
      <c r="F67" s="596">
        <v>0.02</v>
      </c>
      <c r="G67" s="597"/>
      <c r="H67" s="596">
        <v>0.02</v>
      </c>
      <c r="I67" s="597"/>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0.02</v>
      </c>
      <c r="C69" s="115">
        <v>0.02</v>
      </c>
      <c r="D69" s="115">
        <v>0.02</v>
      </c>
      <c r="E69" s="115">
        <v>0.02</v>
      </c>
      <c r="F69" s="115">
        <v>0.02</v>
      </c>
      <c r="G69" s="115">
        <v>0.02</v>
      </c>
      <c r="H69" s="115">
        <v>0.02</v>
      </c>
      <c r="I69" s="115">
        <v>0.02</v>
      </c>
    </row>
    <row r="70" spans="1:9" ht="242.45" customHeight="1" x14ac:dyDescent="0.25">
      <c r="A70" s="113" t="s">
        <v>258</v>
      </c>
      <c r="B70" s="773" t="s">
        <v>701</v>
      </c>
      <c r="C70" s="774"/>
      <c r="D70" s="773" t="s">
        <v>702</v>
      </c>
      <c r="E70" s="774"/>
      <c r="F70" s="773" t="s">
        <v>703</v>
      </c>
      <c r="G70" s="774"/>
      <c r="H70" s="773" t="s">
        <v>704</v>
      </c>
      <c r="I70" s="774"/>
    </row>
    <row r="71" spans="1:9" ht="80.25" customHeight="1" x14ac:dyDescent="0.25">
      <c r="A71" s="113" t="s">
        <v>259</v>
      </c>
      <c r="B71" s="715" t="s">
        <v>681</v>
      </c>
      <c r="C71" s="654"/>
      <c r="D71" s="715" t="s">
        <v>682</v>
      </c>
      <c r="E71" s="654"/>
      <c r="F71" s="715" t="s">
        <v>683</v>
      </c>
      <c r="G71" s="654"/>
      <c r="H71" s="715" t="s">
        <v>684</v>
      </c>
      <c r="I71" s="654"/>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0.09</v>
      </c>
      <c r="C73" s="115">
        <v>0.09</v>
      </c>
      <c r="D73" s="115">
        <v>0.09</v>
      </c>
      <c r="E73" s="115">
        <v>0.09</v>
      </c>
      <c r="F73" s="115">
        <v>0.09</v>
      </c>
      <c r="G73" s="115">
        <v>0.09</v>
      </c>
      <c r="H73" s="115">
        <v>0.09</v>
      </c>
      <c r="I73" s="115">
        <v>0.09</v>
      </c>
    </row>
    <row r="74" spans="1:9" ht="284.25" customHeight="1" x14ac:dyDescent="0.25">
      <c r="A74" s="113" t="s">
        <v>258</v>
      </c>
      <c r="B74" s="773" t="s">
        <v>782</v>
      </c>
      <c r="C74" s="774"/>
      <c r="D74" s="775" t="s">
        <v>803</v>
      </c>
      <c r="E74" s="776"/>
      <c r="F74" s="775" t="s">
        <v>804</v>
      </c>
      <c r="G74" s="776"/>
      <c r="H74" s="775" t="s">
        <v>805</v>
      </c>
      <c r="I74" s="776"/>
    </row>
    <row r="75" spans="1:9" ht="80.25" customHeight="1" x14ac:dyDescent="0.25">
      <c r="A75" s="113" t="s">
        <v>259</v>
      </c>
      <c r="B75" s="715" t="s">
        <v>783</v>
      </c>
      <c r="C75" s="654"/>
      <c r="D75" s="715" t="s">
        <v>784</v>
      </c>
      <c r="E75" s="654"/>
      <c r="F75" s="715" t="s">
        <v>785</v>
      </c>
      <c r="G75" s="654"/>
      <c r="H75" s="715" t="s">
        <v>786</v>
      </c>
      <c r="I75" s="654"/>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0.09</v>
      </c>
      <c r="C77" s="116"/>
      <c r="D77" s="115">
        <v>0.09</v>
      </c>
      <c r="E77" s="116"/>
      <c r="F77" s="115">
        <v>0.09</v>
      </c>
      <c r="G77" s="116"/>
      <c r="H77" s="115">
        <v>0.09</v>
      </c>
      <c r="I77" s="116"/>
    </row>
    <row r="78" spans="1:9" ht="80.25" customHeight="1" x14ac:dyDescent="0.25">
      <c r="A78" s="113" t="s">
        <v>258</v>
      </c>
      <c r="B78" s="683"/>
      <c r="C78" s="684"/>
      <c r="D78" s="683"/>
      <c r="E78" s="684"/>
      <c r="F78" s="683"/>
      <c r="G78" s="684"/>
      <c r="H78" s="683"/>
      <c r="I78" s="684"/>
    </row>
    <row r="79" spans="1:9" ht="80.25" customHeight="1" x14ac:dyDescent="0.25">
      <c r="A79" s="113" t="s">
        <v>259</v>
      </c>
      <c r="B79" s="653"/>
      <c r="C79" s="654"/>
      <c r="D79" s="653"/>
      <c r="E79" s="654"/>
      <c r="F79" s="653"/>
      <c r="G79" s="654"/>
      <c r="H79" s="653"/>
      <c r="I79" s="654"/>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0.09</v>
      </c>
      <c r="C81" s="116"/>
      <c r="D81" s="115">
        <v>0.09</v>
      </c>
      <c r="E81" s="116"/>
      <c r="F81" s="115">
        <v>0.09</v>
      </c>
      <c r="G81" s="116"/>
      <c r="H81" s="115">
        <v>0.09</v>
      </c>
      <c r="I81" s="116"/>
    </row>
    <row r="82" spans="1:9" ht="80.25" customHeight="1" x14ac:dyDescent="0.25">
      <c r="A82" s="113" t="s">
        <v>258</v>
      </c>
      <c r="B82" s="683"/>
      <c r="C82" s="684"/>
      <c r="D82" s="683"/>
      <c r="E82" s="684"/>
      <c r="F82" s="683"/>
      <c r="G82" s="684"/>
      <c r="H82" s="683"/>
      <c r="I82" s="684"/>
    </row>
    <row r="83" spans="1:9" ht="80.25" customHeight="1" x14ac:dyDescent="0.25">
      <c r="A83" s="113" t="s">
        <v>259</v>
      </c>
      <c r="B83" s="653"/>
      <c r="C83" s="654"/>
      <c r="D83" s="653"/>
      <c r="E83" s="654"/>
      <c r="F83" s="653"/>
      <c r="G83" s="654"/>
      <c r="H83" s="653"/>
      <c r="I83" s="654"/>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0.09</v>
      </c>
      <c r="C85" s="116"/>
      <c r="D85" s="115">
        <v>0.09</v>
      </c>
      <c r="E85" s="116"/>
      <c r="F85" s="115">
        <v>0.09</v>
      </c>
      <c r="G85" s="116"/>
      <c r="H85" s="115">
        <v>0.09</v>
      </c>
      <c r="I85" s="116"/>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0.09</v>
      </c>
      <c r="C89" s="116"/>
      <c r="D89" s="115">
        <v>0.09</v>
      </c>
      <c r="E89" s="116"/>
      <c r="F89" s="115">
        <v>0.09</v>
      </c>
      <c r="G89" s="116"/>
      <c r="H89" s="115">
        <v>0.09</v>
      </c>
      <c r="I89" s="116"/>
    </row>
    <row r="90" spans="1:9" ht="80.25" customHeight="1" x14ac:dyDescent="0.25">
      <c r="A90" s="113" t="s">
        <v>258</v>
      </c>
      <c r="B90" s="683"/>
      <c r="C90" s="684"/>
      <c r="D90" s="683"/>
      <c r="E90" s="684"/>
      <c r="F90" s="683"/>
      <c r="G90" s="684"/>
      <c r="H90" s="683"/>
      <c r="I90" s="684"/>
    </row>
    <row r="91" spans="1:9" ht="80.25" customHeight="1" x14ac:dyDescent="0.25">
      <c r="A91" s="113" t="s">
        <v>259</v>
      </c>
      <c r="B91" s="653"/>
      <c r="C91" s="654"/>
      <c r="D91" s="653"/>
      <c r="E91" s="654"/>
      <c r="F91" s="653"/>
      <c r="G91" s="654"/>
      <c r="H91" s="653"/>
      <c r="I91" s="654"/>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0.09</v>
      </c>
      <c r="C93" s="116"/>
      <c r="D93" s="115">
        <v>0.09</v>
      </c>
      <c r="E93" s="116"/>
      <c r="F93" s="115">
        <v>0.09</v>
      </c>
      <c r="G93" s="116"/>
      <c r="H93" s="115">
        <v>0.09</v>
      </c>
      <c r="I93" s="116"/>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0.09</v>
      </c>
      <c r="C97" s="116"/>
      <c r="D97" s="115">
        <v>0.09</v>
      </c>
      <c r="E97" s="116"/>
      <c r="F97" s="115">
        <v>0.09</v>
      </c>
      <c r="G97" s="116"/>
      <c r="H97" s="115">
        <v>0.09</v>
      </c>
      <c r="I97" s="116"/>
    </row>
    <row r="98" spans="1:9" ht="80.25" customHeight="1" x14ac:dyDescent="0.25">
      <c r="A98" s="113" t="s">
        <v>258</v>
      </c>
      <c r="B98" s="683"/>
      <c r="C98" s="684"/>
      <c r="D98" s="683"/>
      <c r="E98" s="684"/>
      <c r="F98" s="683"/>
      <c r="G98" s="684"/>
      <c r="H98" s="683"/>
      <c r="I98" s="684"/>
    </row>
    <row r="99" spans="1:9" ht="80.25" customHeight="1" x14ac:dyDescent="0.25">
      <c r="A99" s="113" t="s">
        <v>259</v>
      </c>
      <c r="B99" s="653"/>
      <c r="C99" s="654"/>
      <c r="D99" s="653"/>
      <c r="E99" s="654"/>
      <c r="F99" s="653"/>
      <c r="G99" s="654"/>
      <c r="H99" s="653"/>
      <c r="I99" s="654"/>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0.09</v>
      </c>
      <c r="C101" s="116"/>
      <c r="D101" s="115">
        <v>0.09</v>
      </c>
      <c r="E101" s="116"/>
      <c r="F101" s="115">
        <v>0.09</v>
      </c>
      <c r="G101" s="116"/>
      <c r="H101" s="115">
        <v>0.09</v>
      </c>
      <c r="I101" s="116"/>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0.09</v>
      </c>
      <c r="C105" s="116"/>
      <c r="D105" s="115">
        <v>0.09</v>
      </c>
      <c r="E105" s="116"/>
      <c r="F105" s="115">
        <v>0.09</v>
      </c>
      <c r="G105" s="116"/>
      <c r="H105" s="115">
        <v>0.09</v>
      </c>
      <c r="I105" s="116"/>
    </row>
    <row r="106" spans="1:9" ht="80.25" customHeight="1" x14ac:dyDescent="0.25">
      <c r="A106" s="113" t="s">
        <v>258</v>
      </c>
      <c r="B106" s="683"/>
      <c r="C106" s="684"/>
      <c r="D106" s="683"/>
      <c r="E106" s="684"/>
      <c r="F106" s="683"/>
      <c r="G106" s="684"/>
      <c r="H106" s="683"/>
      <c r="I106" s="684"/>
    </row>
    <row r="107" spans="1:9" ht="80.25" customHeight="1" x14ac:dyDescent="0.25">
      <c r="A107" s="113" t="s">
        <v>259</v>
      </c>
      <c r="B107" s="653"/>
      <c r="C107" s="654"/>
      <c r="D107" s="653"/>
      <c r="E107" s="654"/>
      <c r="F107" s="653"/>
      <c r="G107" s="654"/>
      <c r="H107" s="653"/>
      <c r="I107" s="654"/>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0.09</v>
      </c>
      <c r="C109" s="116"/>
      <c r="D109" s="115">
        <v>0.09</v>
      </c>
      <c r="E109" s="116"/>
      <c r="F109" s="115">
        <v>0.09</v>
      </c>
      <c r="G109" s="116"/>
      <c r="H109" s="115">
        <v>0.09</v>
      </c>
      <c r="I109" s="116"/>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0.08</v>
      </c>
      <c r="C113" s="270"/>
      <c r="D113" s="115">
        <v>0.08</v>
      </c>
      <c r="E113" s="270"/>
      <c r="F113" s="115">
        <v>0.08</v>
      </c>
      <c r="G113" s="270"/>
      <c r="H113" s="115">
        <v>0.08</v>
      </c>
      <c r="I113" s="270"/>
    </row>
    <row r="114" spans="1:9" ht="80.25" customHeight="1" x14ac:dyDescent="0.25">
      <c r="A114" s="113" t="s">
        <v>258</v>
      </c>
      <c r="B114" s="771"/>
      <c r="C114" s="772"/>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294">
        <f t="shared" ref="B116:I116" si="0">(B69+B73+B77+B81+B85+B89+B93+B97+B101+B105+B109+B113)</f>
        <v>0.99999999999999978</v>
      </c>
      <c r="C116" s="119">
        <f t="shared" si="0"/>
        <v>0.11</v>
      </c>
      <c r="D116" s="119">
        <f t="shared" si="0"/>
        <v>0.99999999999999978</v>
      </c>
      <c r="E116" s="119">
        <f t="shared" si="0"/>
        <v>0.11</v>
      </c>
      <c r="F116" s="119">
        <f t="shared" si="0"/>
        <v>0.99999999999999978</v>
      </c>
      <c r="G116" s="119">
        <f t="shared" si="0"/>
        <v>0.11</v>
      </c>
      <c r="H116" s="119">
        <f t="shared" si="0"/>
        <v>0.99999999999999978</v>
      </c>
      <c r="I116" s="119">
        <f t="shared" si="0"/>
        <v>0.11</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B795699F-09CE-4354-8071-91F7C1A841AD}"/>
    <hyperlink ref="D71" r:id="rId2" xr:uid="{725A19ED-1745-4785-9C53-A01D12FDAF6E}"/>
    <hyperlink ref="F71" r:id="rId3" xr:uid="{FE5C43CD-A004-451B-AEC1-F135AF40E36B}"/>
    <hyperlink ref="H71" r:id="rId4" xr:uid="{D45C28C9-CD1B-4679-B019-F05F5237E61B}"/>
    <hyperlink ref="B75" r:id="rId5" xr:uid="{ABF4DB04-C975-435C-A27E-A127D209B2DD}"/>
    <hyperlink ref="D75" r:id="rId6" xr:uid="{798DC333-4077-4220-A989-4BDD4F480C4F}"/>
    <hyperlink ref="F75" r:id="rId7" xr:uid="{E2FCE7ED-0396-43BA-9190-69B7FC5FAD0A}"/>
    <hyperlink ref="H75" r:id="rId8" xr:uid="{26D846D4-CD57-4CDE-B481-D1376BF7E8BF}"/>
  </hyperlinks>
  <pageMargins left="0.25" right="0.25" top="0.75" bottom="0.75" header="0.3" footer="0.3"/>
  <pageSetup scale="21" orientation="landscape" r:id="rId9"/>
  <drawing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4900D547-C834-42DC-8EEF-0DB38C95F3EB}">
          <x14:formula1>
            <xm:f>Listas!$B$2:$B$4</xm:f>
          </x14:formula1>
          <xm:sqref>H35:I36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0"/>
  <sheetViews>
    <sheetView showGridLines="0" topLeftCell="A27" zoomScale="70" zoomScaleNormal="70" workbookViewId="0">
      <selection activeCell="F31" sqref="F31:G31"/>
    </sheetView>
  </sheetViews>
  <sheetFormatPr baseColWidth="10" defaultColWidth="10.85546875" defaultRowHeight="14.25" x14ac:dyDescent="0.25"/>
  <cols>
    <col min="1" max="1" width="42.42578125" style="68" customWidth="1"/>
    <col min="2" max="8" width="35.85546875" style="68" customWidth="1"/>
    <col min="9" max="9" width="47.140625" style="68" customWidth="1"/>
    <col min="10"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93"/>
      <c r="B1" s="622" t="s">
        <v>182</v>
      </c>
      <c r="C1" s="623"/>
      <c r="D1" s="623"/>
      <c r="E1" s="623"/>
      <c r="F1" s="623"/>
      <c r="G1" s="623"/>
      <c r="H1" s="624"/>
      <c r="I1" s="124" t="s">
        <v>121</v>
      </c>
      <c r="J1" s="391" t="s">
        <v>610</v>
      </c>
      <c r="M1" s="155"/>
    </row>
    <row r="2" spans="1:25" ht="24" customHeight="1" thickBot="1" x14ac:dyDescent="0.3">
      <c r="A2" s="794"/>
      <c r="B2" s="625" t="s">
        <v>183</v>
      </c>
      <c r="C2" s="626"/>
      <c r="D2" s="626"/>
      <c r="E2" s="626"/>
      <c r="F2" s="626"/>
      <c r="G2" s="626"/>
      <c r="H2" s="627"/>
      <c r="I2" s="124" t="s">
        <v>122</v>
      </c>
      <c r="J2" s="391">
        <v>14</v>
      </c>
      <c r="M2" s="155"/>
    </row>
    <row r="3" spans="1:25" ht="24" customHeight="1" thickBot="1" x14ac:dyDescent="0.3">
      <c r="A3" s="794"/>
      <c r="B3" s="625" t="s">
        <v>184</v>
      </c>
      <c r="C3" s="626"/>
      <c r="D3" s="626"/>
      <c r="E3" s="626"/>
      <c r="F3" s="626"/>
      <c r="G3" s="626"/>
      <c r="H3" s="627"/>
      <c r="I3" s="124" t="s">
        <v>305</v>
      </c>
      <c r="J3" s="393">
        <v>45775</v>
      </c>
      <c r="M3" s="155"/>
    </row>
    <row r="4" spans="1:25" ht="24" customHeight="1" thickBot="1" x14ac:dyDescent="0.3">
      <c r="A4" s="795"/>
      <c r="B4" s="628" t="s">
        <v>306</v>
      </c>
      <c r="C4" s="629"/>
      <c r="D4" s="629"/>
      <c r="E4" s="629"/>
      <c r="F4" s="629"/>
      <c r="G4" s="629"/>
      <c r="H4" s="630"/>
      <c r="I4" s="124" t="s">
        <v>186</v>
      </c>
      <c r="J4" s="391" t="s">
        <v>611</v>
      </c>
      <c r="M4" s="155"/>
    </row>
    <row r="6" spans="1:25" ht="15" customHeight="1" x14ac:dyDescent="0.25">
      <c r="A6" s="73"/>
      <c r="B6" s="74"/>
      <c r="C6" s="74"/>
      <c r="D6" s="76"/>
      <c r="E6" s="75"/>
      <c r="F6" s="75"/>
      <c r="G6" s="338"/>
      <c r="H6" s="338"/>
      <c r="I6" s="77"/>
      <c r="J6" s="77"/>
      <c r="K6" s="74"/>
      <c r="L6" s="74"/>
      <c r="M6" s="74"/>
      <c r="N6" s="74"/>
      <c r="O6" s="74"/>
      <c r="P6" s="74"/>
      <c r="Q6" s="74"/>
      <c r="R6" s="74"/>
      <c r="S6" s="74"/>
      <c r="T6" s="78"/>
      <c r="U6" s="74"/>
      <c r="V6" s="74"/>
      <c r="X6" s="79"/>
      <c r="Y6" s="80"/>
    </row>
    <row r="7" spans="1:25" ht="15" customHeight="1" x14ac:dyDescent="0.25">
      <c r="A7" s="796" t="s">
        <v>307</v>
      </c>
      <c r="B7" s="800" t="s">
        <v>308</v>
      </c>
      <c r="C7" s="801"/>
      <c r="D7" s="801"/>
      <c r="E7" s="801"/>
      <c r="F7" s="801"/>
      <c r="G7" s="801"/>
      <c r="H7" s="801"/>
      <c r="I7" s="801"/>
      <c r="J7" s="802"/>
      <c r="K7" s="74"/>
      <c r="L7" s="74"/>
      <c r="M7" s="74"/>
      <c r="N7" s="74"/>
      <c r="O7" s="74"/>
      <c r="P7" s="74"/>
      <c r="Q7" s="74"/>
      <c r="R7" s="74"/>
      <c r="S7" s="74"/>
      <c r="T7" s="74"/>
      <c r="U7" s="74"/>
      <c r="V7" s="74"/>
      <c r="W7" s="74"/>
      <c r="X7" s="74"/>
      <c r="Y7" s="74"/>
    </row>
    <row r="8" spans="1:25" ht="15" customHeight="1" x14ac:dyDescent="0.25">
      <c r="A8" s="797"/>
      <c r="B8" s="803"/>
      <c r="C8" s="703"/>
      <c r="D8" s="703"/>
      <c r="E8" s="703"/>
      <c r="F8" s="703"/>
      <c r="G8" s="703"/>
      <c r="H8" s="703"/>
      <c r="I8" s="703"/>
      <c r="J8" s="804"/>
      <c r="K8" s="74"/>
      <c r="L8" s="74"/>
      <c r="M8" s="74"/>
      <c r="N8" s="74"/>
      <c r="O8" s="74"/>
      <c r="P8" s="74"/>
      <c r="Q8" s="74"/>
      <c r="R8" s="74"/>
      <c r="S8" s="74"/>
      <c r="T8" s="74"/>
      <c r="U8" s="74"/>
      <c r="V8" s="74"/>
      <c r="W8" s="74"/>
      <c r="X8" s="74"/>
      <c r="Y8" s="74"/>
    </row>
    <row r="9" spans="1:25" ht="15" customHeight="1" x14ac:dyDescent="0.25">
      <c r="A9" s="797"/>
      <c r="B9" s="803"/>
      <c r="C9" s="703"/>
      <c r="D9" s="703"/>
      <c r="E9" s="703"/>
      <c r="F9" s="703"/>
      <c r="G9" s="703"/>
      <c r="H9" s="703"/>
      <c r="I9" s="703"/>
      <c r="J9" s="804"/>
      <c r="K9" s="74"/>
      <c r="L9" s="74"/>
      <c r="M9" s="74"/>
      <c r="N9" s="74"/>
      <c r="O9" s="74"/>
      <c r="P9" s="74"/>
      <c r="Q9" s="74"/>
      <c r="R9" s="74"/>
      <c r="S9" s="74"/>
      <c r="T9" s="74"/>
      <c r="U9" s="74"/>
      <c r="V9" s="74"/>
      <c r="W9" s="74"/>
      <c r="X9" s="74"/>
      <c r="Y9" s="74"/>
    </row>
    <row r="10" spans="1:25" ht="15" customHeight="1" x14ac:dyDescent="0.25">
      <c r="A10" s="798"/>
      <c r="B10" s="805"/>
      <c r="C10" s="806"/>
      <c r="D10" s="806"/>
      <c r="E10" s="806"/>
      <c r="F10" s="806"/>
      <c r="G10" s="806"/>
      <c r="H10" s="806"/>
      <c r="I10" s="806"/>
      <c r="J10" s="807"/>
      <c r="K10" s="74"/>
      <c r="L10" s="74"/>
      <c r="M10" s="74"/>
      <c r="N10" s="74"/>
      <c r="O10" s="74"/>
      <c r="P10" s="74"/>
      <c r="Q10" s="74"/>
      <c r="R10" s="74"/>
      <c r="S10" s="74"/>
      <c r="T10" s="74"/>
      <c r="U10" s="74"/>
      <c r="V10" s="74"/>
      <c r="W10" s="74"/>
      <c r="X10" s="74"/>
      <c r="Y10" s="74"/>
    </row>
    <row r="11" spans="1:25" ht="9" customHeight="1" thickBot="1" x14ac:dyDescent="0.3">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644" t="s">
        <v>187</v>
      </c>
      <c r="B12" s="225" t="s">
        <v>188</v>
      </c>
      <c r="C12" s="247"/>
      <c r="D12" s="225" t="s">
        <v>189</v>
      </c>
      <c r="E12" s="247" t="s">
        <v>194</v>
      </c>
      <c r="F12" s="225" t="s">
        <v>190</v>
      </c>
      <c r="G12" s="248"/>
      <c r="H12" s="225" t="s">
        <v>191</v>
      </c>
      <c r="I12" s="249"/>
    </row>
    <row r="13" spans="1:25" s="150" customFormat="1" ht="21.75" customHeight="1" thickBot="1" x14ac:dyDescent="0.3">
      <c r="A13" s="644"/>
      <c r="B13" s="227" t="s">
        <v>195</v>
      </c>
      <c r="C13" s="158"/>
      <c r="D13" s="225" t="s">
        <v>196</v>
      </c>
      <c r="E13" s="125"/>
      <c r="F13" s="225" t="s">
        <v>197</v>
      </c>
      <c r="G13" s="125"/>
      <c r="H13" s="225" t="s">
        <v>198</v>
      </c>
      <c r="I13" s="249"/>
    </row>
    <row r="14" spans="1:25" s="150" customFormat="1" ht="21.75" customHeight="1" thickBot="1" x14ac:dyDescent="0.3">
      <c r="A14" s="644"/>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643" t="s">
        <v>192</v>
      </c>
      <c r="B16" s="643"/>
      <c r="C16" s="244" t="s">
        <v>193</v>
      </c>
      <c r="D16" s="610"/>
      <c r="E16" s="610"/>
      <c r="F16" s="610"/>
      <c r="G16" s="68"/>
      <c r="H16" s="68"/>
      <c r="I16" s="68"/>
      <c r="J16" s="68"/>
      <c r="K16" s="68"/>
      <c r="L16" s="164"/>
      <c r="M16" s="165"/>
      <c r="N16" s="165"/>
      <c r="O16" s="165"/>
    </row>
    <row r="17" spans="1:15" s="150" customFormat="1" ht="21.75" customHeight="1" thickBot="1" x14ac:dyDescent="0.3">
      <c r="A17" s="643"/>
      <c r="B17" s="643"/>
      <c r="C17" s="244" t="s">
        <v>199</v>
      </c>
      <c r="D17" s="610"/>
      <c r="E17" s="610"/>
      <c r="F17" s="610"/>
      <c r="G17" s="68"/>
      <c r="H17" s="68"/>
      <c r="I17" s="68"/>
      <c r="J17" s="68"/>
      <c r="K17" s="68"/>
      <c r="L17" s="164"/>
      <c r="M17" s="165"/>
      <c r="N17" s="165"/>
      <c r="O17" s="165"/>
    </row>
    <row r="18" spans="1:15" s="150" customFormat="1" ht="21.75" customHeight="1" thickBot="1" x14ac:dyDescent="0.3">
      <c r="A18" s="643"/>
      <c r="B18" s="643"/>
      <c r="C18" s="244" t="s">
        <v>204</v>
      </c>
      <c r="D18" s="610" t="s">
        <v>194</v>
      </c>
      <c r="E18" s="610"/>
      <c r="F18" s="610"/>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99" t="s">
        <v>309</v>
      </c>
      <c r="B22" s="799"/>
      <c r="C22" s="799"/>
      <c r="D22" s="799"/>
      <c r="E22" s="799"/>
      <c r="F22" s="799"/>
      <c r="G22" s="799"/>
      <c r="H22" s="799"/>
      <c r="I22" s="799"/>
      <c r="J22" s="799"/>
    </row>
    <row r="23" spans="1:15" ht="69.95" customHeight="1" thickBot="1" x14ac:dyDescent="0.3">
      <c r="A23" s="231" t="s">
        <v>215</v>
      </c>
      <c r="B23" s="720" t="s">
        <v>216</v>
      </c>
      <c r="C23" s="787"/>
      <c r="D23" s="721"/>
      <c r="E23" s="232" t="s">
        <v>310</v>
      </c>
      <c r="F23" s="233" t="s">
        <v>311</v>
      </c>
      <c r="G23" s="232" t="s">
        <v>312</v>
      </c>
      <c r="H23" s="720" t="s">
        <v>313</v>
      </c>
      <c r="I23" s="787"/>
      <c r="J23" s="721"/>
    </row>
    <row r="24" spans="1:15" ht="50.25" customHeight="1" thickBot="1" x14ac:dyDescent="0.3">
      <c r="A24" s="201" t="s">
        <v>314</v>
      </c>
      <c r="B24" s="720" t="s">
        <v>315</v>
      </c>
      <c r="C24" s="787"/>
      <c r="D24" s="787"/>
      <c r="E24" s="787"/>
      <c r="F24" s="787"/>
      <c r="G24" s="787"/>
      <c r="H24" s="787"/>
      <c r="I24" s="787"/>
      <c r="J24" s="721"/>
    </row>
    <row r="25" spans="1:15" ht="50.25" customHeight="1" thickBot="1" x14ac:dyDescent="0.3">
      <c r="A25" s="782" t="s">
        <v>316</v>
      </c>
      <c r="B25" s="234">
        <v>2024</v>
      </c>
      <c r="C25" s="235">
        <v>2025</v>
      </c>
      <c r="D25" s="235">
        <v>2026</v>
      </c>
      <c r="E25" s="235">
        <v>2027</v>
      </c>
      <c r="F25" s="236" t="s">
        <v>93</v>
      </c>
      <c r="G25" s="237" t="s">
        <v>317</v>
      </c>
      <c r="H25" s="784" t="s">
        <v>318</v>
      </c>
      <c r="I25" s="785"/>
      <c r="J25" s="786"/>
    </row>
    <row r="26" spans="1:15" ht="50.25" customHeight="1" thickBot="1" x14ac:dyDescent="0.3">
      <c r="A26" s="783"/>
      <c r="B26" s="283">
        <v>6</v>
      </c>
      <c r="C26" s="284">
        <v>6</v>
      </c>
      <c r="D26" s="284">
        <v>6</v>
      </c>
      <c r="E26" s="284">
        <v>6</v>
      </c>
      <c r="F26" s="285">
        <v>6</v>
      </c>
      <c r="G26" s="238">
        <v>6</v>
      </c>
      <c r="H26" s="720" t="s">
        <v>23</v>
      </c>
      <c r="I26" s="787"/>
      <c r="J26" s="721"/>
    </row>
    <row r="27" spans="1:15" ht="52.5" customHeight="1" thickBot="1" x14ac:dyDescent="0.3">
      <c r="A27" s="201"/>
      <c r="B27" s="788" t="s">
        <v>319</v>
      </c>
      <c r="C27" s="789"/>
      <c r="D27" s="789"/>
      <c r="E27" s="789"/>
      <c r="F27" s="789"/>
      <c r="G27" s="789"/>
      <c r="H27" s="789"/>
      <c r="I27" s="789"/>
      <c r="J27" s="790"/>
    </row>
    <row r="28" spans="1:15" s="99" customFormat="1" ht="56.25" customHeight="1" thickBot="1" x14ac:dyDescent="0.3">
      <c r="A28" s="782" t="s">
        <v>234</v>
      </c>
      <c r="B28" s="202" t="s">
        <v>235</v>
      </c>
      <c r="C28" s="231" t="s">
        <v>236</v>
      </c>
      <c r="D28" s="791" t="s">
        <v>237</v>
      </c>
      <c r="E28" s="792"/>
      <c r="F28" s="791" t="s">
        <v>238</v>
      </c>
      <c r="G28" s="792"/>
      <c r="H28" s="202" t="s">
        <v>239</v>
      </c>
      <c r="I28" s="200" t="s">
        <v>240</v>
      </c>
      <c r="J28" s="200" t="s">
        <v>320</v>
      </c>
    </row>
    <row r="29" spans="1:15" ht="171.95" customHeight="1" thickBot="1" x14ac:dyDescent="0.3">
      <c r="A29" s="783"/>
      <c r="B29" s="159">
        <v>6</v>
      </c>
      <c r="C29" s="420">
        <v>6</v>
      </c>
      <c r="D29" s="780" t="s">
        <v>688</v>
      </c>
      <c r="E29" s="781"/>
      <c r="F29" s="780" t="s">
        <v>689</v>
      </c>
      <c r="G29" s="781"/>
      <c r="H29" s="421" t="s">
        <v>641</v>
      </c>
      <c r="I29" s="422" t="s">
        <v>633</v>
      </c>
      <c r="J29" s="423" t="s">
        <v>690</v>
      </c>
    </row>
    <row r="30" spans="1:15" s="99" customFormat="1" ht="45" customHeight="1" thickBot="1" x14ac:dyDescent="0.3">
      <c r="A30" s="782" t="s">
        <v>241</v>
      </c>
      <c r="B30" s="202" t="s">
        <v>235</v>
      </c>
      <c r="C30" s="202" t="s">
        <v>236</v>
      </c>
      <c r="D30" s="791" t="s">
        <v>237</v>
      </c>
      <c r="E30" s="792"/>
      <c r="F30" s="791" t="s">
        <v>238</v>
      </c>
      <c r="G30" s="792"/>
      <c r="H30" s="202" t="s">
        <v>239</v>
      </c>
      <c r="I30" s="200" t="s">
        <v>240</v>
      </c>
      <c r="J30" s="200" t="s">
        <v>320</v>
      </c>
    </row>
    <row r="31" spans="1:15" ht="196.5" customHeight="1" thickBot="1" x14ac:dyDescent="0.3">
      <c r="A31" s="783"/>
      <c r="B31" s="159">
        <v>6</v>
      </c>
      <c r="C31" s="160">
        <v>6</v>
      </c>
      <c r="D31" s="670" t="s">
        <v>760</v>
      </c>
      <c r="E31" s="671"/>
      <c r="F31" s="670" t="s">
        <v>797</v>
      </c>
      <c r="G31" s="671"/>
      <c r="H31" s="466" t="s">
        <v>641</v>
      </c>
      <c r="I31" s="407" t="s">
        <v>633</v>
      </c>
      <c r="J31" s="423" t="s">
        <v>787</v>
      </c>
    </row>
    <row r="32" spans="1:15" s="99" customFormat="1" ht="45" customHeight="1" thickBot="1" x14ac:dyDescent="0.3">
      <c r="A32" s="782" t="s">
        <v>242</v>
      </c>
      <c r="B32" s="202" t="s">
        <v>235</v>
      </c>
      <c r="C32" s="202" t="s">
        <v>236</v>
      </c>
      <c r="D32" s="791" t="s">
        <v>237</v>
      </c>
      <c r="E32" s="792"/>
      <c r="F32" s="791" t="s">
        <v>238</v>
      </c>
      <c r="G32" s="792"/>
      <c r="H32" s="202" t="s">
        <v>239</v>
      </c>
      <c r="I32" s="200" t="s">
        <v>240</v>
      </c>
      <c r="J32" s="200" t="s">
        <v>320</v>
      </c>
    </row>
    <row r="33" spans="1:10" ht="120.75" customHeight="1" thickBot="1" x14ac:dyDescent="0.3">
      <c r="A33" s="783"/>
      <c r="B33" s="159">
        <v>6</v>
      </c>
      <c r="C33" s="160"/>
      <c r="D33" s="720"/>
      <c r="E33" s="721"/>
      <c r="F33" s="720"/>
      <c r="G33" s="721"/>
      <c r="H33" s="159"/>
      <c r="I33" s="239"/>
      <c r="J33" s="239"/>
    </row>
    <row r="34" spans="1:10" s="99" customFormat="1" ht="47.25" customHeight="1" thickBot="1" x14ac:dyDescent="0.3">
      <c r="A34" s="782" t="s">
        <v>243</v>
      </c>
      <c r="B34" s="202" t="s">
        <v>235</v>
      </c>
      <c r="C34" s="199" t="s">
        <v>236</v>
      </c>
      <c r="D34" s="791" t="s">
        <v>237</v>
      </c>
      <c r="E34" s="792"/>
      <c r="F34" s="791" t="s">
        <v>238</v>
      </c>
      <c r="G34" s="792"/>
      <c r="H34" s="202" t="s">
        <v>239</v>
      </c>
      <c r="I34" s="202" t="s">
        <v>240</v>
      </c>
      <c r="J34" s="200" t="s">
        <v>320</v>
      </c>
    </row>
    <row r="35" spans="1:10" ht="120.75" customHeight="1" thickBot="1" x14ac:dyDescent="0.3">
      <c r="A35" s="783"/>
      <c r="B35" s="159">
        <v>6</v>
      </c>
      <c r="C35" s="160"/>
      <c r="D35" s="810"/>
      <c r="E35" s="811"/>
      <c r="F35" s="810"/>
      <c r="G35" s="811"/>
      <c r="H35" s="240"/>
      <c r="I35" s="241"/>
      <c r="J35" s="241"/>
    </row>
    <row r="36" spans="1:10" s="99" customFormat="1" ht="47.25" customHeight="1" thickBot="1" x14ac:dyDescent="0.3">
      <c r="A36" s="782" t="s">
        <v>244</v>
      </c>
      <c r="B36" s="202" t="s">
        <v>235</v>
      </c>
      <c r="C36" s="202" t="s">
        <v>236</v>
      </c>
      <c r="D36" s="791" t="s">
        <v>237</v>
      </c>
      <c r="E36" s="792"/>
      <c r="F36" s="791" t="s">
        <v>238</v>
      </c>
      <c r="G36" s="792"/>
      <c r="H36" s="202" t="s">
        <v>239</v>
      </c>
      <c r="I36" s="200" t="s">
        <v>240</v>
      </c>
      <c r="J36" s="200" t="s">
        <v>320</v>
      </c>
    </row>
    <row r="37" spans="1:10" ht="120.75" customHeight="1" thickBot="1" x14ac:dyDescent="0.3">
      <c r="A37" s="783"/>
      <c r="B37" s="159">
        <v>6</v>
      </c>
      <c r="C37" s="160"/>
      <c r="D37" s="808"/>
      <c r="E37" s="809"/>
      <c r="F37" s="808"/>
      <c r="G37" s="809"/>
      <c r="H37" s="159"/>
      <c r="I37" s="242"/>
      <c r="J37" s="242"/>
    </row>
    <row r="38" spans="1:10" s="99" customFormat="1" ht="48.75" customHeight="1" thickBot="1" x14ac:dyDescent="0.3">
      <c r="A38" s="782" t="s">
        <v>245</v>
      </c>
      <c r="B38" s="202" t="s">
        <v>235</v>
      </c>
      <c r="C38" s="202" t="s">
        <v>236</v>
      </c>
      <c r="D38" s="791" t="s">
        <v>237</v>
      </c>
      <c r="E38" s="792"/>
      <c r="F38" s="791" t="s">
        <v>238</v>
      </c>
      <c r="G38" s="792"/>
      <c r="H38" s="202" t="s">
        <v>239</v>
      </c>
      <c r="I38" s="200" t="s">
        <v>240</v>
      </c>
      <c r="J38" s="200" t="s">
        <v>320</v>
      </c>
    </row>
    <row r="39" spans="1:10" ht="120.75" customHeight="1" thickBot="1" x14ac:dyDescent="0.3">
      <c r="A39" s="783"/>
      <c r="B39" s="159">
        <v>6</v>
      </c>
      <c r="C39" s="161" t="e">
        <f>+#REF!</f>
        <v>#REF!</v>
      </c>
      <c r="D39" s="808"/>
      <c r="E39" s="809"/>
      <c r="F39" s="808"/>
      <c r="G39" s="809"/>
      <c r="H39" s="159"/>
      <c r="I39" s="242"/>
      <c r="J39" s="242"/>
    </row>
    <row r="40" spans="1:10" ht="46.5" customHeight="1" thickBot="1" x14ac:dyDescent="0.3">
      <c r="A40" s="782" t="s">
        <v>246</v>
      </c>
      <c r="B40" s="202" t="s">
        <v>235</v>
      </c>
      <c r="C40" s="231" t="s">
        <v>236</v>
      </c>
      <c r="D40" s="791" t="s">
        <v>237</v>
      </c>
      <c r="E40" s="792"/>
      <c r="F40" s="791" t="s">
        <v>238</v>
      </c>
      <c r="G40" s="792"/>
      <c r="H40" s="202" t="s">
        <v>239</v>
      </c>
      <c r="I40" s="200" t="s">
        <v>240</v>
      </c>
      <c r="J40" s="200" t="s">
        <v>320</v>
      </c>
    </row>
    <row r="41" spans="1:10" ht="120.75" customHeight="1" thickBot="1" x14ac:dyDescent="0.3">
      <c r="A41" s="783"/>
      <c r="B41" s="159">
        <v>6</v>
      </c>
      <c r="C41" s="161"/>
      <c r="D41" s="808"/>
      <c r="E41" s="812"/>
      <c r="F41" s="808"/>
      <c r="G41" s="809"/>
      <c r="H41" s="159"/>
      <c r="I41" s="242"/>
      <c r="J41" s="242"/>
    </row>
    <row r="42" spans="1:10" ht="48.75" customHeight="1" thickBot="1" x14ac:dyDescent="0.3">
      <c r="A42" s="782" t="s">
        <v>247</v>
      </c>
      <c r="B42" s="202" t="s">
        <v>235</v>
      </c>
      <c r="C42" s="231" t="s">
        <v>236</v>
      </c>
      <c r="D42" s="791" t="s">
        <v>237</v>
      </c>
      <c r="E42" s="792"/>
      <c r="F42" s="791" t="s">
        <v>238</v>
      </c>
      <c r="G42" s="792"/>
      <c r="H42" s="202" t="s">
        <v>239</v>
      </c>
      <c r="I42" s="200" t="s">
        <v>240</v>
      </c>
      <c r="J42" s="200" t="s">
        <v>320</v>
      </c>
    </row>
    <row r="43" spans="1:10" ht="120.75" customHeight="1" thickBot="1" x14ac:dyDescent="0.3">
      <c r="A43" s="783"/>
      <c r="B43" s="159">
        <v>6</v>
      </c>
      <c r="C43" s="161"/>
      <c r="D43" s="808"/>
      <c r="E43" s="812"/>
      <c r="F43" s="808"/>
      <c r="G43" s="809"/>
      <c r="H43" s="243"/>
      <c r="I43" s="159"/>
      <c r="J43" s="242"/>
    </row>
    <row r="44" spans="1:10" ht="42.75" customHeight="1" thickBot="1" x14ac:dyDescent="0.3">
      <c r="A44" s="782" t="s">
        <v>248</v>
      </c>
      <c r="B44" s="202" t="s">
        <v>235</v>
      </c>
      <c r="C44" s="231" t="s">
        <v>236</v>
      </c>
      <c r="D44" s="791" t="s">
        <v>237</v>
      </c>
      <c r="E44" s="792"/>
      <c r="F44" s="791" t="s">
        <v>238</v>
      </c>
      <c r="G44" s="792"/>
      <c r="H44" s="202" t="s">
        <v>239</v>
      </c>
      <c r="I44" s="200" t="s">
        <v>240</v>
      </c>
      <c r="J44" s="200" t="s">
        <v>320</v>
      </c>
    </row>
    <row r="45" spans="1:10" ht="120.75" customHeight="1" thickBot="1" x14ac:dyDescent="0.3">
      <c r="A45" s="783"/>
      <c r="B45" s="159">
        <v>6</v>
      </c>
      <c r="C45" s="161" t="e">
        <f>+#REF!</f>
        <v>#REF!</v>
      </c>
      <c r="D45" s="808"/>
      <c r="E45" s="809"/>
      <c r="F45" s="808"/>
      <c r="G45" s="809"/>
      <c r="H45" s="159"/>
      <c r="I45" s="159"/>
      <c r="J45" s="159"/>
    </row>
    <row r="46" spans="1:10" ht="45" customHeight="1" thickBot="1" x14ac:dyDescent="0.3">
      <c r="A46" s="782" t="s">
        <v>249</v>
      </c>
      <c r="B46" s="202" t="s">
        <v>235</v>
      </c>
      <c r="C46" s="231" t="s">
        <v>236</v>
      </c>
      <c r="D46" s="791" t="s">
        <v>237</v>
      </c>
      <c r="E46" s="792"/>
      <c r="F46" s="791" t="s">
        <v>238</v>
      </c>
      <c r="G46" s="792"/>
      <c r="H46" s="202" t="s">
        <v>239</v>
      </c>
      <c r="I46" s="200" t="s">
        <v>240</v>
      </c>
      <c r="J46" s="200" t="s">
        <v>320</v>
      </c>
    </row>
    <row r="47" spans="1:10" ht="120.75" customHeight="1" thickBot="1" x14ac:dyDescent="0.3">
      <c r="A47" s="783"/>
      <c r="B47" s="159">
        <v>6</v>
      </c>
      <c r="C47" s="161"/>
      <c r="D47" s="808"/>
      <c r="E47" s="809"/>
      <c r="F47" s="808"/>
      <c r="G47" s="809"/>
      <c r="H47" s="159"/>
      <c r="I47" s="242"/>
      <c r="J47" s="242"/>
    </row>
    <row r="48" spans="1:10" ht="46.5" customHeight="1" thickBot="1" x14ac:dyDescent="0.3">
      <c r="A48" s="782" t="s">
        <v>250</v>
      </c>
      <c r="B48" s="202" t="s">
        <v>235</v>
      </c>
      <c r="C48" s="231" t="s">
        <v>236</v>
      </c>
      <c r="D48" s="791" t="s">
        <v>237</v>
      </c>
      <c r="E48" s="792"/>
      <c r="F48" s="791" t="s">
        <v>238</v>
      </c>
      <c r="G48" s="792"/>
      <c r="H48" s="202" t="s">
        <v>239</v>
      </c>
      <c r="I48" s="200" t="s">
        <v>240</v>
      </c>
      <c r="J48" s="200" t="s">
        <v>320</v>
      </c>
    </row>
    <row r="49" spans="1:10" ht="120.75" customHeight="1" thickBot="1" x14ac:dyDescent="0.3">
      <c r="A49" s="783"/>
      <c r="B49" s="159">
        <v>6</v>
      </c>
      <c r="C49" s="161"/>
      <c r="D49" s="808"/>
      <c r="E49" s="809"/>
      <c r="F49" s="812"/>
      <c r="G49" s="812"/>
      <c r="H49" s="159"/>
      <c r="I49" s="159"/>
      <c r="J49" s="159"/>
    </row>
    <row r="50" spans="1:10" ht="48.75" customHeight="1" thickBot="1" x14ac:dyDescent="0.3">
      <c r="A50" s="782" t="s">
        <v>251</v>
      </c>
      <c r="B50" s="202" t="s">
        <v>235</v>
      </c>
      <c r="C50" s="231" t="s">
        <v>236</v>
      </c>
      <c r="D50" s="791" t="s">
        <v>237</v>
      </c>
      <c r="E50" s="792"/>
      <c r="F50" s="791" t="s">
        <v>238</v>
      </c>
      <c r="G50" s="792"/>
      <c r="H50" s="202" t="s">
        <v>239</v>
      </c>
      <c r="I50" s="200" t="s">
        <v>240</v>
      </c>
      <c r="J50" s="200" t="s">
        <v>320</v>
      </c>
    </row>
    <row r="51" spans="1:10" ht="120.75" customHeight="1" thickBot="1" x14ac:dyDescent="0.3">
      <c r="A51" s="783"/>
      <c r="B51" s="159">
        <v>6</v>
      </c>
      <c r="C51" s="161"/>
      <c r="D51" s="808"/>
      <c r="E51" s="809"/>
      <c r="F51" s="808"/>
      <c r="G51" s="809"/>
      <c r="H51" s="159"/>
      <c r="I51" s="159"/>
      <c r="J51" s="159"/>
    </row>
    <row r="54" spans="1:10" ht="15" thickBot="1" x14ac:dyDescent="0.3"/>
    <row r="55" spans="1:10" ht="48" customHeight="1" thickBot="1" x14ac:dyDescent="0.3">
      <c r="A55" s="778" t="s">
        <v>321</v>
      </c>
      <c r="B55" s="250" t="s">
        <v>322</v>
      </c>
      <c r="C55" s="250"/>
      <c r="D55" s="777" t="s">
        <v>323</v>
      </c>
      <c r="E55" s="250" t="s">
        <v>322</v>
      </c>
      <c r="F55" s="250"/>
      <c r="G55" s="777" t="s">
        <v>324</v>
      </c>
      <c r="H55" s="250" t="s">
        <v>325</v>
      </c>
      <c r="I55" s="779"/>
      <c r="J55" s="779"/>
    </row>
    <row r="56" spans="1:10" ht="48" customHeight="1" thickBot="1" x14ac:dyDescent="0.3">
      <c r="A56" s="778"/>
      <c r="B56" s="250" t="s">
        <v>326</v>
      </c>
      <c r="C56" s="250" t="s">
        <v>327</v>
      </c>
      <c r="D56" s="777"/>
      <c r="E56" s="250" t="s">
        <v>326</v>
      </c>
      <c r="F56" s="250" t="s">
        <v>328</v>
      </c>
      <c r="G56" s="777"/>
      <c r="H56" s="250" t="s">
        <v>329</v>
      </c>
      <c r="I56" s="645" t="s">
        <v>711</v>
      </c>
      <c r="J56" s="645"/>
    </row>
    <row r="57" spans="1:10" ht="48" customHeight="1" thickBot="1" x14ac:dyDescent="0.3">
      <c r="A57" s="778"/>
      <c r="B57" s="250" t="s">
        <v>330</v>
      </c>
      <c r="C57" s="348" t="s">
        <v>331</v>
      </c>
      <c r="D57" s="777"/>
      <c r="E57" s="250" t="s">
        <v>330</v>
      </c>
      <c r="F57" s="250" t="s">
        <v>332</v>
      </c>
      <c r="G57" s="777"/>
      <c r="H57" s="250" t="s">
        <v>333</v>
      </c>
      <c r="I57" s="645" t="s">
        <v>712</v>
      </c>
      <c r="J57" s="645"/>
    </row>
    <row r="58" spans="1:10" ht="48" customHeight="1" thickBot="1" x14ac:dyDescent="0.3">
      <c r="A58" s="778"/>
      <c r="B58" s="250" t="s">
        <v>322</v>
      </c>
      <c r="C58" s="250"/>
      <c r="D58" s="777"/>
      <c r="E58" s="250" t="s">
        <v>322</v>
      </c>
      <c r="F58" s="250"/>
      <c r="G58" s="777"/>
      <c r="H58" s="250" t="s">
        <v>325</v>
      </c>
      <c r="I58" s="645"/>
      <c r="J58" s="645"/>
    </row>
    <row r="59" spans="1:10" ht="48" customHeight="1" thickBot="1" x14ac:dyDescent="0.3">
      <c r="A59" s="778"/>
      <c r="B59" s="250" t="s">
        <v>326</v>
      </c>
      <c r="C59" s="250"/>
      <c r="D59" s="777"/>
      <c r="E59" s="250" t="s">
        <v>326</v>
      </c>
      <c r="F59" s="250" t="s">
        <v>334</v>
      </c>
      <c r="G59" s="777"/>
      <c r="H59" s="250" t="s">
        <v>329</v>
      </c>
      <c r="I59" s="645" t="s">
        <v>713</v>
      </c>
      <c r="J59" s="645"/>
    </row>
    <row r="60" spans="1:10" ht="48" customHeight="1" thickBot="1" x14ac:dyDescent="0.3">
      <c r="A60" s="778"/>
      <c r="B60" s="250" t="s">
        <v>330</v>
      </c>
      <c r="C60" s="250"/>
      <c r="D60" s="777"/>
      <c r="E60" s="250" t="s">
        <v>330</v>
      </c>
      <c r="F60" s="250" t="s">
        <v>335</v>
      </c>
      <c r="G60" s="777"/>
      <c r="H60" s="250" t="s">
        <v>333</v>
      </c>
      <c r="I60" s="645" t="s">
        <v>714</v>
      </c>
      <c r="J60" s="645"/>
    </row>
  </sheetData>
  <mergeCells count="8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D29:E29"/>
    <mergeCell ref="F29:G29"/>
    <mergeCell ref="A25:A26"/>
    <mergeCell ref="H25:J25"/>
    <mergeCell ref="H26:J26"/>
    <mergeCell ref="B27:J27"/>
    <mergeCell ref="A28:A29"/>
    <mergeCell ref="D28:E28"/>
    <mergeCell ref="F28:G28"/>
    <mergeCell ref="D55:D60"/>
    <mergeCell ref="A55:A60"/>
    <mergeCell ref="G55:G60"/>
    <mergeCell ref="I55:J55"/>
    <mergeCell ref="I56:J56"/>
    <mergeCell ref="I57:J57"/>
    <mergeCell ref="I58:J58"/>
    <mergeCell ref="I59:J59"/>
    <mergeCell ref="I60:J60"/>
  </mergeCells>
  <hyperlinks>
    <hyperlink ref="J29" r:id="rId1" xr:uid="{36C724DB-9C37-4992-9206-89C50FD655AC}"/>
    <hyperlink ref="J31" r:id="rId2" xr:uid="{4A10120F-6F62-4CDB-AE9F-FD911CAD53AE}"/>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DB-9C59-48C4-89C2-BCAC70D70B9B}">
  <sheetPr>
    <tabColor theme="7" tint="0.39997558519241921"/>
    <pageSetUpPr fitToPage="1"/>
  </sheetPr>
  <dimension ref="A1:Y60"/>
  <sheetViews>
    <sheetView showGridLines="0" topLeftCell="C31" zoomScale="70" zoomScaleNormal="70" workbookViewId="0">
      <selection activeCell="F31" sqref="F31:G31"/>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2.5703125" style="68" customWidth="1"/>
    <col min="8"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93"/>
      <c r="B1" s="622" t="s">
        <v>182</v>
      </c>
      <c r="C1" s="623"/>
      <c r="D1" s="623"/>
      <c r="E1" s="623"/>
      <c r="F1" s="623"/>
      <c r="G1" s="623"/>
      <c r="H1" s="624"/>
      <c r="I1" s="124" t="s">
        <v>121</v>
      </c>
      <c r="J1" s="391" t="s">
        <v>610</v>
      </c>
      <c r="M1" s="155"/>
    </row>
    <row r="2" spans="1:25" ht="24" customHeight="1" thickBot="1" x14ac:dyDescent="0.3">
      <c r="A2" s="794"/>
      <c r="B2" s="625" t="s">
        <v>183</v>
      </c>
      <c r="C2" s="626"/>
      <c r="D2" s="626"/>
      <c r="E2" s="626"/>
      <c r="F2" s="626"/>
      <c r="G2" s="626"/>
      <c r="H2" s="627"/>
      <c r="I2" s="124" t="s">
        <v>122</v>
      </c>
      <c r="J2" s="391">
        <v>14</v>
      </c>
      <c r="M2" s="155"/>
    </row>
    <row r="3" spans="1:25" ht="24" customHeight="1" thickBot="1" x14ac:dyDescent="0.3">
      <c r="A3" s="794"/>
      <c r="B3" s="625" t="s">
        <v>184</v>
      </c>
      <c r="C3" s="626"/>
      <c r="D3" s="626"/>
      <c r="E3" s="626"/>
      <c r="F3" s="626"/>
      <c r="G3" s="626"/>
      <c r="H3" s="627"/>
      <c r="I3" s="124" t="s">
        <v>305</v>
      </c>
      <c r="J3" s="393">
        <v>45775</v>
      </c>
      <c r="M3" s="155"/>
    </row>
    <row r="4" spans="1:25" ht="24" customHeight="1" thickBot="1" x14ac:dyDescent="0.3">
      <c r="A4" s="795"/>
      <c r="B4" s="628" t="s">
        <v>306</v>
      </c>
      <c r="C4" s="629"/>
      <c r="D4" s="629"/>
      <c r="E4" s="629"/>
      <c r="F4" s="629"/>
      <c r="G4" s="629"/>
      <c r="H4" s="630"/>
      <c r="I4" s="124" t="s">
        <v>186</v>
      </c>
      <c r="J4" s="391" t="s">
        <v>611</v>
      </c>
      <c r="M4" s="155"/>
    </row>
    <row r="6" spans="1:25" ht="15" customHeight="1" x14ac:dyDescent="0.25">
      <c r="A6" s="73"/>
      <c r="B6" s="74"/>
      <c r="C6" s="74"/>
      <c r="D6" s="76"/>
      <c r="E6" s="75"/>
      <c r="F6" s="75"/>
      <c r="G6" s="338"/>
      <c r="H6" s="338"/>
      <c r="I6" s="77"/>
      <c r="J6" s="77"/>
      <c r="K6" s="74"/>
      <c r="L6" s="74"/>
      <c r="M6" s="74"/>
      <c r="N6" s="74"/>
      <c r="O6" s="74"/>
      <c r="P6" s="74"/>
      <c r="Q6" s="74"/>
      <c r="R6" s="74"/>
      <c r="S6" s="74"/>
      <c r="T6" s="78"/>
      <c r="U6" s="74"/>
      <c r="V6" s="74"/>
      <c r="X6" s="79"/>
      <c r="Y6" s="80"/>
    </row>
    <row r="7" spans="1:25" ht="15" customHeight="1" x14ac:dyDescent="0.25">
      <c r="A7" s="796" t="s">
        <v>307</v>
      </c>
      <c r="B7" s="815" t="s">
        <v>308</v>
      </c>
      <c r="C7" s="816"/>
      <c r="D7" s="816"/>
      <c r="E7" s="816"/>
      <c r="F7" s="816"/>
      <c r="G7" s="816"/>
      <c r="H7" s="816"/>
      <c r="I7" s="816"/>
      <c r="J7" s="817"/>
      <c r="K7" s="74"/>
      <c r="L7" s="74"/>
      <c r="M7" s="74"/>
      <c r="N7" s="74"/>
      <c r="O7" s="74"/>
      <c r="P7" s="74"/>
      <c r="Q7" s="74"/>
      <c r="R7" s="74"/>
      <c r="S7" s="74"/>
      <c r="T7" s="74"/>
      <c r="U7" s="74"/>
      <c r="V7" s="74"/>
      <c r="W7" s="74"/>
      <c r="X7" s="74"/>
      <c r="Y7" s="74"/>
    </row>
    <row r="8" spans="1:25" ht="15" customHeight="1" x14ac:dyDescent="0.25">
      <c r="A8" s="797"/>
      <c r="B8" s="818"/>
      <c r="C8" s="635"/>
      <c r="D8" s="635"/>
      <c r="E8" s="635"/>
      <c r="F8" s="635"/>
      <c r="G8" s="635"/>
      <c r="H8" s="635"/>
      <c r="I8" s="635"/>
      <c r="J8" s="819"/>
      <c r="K8" s="74"/>
      <c r="L8" s="74"/>
      <c r="M8" s="74"/>
      <c r="N8" s="74"/>
      <c r="O8" s="74"/>
      <c r="P8" s="74"/>
      <c r="Q8" s="74"/>
      <c r="R8" s="74"/>
      <c r="S8" s="74"/>
      <c r="T8" s="74"/>
      <c r="U8" s="74"/>
      <c r="V8" s="74"/>
      <c r="W8" s="74"/>
      <c r="X8" s="74"/>
      <c r="Y8" s="74"/>
    </row>
    <row r="9" spans="1:25" ht="15" customHeight="1" x14ac:dyDescent="0.25">
      <c r="A9" s="797"/>
      <c r="B9" s="818"/>
      <c r="C9" s="635"/>
      <c r="D9" s="635"/>
      <c r="E9" s="635"/>
      <c r="F9" s="635"/>
      <c r="G9" s="635"/>
      <c r="H9" s="635"/>
      <c r="I9" s="635"/>
      <c r="J9" s="819"/>
      <c r="K9" s="74"/>
      <c r="L9" s="74"/>
      <c r="M9" s="74"/>
      <c r="N9" s="74"/>
      <c r="O9" s="74"/>
      <c r="P9" s="74"/>
      <c r="Q9" s="74"/>
      <c r="R9" s="74"/>
      <c r="S9" s="74"/>
      <c r="T9" s="74"/>
      <c r="U9" s="74"/>
      <c r="V9" s="74"/>
      <c r="W9" s="74"/>
      <c r="X9" s="74"/>
      <c r="Y9" s="74"/>
    </row>
    <row r="10" spans="1:25" ht="15" customHeight="1" x14ac:dyDescent="0.25">
      <c r="A10" s="798"/>
      <c r="B10" s="820"/>
      <c r="C10" s="821"/>
      <c r="D10" s="821"/>
      <c r="E10" s="821"/>
      <c r="F10" s="821"/>
      <c r="G10" s="821"/>
      <c r="H10" s="821"/>
      <c r="I10" s="821"/>
      <c r="J10" s="822"/>
      <c r="K10" s="74"/>
      <c r="L10" s="74"/>
      <c r="M10" s="74"/>
      <c r="N10" s="74"/>
      <c r="O10" s="74"/>
      <c r="P10" s="74"/>
      <c r="Q10" s="74"/>
      <c r="R10" s="74"/>
      <c r="S10" s="74"/>
      <c r="T10" s="74"/>
      <c r="U10" s="74"/>
      <c r="V10" s="74"/>
      <c r="W10" s="74"/>
      <c r="X10" s="74"/>
      <c r="Y10" s="74"/>
    </row>
    <row r="11" spans="1:25" ht="9" customHeight="1" thickBot="1" x14ac:dyDescent="0.3">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644" t="s">
        <v>187</v>
      </c>
      <c r="B12" s="225" t="s">
        <v>188</v>
      </c>
      <c r="C12" s="247"/>
      <c r="D12" s="225" t="s">
        <v>189</v>
      </c>
      <c r="E12" s="247" t="s">
        <v>194</v>
      </c>
      <c r="F12" s="225" t="s">
        <v>190</v>
      </c>
      <c r="G12" s="248"/>
      <c r="H12" s="225" t="s">
        <v>191</v>
      </c>
      <c r="I12" s="249"/>
    </row>
    <row r="13" spans="1:25" s="150" customFormat="1" ht="21.75" customHeight="1" thickBot="1" x14ac:dyDescent="0.3">
      <c r="A13" s="644"/>
      <c r="B13" s="227" t="s">
        <v>195</v>
      </c>
      <c r="C13" s="158"/>
      <c r="D13" s="225" t="s">
        <v>196</v>
      </c>
      <c r="E13" s="125"/>
      <c r="F13" s="225" t="s">
        <v>197</v>
      </c>
      <c r="G13" s="125"/>
      <c r="H13" s="225" t="s">
        <v>198</v>
      </c>
      <c r="I13" s="249"/>
    </row>
    <row r="14" spans="1:25" s="150" customFormat="1" ht="21.75" customHeight="1" thickBot="1" x14ac:dyDescent="0.3">
      <c r="A14" s="644"/>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643" t="s">
        <v>192</v>
      </c>
      <c r="B16" s="643"/>
      <c r="C16" s="244" t="s">
        <v>193</v>
      </c>
      <c r="D16" s="610"/>
      <c r="E16" s="610"/>
      <c r="F16" s="610"/>
      <c r="G16" s="68"/>
      <c r="H16" s="68"/>
      <c r="I16" s="68"/>
      <c r="J16" s="68"/>
      <c r="K16" s="68"/>
      <c r="L16" s="164"/>
      <c r="M16" s="165"/>
      <c r="N16" s="165"/>
      <c r="O16" s="165"/>
    </row>
    <row r="17" spans="1:15" s="150" customFormat="1" ht="21.75" customHeight="1" thickBot="1" x14ac:dyDescent="0.3">
      <c r="A17" s="643"/>
      <c r="B17" s="643"/>
      <c r="C17" s="244" t="s">
        <v>199</v>
      </c>
      <c r="D17" s="610"/>
      <c r="E17" s="610"/>
      <c r="F17" s="610"/>
      <c r="G17" s="68"/>
      <c r="H17" s="68"/>
      <c r="I17" s="68"/>
      <c r="J17" s="68"/>
      <c r="K17" s="68"/>
      <c r="L17" s="164"/>
      <c r="M17" s="165"/>
      <c r="N17" s="165"/>
      <c r="O17" s="165"/>
    </row>
    <row r="18" spans="1:15" s="150" customFormat="1" ht="21.75" customHeight="1" thickBot="1" x14ac:dyDescent="0.3">
      <c r="A18" s="643"/>
      <c r="B18" s="643"/>
      <c r="C18" s="244" t="s">
        <v>204</v>
      </c>
      <c r="D18" s="610" t="s">
        <v>194</v>
      </c>
      <c r="E18" s="610"/>
      <c r="F18" s="610"/>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99" t="s">
        <v>309</v>
      </c>
      <c r="B22" s="799"/>
      <c r="C22" s="799"/>
      <c r="D22" s="799"/>
      <c r="E22" s="799"/>
      <c r="F22" s="799"/>
      <c r="G22" s="799"/>
      <c r="H22" s="799"/>
      <c r="I22" s="799"/>
      <c r="J22" s="799"/>
    </row>
    <row r="23" spans="1:15" ht="69.95" customHeight="1" thickBot="1" x14ac:dyDescent="0.3">
      <c r="A23" s="231" t="s">
        <v>215</v>
      </c>
      <c r="B23" s="720" t="s">
        <v>269</v>
      </c>
      <c r="C23" s="787"/>
      <c r="D23" s="721"/>
      <c r="E23" s="232" t="s">
        <v>310</v>
      </c>
      <c r="F23" s="233" t="s">
        <v>311</v>
      </c>
      <c r="G23" s="232" t="s">
        <v>312</v>
      </c>
      <c r="H23" s="720" t="s">
        <v>313</v>
      </c>
      <c r="I23" s="787"/>
      <c r="J23" s="721"/>
    </row>
    <row r="24" spans="1:15" ht="50.25" customHeight="1" thickBot="1" x14ac:dyDescent="0.3">
      <c r="A24" s="201" t="s">
        <v>314</v>
      </c>
      <c r="B24" s="720" t="s">
        <v>336</v>
      </c>
      <c r="C24" s="787"/>
      <c r="D24" s="787"/>
      <c r="E24" s="787"/>
      <c r="F24" s="787"/>
      <c r="G24" s="787"/>
      <c r="H24" s="787"/>
      <c r="I24" s="787"/>
      <c r="J24" s="721"/>
    </row>
    <row r="25" spans="1:15" ht="50.25" customHeight="1" thickBot="1" x14ac:dyDescent="0.3">
      <c r="A25" s="782" t="s">
        <v>316</v>
      </c>
      <c r="B25" s="234">
        <v>2024</v>
      </c>
      <c r="C25" s="235">
        <v>2025</v>
      </c>
      <c r="D25" s="235">
        <v>2026</v>
      </c>
      <c r="E25" s="235">
        <v>2027</v>
      </c>
      <c r="F25" s="236" t="s">
        <v>93</v>
      </c>
      <c r="G25" s="237" t="s">
        <v>317</v>
      </c>
      <c r="H25" s="784" t="s">
        <v>318</v>
      </c>
      <c r="I25" s="785"/>
      <c r="J25" s="786"/>
    </row>
    <row r="26" spans="1:15" ht="50.25" customHeight="1" thickBot="1" x14ac:dyDescent="0.3">
      <c r="A26" s="783"/>
      <c r="B26" s="286">
        <v>1</v>
      </c>
      <c r="C26" s="287">
        <v>1</v>
      </c>
      <c r="D26" s="287">
        <v>1</v>
      </c>
      <c r="E26" s="287">
        <v>1</v>
      </c>
      <c r="F26" s="288">
        <v>1</v>
      </c>
      <c r="G26" s="289">
        <v>1</v>
      </c>
      <c r="H26" s="720" t="s">
        <v>23</v>
      </c>
      <c r="I26" s="787"/>
      <c r="J26" s="721"/>
    </row>
    <row r="27" spans="1:15" ht="52.5" customHeight="1" thickBot="1" x14ac:dyDescent="0.3">
      <c r="A27" s="201"/>
      <c r="B27" s="788" t="s">
        <v>337</v>
      </c>
      <c r="C27" s="789"/>
      <c r="D27" s="789"/>
      <c r="E27" s="789"/>
      <c r="F27" s="789"/>
      <c r="G27" s="789"/>
      <c r="H27" s="789"/>
      <c r="I27" s="789"/>
      <c r="J27" s="790"/>
    </row>
    <row r="28" spans="1:15" s="99" customFormat="1" ht="56.25" customHeight="1" thickBot="1" x14ac:dyDescent="0.3">
      <c r="A28" s="782" t="s">
        <v>234</v>
      </c>
      <c r="B28" s="202" t="s">
        <v>235</v>
      </c>
      <c r="C28" s="231" t="s">
        <v>236</v>
      </c>
      <c r="D28" s="791" t="s">
        <v>237</v>
      </c>
      <c r="E28" s="792"/>
      <c r="F28" s="791" t="s">
        <v>238</v>
      </c>
      <c r="G28" s="792"/>
      <c r="H28" s="202" t="s">
        <v>239</v>
      </c>
      <c r="I28" s="200" t="s">
        <v>240</v>
      </c>
      <c r="J28" s="200" t="s">
        <v>320</v>
      </c>
    </row>
    <row r="29" spans="1:15" ht="409.5" customHeight="1" thickBot="1" x14ac:dyDescent="0.3">
      <c r="A29" s="783"/>
      <c r="B29" s="290">
        <v>1</v>
      </c>
      <c r="C29" s="290">
        <v>1</v>
      </c>
      <c r="D29" s="813" t="s">
        <v>691</v>
      </c>
      <c r="E29" s="814"/>
      <c r="F29" s="813" t="s">
        <v>694</v>
      </c>
      <c r="G29" s="814"/>
      <c r="H29" s="425" t="s">
        <v>692</v>
      </c>
      <c r="I29" s="424" t="s">
        <v>686</v>
      </c>
      <c r="J29" s="426" t="s">
        <v>693</v>
      </c>
    </row>
    <row r="30" spans="1:15" s="99" customFormat="1" ht="45" customHeight="1" thickBot="1" x14ac:dyDescent="0.3">
      <c r="A30" s="782" t="s">
        <v>241</v>
      </c>
      <c r="B30" s="202" t="s">
        <v>235</v>
      </c>
      <c r="C30" s="202" t="s">
        <v>236</v>
      </c>
      <c r="D30" s="791" t="s">
        <v>237</v>
      </c>
      <c r="E30" s="792"/>
      <c r="F30" s="791" t="s">
        <v>238</v>
      </c>
      <c r="G30" s="792"/>
      <c r="H30" s="202" t="s">
        <v>239</v>
      </c>
      <c r="I30" s="200" t="s">
        <v>240</v>
      </c>
      <c r="J30" s="200" t="s">
        <v>320</v>
      </c>
    </row>
    <row r="31" spans="1:15" ht="409.5" customHeight="1" thickBot="1" x14ac:dyDescent="0.3">
      <c r="A31" s="783"/>
      <c r="B31" s="290">
        <v>1</v>
      </c>
      <c r="C31" s="290">
        <v>1</v>
      </c>
      <c r="D31" s="813" t="s">
        <v>788</v>
      </c>
      <c r="E31" s="814"/>
      <c r="F31" s="813" t="s">
        <v>790</v>
      </c>
      <c r="G31" s="814"/>
      <c r="H31" s="425" t="s">
        <v>789</v>
      </c>
      <c r="I31" s="424" t="s">
        <v>686</v>
      </c>
      <c r="J31" s="417" t="s">
        <v>791</v>
      </c>
    </row>
    <row r="32" spans="1:15" s="99" customFormat="1" ht="45" customHeight="1" thickBot="1" x14ac:dyDescent="0.3">
      <c r="A32" s="782" t="s">
        <v>242</v>
      </c>
      <c r="B32" s="202" t="s">
        <v>235</v>
      </c>
      <c r="C32" s="202" t="s">
        <v>236</v>
      </c>
      <c r="D32" s="791" t="s">
        <v>237</v>
      </c>
      <c r="E32" s="792"/>
      <c r="F32" s="791" t="s">
        <v>238</v>
      </c>
      <c r="G32" s="792"/>
      <c r="H32" s="202" t="s">
        <v>239</v>
      </c>
      <c r="I32" s="200" t="s">
        <v>240</v>
      </c>
      <c r="J32" s="200" t="s">
        <v>320</v>
      </c>
    </row>
    <row r="33" spans="1:10" ht="120.75" customHeight="1" thickBot="1" x14ac:dyDescent="0.3">
      <c r="A33" s="783"/>
      <c r="B33" s="290">
        <v>1</v>
      </c>
      <c r="C33" s="160"/>
      <c r="D33" s="720"/>
      <c r="E33" s="721"/>
      <c r="F33" s="720"/>
      <c r="G33" s="721"/>
      <c r="H33" s="159"/>
      <c r="I33" s="239"/>
      <c r="J33" s="239"/>
    </row>
    <row r="34" spans="1:10" s="99" customFormat="1" ht="47.25" customHeight="1" thickBot="1" x14ac:dyDescent="0.3">
      <c r="A34" s="782" t="s">
        <v>243</v>
      </c>
      <c r="B34" s="202" t="s">
        <v>235</v>
      </c>
      <c r="C34" s="199" t="s">
        <v>236</v>
      </c>
      <c r="D34" s="791" t="s">
        <v>237</v>
      </c>
      <c r="E34" s="792"/>
      <c r="F34" s="791" t="s">
        <v>238</v>
      </c>
      <c r="G34" s="792"/>
      <c r="H34" s="202" t="s">
        <v>239</v>
      </c>
      <c r="I34" s="202" t="s">
        <v>240</v>
      </c>
      <c r="J34" s="200" t="s">
        <v>320</v>
      </c>
    </row>
    <row r="35" spans="1:10" ht="120.75" customHeight="1" thickBot="1" x14ac:dyDescent="0.3">
      <c r="A35" s="783"/>
      <c r="B35" s="290">
        <v>1</v>
      </c>
      <c r="C35" s="160"/>
      <c r="D35" s="810"/>
      <c r="E35" s="811"/>
      <c r="F35" s="810"/>
      <c r="G35" s="811"/>
      <c r="H35" s="240"/>
      <c r="I35" s="241"/>
      <c r="J35" s="241"/>
    </row>
    <row r="36" spans="1:10" s="99" customFormat="1" ht="47.25" customHeight="1" thickBot="1" x14ac:dyDescent="0.3">
      <c r="A36" s="782" t="s">
        <v>244</v>
      </c>
      <c r="B36" s="202" t="s">
        <v>235</v>
      </c>
      <c r="C36" s="202" t="s">
        <v>236</v>
      </c>
      <c r="D36" s="791" t="s">
        <v>237</v>
      </c>
      <c r="E36" s="792"/>
      <c r="F36" s="791" t="s">
        <v>238</v>
      </c>
      <c r="G36" s="792"/>
      <c r="H36" s="202" t="s">
        <v>239</v>
      </c>
      <c r="I36" s="200" t="s">
        <v>240</v>
      </c>
      <c r="J36" s="200" t="s">
        <v>320</v>
      </c>
    </row>
    <row r="37" spans="1:10" ht="120.75" customHeight="1" thickBot="1" x14ac:dyDescent="0.3">
      <c r="A37" s="783"/>
      <c r="B37" s="290">
        <v>1</v>
      </c>
      <c r="C37" s="160"/>
      <c r="D37" s="808"/>
      <c r="E37" s="809"/>
      <c r="F37" s="808"/>
      <c r="G37" s="809"/>
      <c r="H37" s="159"/>
      <c r="I37" s="242"/>
      <c r="J37" s="242"/>
    </row>
    <row r="38" spans="1:10" s="99" customFormat="1" ht="48.75" customHeight="1" thickBot="1" x14ac:dyDescent="0.3">
      <c r="A38" s="782" t="s">
        <v>245</v>
      </c>
      <c r="B38" s="202" t="s">
        <v>235</v>
      </c>
      <c r="C38" s="202" t="s">
        <v>236</v>
      </c>
      <c r="D38" s="791" t="s">
        <v>237</v>
      </c>
      <c r="E38" s="792"/>
      <c r="F38" s="791" t="s">
        <v>238</v>
      </c>
      <c r="G38" s="792"/>
      <c r="H38" s="202" t="s">
        <v>239</v>
      </c>
      <c r="I38" s="200" t="s">
        <v>240</v>
      </c>
      <c r="J38" s="200" t="s">
        <v>320</v>
      </c>
    </row>
    <row r="39" spans="1:10" ht="120.75" customHeight="1" thickBot="1" x14ac:dyDescent="0.3">
      <c r="A39" s="783"/>
      <c r="B39" s="290">
        <v>1</v>
      </c>
      <c r="C39" s="161"/>
      <c r="D39" s="808"/>
      <c r="E39" s="809"/>
      <c r="F39" s="808"/>
      <c r="G39" s="809"/>
      <c r="H39" s="159"/>
      <c r="I39" s="242"/>
      <c r="J39" s="242"/>
    </row>
    <row r="40" spans="1:10" ht="46.5" customHeight="1" thickBot="1" x14ac:dyDescent="0.3">
      <c r="A40" s="782" t="s">
        <v>246</v>
      </c>
      <c r="B40" s="202" t="s">
        <v>235</v>
      </c>
      <c r="C40" s="231" t="s">
        <v>236</v>
      </c>
      <c r="D40" s="791" t="s">
        <v>237</v>
      </c>
      <c r="E40" s="792"/>
      <c r="F40" s="791" t="s">
        <v>238</v>
      </c>
      <c r="G40" s="792"/>
      <c r="H40" s="202" t="s">
        <v>239</v>
      </c>
      <c r="I40" s="200" t="s">
        <v>240</v>
      </c>
      <c r="J40" s="200" t="s">
        <v>320</v>
      </c>
    </row>
    <row r="41" spans="1:10" ht="120.75" customHeight="1" thickBot="1" x14ac:dyDescent="0.3">
      <c r="A41" s="783"/>
      <c r="B41" s="290">
        <v>1</v>
      </c>
      <c r="C41" s="161"/>
      <c r="D41" s="808"/>
      <c r="E41" s="812"/>
      <c r="F41" s="808"/>
      <c r="G41" s="809"/>
      <c r="H41" s="159"/>
      <c r="I41" s="242"/>
      <c r="J41" s="242"/>
    </row>
    <row r="42" spans="1:10" ht="48.75" customHeight="1" thickBot="1" x14ac:dyDescent="0.3">
      <c r="A42" s="782" t="s">
        <v>247</v>
      </c>
      <c r="B42" s="202" t="s">
        <v>235</v>
      </c>
      <c r="C42" s="231" t="s">
        <v>236</v>
      </c>
      <c r="D42" s="791" t="s">
        <v>237</v>
      </c>
      <c r="E42" s="792"/>
      <c r="F42" s="791" t="s">
        <v>238</v>
      </c>
      <c r="G42" s="792"/>
      <c r="H42" s="202" t="s">
        <v>239</v>
      </c>
      <c r="I42" s="200" t="s">
        <v>240</v>
      </c>
      <c r="J42" s="200" t="s">
        <v>320</v>
      </c>
    </row>
    <row r="43" spans="1:10" ht="120.75" customHeight="1" thickBot="1" x14ac:dyDescent="0.3">
      <c r="A43" s="783"/>
      <c r="B43" s="290">
        <v>1</v>
      </c>
      <c r="C43" s="161"/>
      <c r="D43" s="808"/>
      <c r="E43" s="812"/>
      <c r="F43" s="808"/>
      <c r="G43" s="809"/>
      <c r="H43" s="243"/>
      <c r="I43" s="159"/>
      <c r="J43" s="242"/>
    </row>
    <row r="44" spans="1:10" ht="42.75" customHeight="1" thickBot="1" x14ac:dyDescent="0.3">
      <c r="A44" s="782" t="s">
        <v>248</v>
      </c>
      <c r="B44" s="202" t="s">
        <v>235</v>
      </c>
      <c r="C44" s="231" t="s">
        <v>236</v>
      </c>
      <c r="D44" s="791" t="s">
        <v>237</v>
      </c>
      <c r="E44" s="792"/>
      <c r="F44" s="791" t="s">
        <v>238</v>
      </c>
      <c r="G44" s="792"/>
      <c r="H44" s="202" t="s">
        <v>239</v>
      </c>
      <c r="I44" s="200" t="s">
        <v>240</v>
      </c>
      <c r="J44" s="200" t="s">
        <v>320</v>
      </c>
    </row>
    <row r="45" spans="1:10" ht="120.75" customHeight="1" thickBot="1" x14ac:dyDescent="0.3">
      <c r="A45" s="783"/>
      <c r="B45" s="290">
        <v>1</v>
      </c>
      <c r="C45" s="161"/>
      <c r="D45" s="808"/>
      <c r="E45" s="809"/>
      <c r="F45" s="808"/>
      <c r="G45" s="809"/>
      <c r="H45" s="159"/>
      <c r="I45" s="159"/>
      <c r="J45" s="159"/>
    </row>
    <row r="46" spans="1:10" ht="45" customHeight="1" thickBot="1" x14ac:dyDescent="0.3">
      <c r="A46" s="782" t="s">
        <v>249</v>
      </c>
      <c r="B46" s="202" t="s">
        <v>235</v>
      </c>
      <c r="C46" s="231" t="s">
        <v>236</v>
      </c>
      <c r="D46" s="791" t="s">
        <v>237</v>
      </c>
      <c r="E46" s="792"/>
      <c r="F46" s="791" t="s">
        <v>238</v>
      </c>
      <c r="G46" s="792"/>
      <c r="H46" s="202" t="s">
        <v>239</v>
      </c>
      <c r="I46" s="200" t="s">
        <v>240</v>
      </c>
      <c r="J46" s="200" t="s">
        <v>320</v>
      </c>
    </row>
    <row r="47" spans="1:10" ht="120.75" customHeight="1" thickBot="1" x14ac:dyDescent="0.3">
      <c r="A47" s="783"/>
      <c r="B47" s="290">
        <v>1</v>
      </c>
      <c r="C47" s="161"/>
      <c r="D47" s="808"/>
      <c r="E47" s="809"/>
      <c r="F47" s="808"/>
      <c r="G47" s="809"/>
      <c r="H47" s="159"/>
      <c r="I47" s="242"/>
      <c r="J47" s="242"/>
    </row>
    <row r="48" spans="1:10" ht="46.5" customHeight="1" thickBot="1" x14ac:dyDescent="0.3">
      <c r="A48" s="782" t="s">
        <v>250</v>
      </c>
      <c r="B48" s="202" t="s">
        <v>235</v>
      </c>
      <c r="C48" s="231" t="s">
        <v>236</v>
      </c>
      <c r="D48" s="791" t="s">
        <v>237</v>
      </c>
      <c r="E48" s="792"/>
      <c r="F48" s="791" t="s">
        <v>238</v>
      </c>
      <c r="G48" s="792"/>
      <c r="H48" s="202" t="s">
        <v>239</v>
      </c>
      <c r="I48" s="200" t="s">
        <v>240</v>
      </c>
      <c r="J48" s="200" t="s">
        <v>320</v>
      </c>
    </row>
    <row r="49" spans="1:10" ht="120.75" customHeight="1" thickBot="1" x14ac:dyDescent="0.3">
      <c r="A49" s="783"/>
      <c r="B49" s="290">
        <v>1</v>
      </c>
      <c r="C49" s="161"/>
      <c r="D49" s="808"/>
      <c r="E49" s="809"/>
      <c r="F49" s="812"/>
      <c r="G49" s="812"/>
      <c r="H49" s="159"/>
      <c r="I49" s="159"/>
      <c r="J49" s="159"/>
    </row>
    <row r="50" spans="1:10" ht="48.75" customHeight="1" thickBot="1" x14ac:dyDescent="0.3">
      <c r="A50" s="782" t="s">
        <v>251</v>
      </c>
      <c r="B50" s="202" t="s">
        <v>235</v>
      </c>
      <c r="C50" s="231" t="s">
        <v>236</v>
      </c>
      <c r="D50" s="791" t="s">
        <v>237</v>
      </c>
      <c r="E50" s="792"/>
      <c r="F50" s="791" t="s">
        <v>238</v>
      </c>
      <c r="G50" s="792"/>
      <c r="H50" s="202" t="s">
        <v>239</v>
      </c>
      <c r="I50" s="200" t="s">
        <v>240</v>
      </c>
      <c r="J50" s="200" t="s">
        <v>320</v>
      </c>
    </row>
    <row r="51" spans="1:10" ht="120.75" customHeight="1" thickBot="1" x14ac:dyDescent="0.3">
      <c r="A51" s="783"/>
      <c r="B51" s="290">
        <v>1</v>
      </c>
      <c r="C51" s="161"/>
      <c r="D51" s="808"/>
      <c r="E51" s="809"/>
      <c r="F51" s="808"/>
      <c r="G51" s="809"/>
      <c r="H51" s="159"/>
      <c r="I51" s="159"/>
      <c r="J51" s="159"/>
    </row>
    <row r="54" spans="1:10" ht="15" thickBot="1" x14ac:dyDescent="0.3"/>
    <row r="55" spans="1:10" ht="45" customHeight="1" thickBot="1" x14ac:dyDescent="0.3">
      <c r="A55" s="778" t="s">
        <v>321</v>
      </c>
      <c r="B55" s="250" t="s">
        <v>322</v>
      </c>
      <c r="C55" s="250"/>
      <c r="D55" s="777" t="s">
        <v>323</v>
      </c>
      <c r="E55" s="250" t="s">
        <v>322</v>
      </c>
      <c r="F55" s="250"/>
      <c r="G55" s="777" t="s">
        <v>324</v>
      </c>
      <c r="H55" s="250" t="s">
        <v>325</v>
      </c>
      <c r="I55" s="779"/>
      <c r="J55" s="779"/>
    </row>
    <row r="56" spans="1:10" ht="45" customHeight="1" thickBot="1" x14ac:dyDescent="0.3">
      <c r="A56" s="778"/>
      <c r="B56" s="250" t="s">
        <v>326</v>
      </c>
      <c r="C56" s="250" t="s">
        <v>327</v>
      </c>
      <c r="D56" s="777"/>
      <c r="E56" s="250" t="s">
        <v>326</v>
      </c>
      <c r="F56" s="250" t="s">
        <v>328</v>
      </c>
      <c r="G56" s="777"/>
      <c r="H56" s="250" t="s">
        <v>329</v>
      </c>
      <c r="I56" s="645" t="s">
        <v>711</v>
      </c>
      <c r="J56" s="645"/>
    </row>
    <row r="57" spans="1:10" ht="45" customHeight="1" thickBot="1" x14ac:dyDescent="0.3">
      <c r="A57" s="778"/>
      <c r="B57" s="250" t="s">
        <v>330</v>
      </c>
      <c r="C57" s="348" t="s">
        <v>331</v>
      </c>
      <c r="D57" s="777"/>
      <c r="E57" s="250" t="s">
        <v>330</v>
      </c>
      <c r="F57" s="250" t="s">
        <v>332</v>
      </c>
      <c r="G57" s="777"/>
      <c r="H57" s="250" t="s">
        <v>333</v>
      </c>
      <c r="I57" s="645" t="s">
        <v>712</v>
      </c>
      <c r="J57" s="645"/>
    </row>
    <row r="58" spans="1:10" ht="45" customHeight="1" thickBot="1" x14ac:dyDescent="0.3">
      <c r="A58" s="778"/>
      <c r="B58" s="250" t="s">
        <v>322</v>
      </c>
      <c r="C58" s="250"/>
      <c r="D58" s="777"/>
      <c r="E58" s="250" t="s">
        <v>322</v>
      </c>
      <c r="F58" s="250"/>
      <c r="G58" s="777"/>
      <c r="H58" s="250" t="s">
        <v>325</v>
      </c>
      <c r="I58" s="645"/>
      <c r="J58" s="645"/>
    </row>
    <row r="59" spans="1:10" ht="45" customHeight="1" thickBot="1" x14ac:dyDescent="0.3">
      <c r="A59" s="778"/>
      <c r="B59" s="250" t="s">
        <v>326</v>
      </c>
      <c r="C59" s="250"/>
      <c r="D59" s="777"/>
      <c r="E59" s="250" t="s">
        <v>326</v>
      </c>
      <c r="F59" s="250" t="s">
        <v>334</v>
      </c>
      <c r="G59" s="777"/>
      <c r="H59" s="250" t="s">
        <v>329</v>
      </c>
      <c r="I59" s="645" t="s">
        <v>713</v>
      </c>
      <c r="J59" s="645"/>
    </row>
    <row r="60" spans="1:10" ht="45" customHeight="1" thickBot="1" x14ac:dyDescent="0.3">
      <c r="A60" s="778"/>
      <c r="B60" s="250" t="s">
        <v>330</v>
      </c>
      <c r="C60" s="250"/>
      <c r="D60" s="777"/>
      <c r="E60" s="250" t="s">
        <v>330</v>
      </c>
      <c r="F60" s="250" t="s">
        <v>335</v>
      </c>
      <c r="G60" s="777"/>
      <c r="H60" s="250" t="s">
        <v>333</v>
      </c>
      <c r="I60" s="645" t="s">
        <v>714</v>
      </c>
      <c r="J60" s="645"/>
    </row>
  </sheetData>
  <mergeCells count="89">
    <mergeCell ref="A22:J22"/>
    <mergeCell ref="A1:A4"/>
    <mergeCell ref="B1:H1"/>
    <mergeCell ref="B2:H2"/>
    <mergeCell ref="B3:H3"/>
    <mergeCell ref="B4:H4"/>
    <mergeCell ref="A7:A10"/>
    <mergeCell ref="B7:J10"/>
    <mergeCell ref="A12:A14"/>
    <mergeCell ref="A16:B18"/>
    <mergeCell ref="D16:F16"/>
    <mergeCell ref="D17:F17"/>
    <mergeCell ref="D18:F18"/>
    <mergeCell ref="B23:D23"/>
    <mergeCell ref="H23:J23"/>
    <mergeCell ref="B24:J24"/>
    <mergeCell ref="A25:A26"/>
    <mergeCell ref="H25:J25"/>
    <mergeCell ref="H26:J26"/>
    <mergeCell ref="B27:J27"/>
    <mergeCell ref="A28:A29"/>
    <mergeCell ref="D28:E28"/>
    <mergeCell ref="F28:G28"/>
    <mergeCell ref="F29:G29"/>
    <mergeCell ref="D29:E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5:A60"/>
    <mergeCell ref="D55:D60"/>
    <mergeCell ref="G55:G60"/>
    <mergeCell ref="I55:J55"/>
    <mergeCell ref="I56:J56"/>
    <mergeCell ref="I57:J57"/>
    <mergeCell ref="I58:J58"/>
    <mergeCell ref="I59:J59"/>
    <mergeCell ref="I60:J60"/>
  </mergeCells>
  <hyperlinks>
    <hyperlink ref="J29" r:id="rId1" xr:uid="{0CEFE6FB-20AD-471B-A1ED-FADFFFC0D886}"/>
    <hyperlink ref="J31" r:id="rId2" xr:uid="{4A488108-F817-4228-8EE9-C78E5376A137}"/>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634CBD8D-8C3E-494B-9CF6-3CE60B0EC92F}">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EE85-5AC6-42B7-9710-9A6F4A363963}">
  <sheetPr>
    <tabColor theme="7" tint="0.39997558519241921"/>
    <pageSetUpPr fitToPage="1"/>
  </sheetPr>
  <dimension ref="A1:Y61"/>
  <sheetViews>
    <sheetView showGridLines="0" topLeftCell="A29" zoomScale="70" zoomScaleNormal="70" workbookViewId="0">
      <selection activeCell="C31" sqref="C31"/>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7109375" style="68" customWidth="1"/>
    <col min="8"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793"/>
      <c r="B1" s="622" t="s">
        <v>182</v>
      </c>
      <c r="C1" s="623"/>
      <c r="D1" s="623"/>
      <c r="E1" s="623"/>
      <c r="F1" s="623"/>
      <c r="G1" s="623"/>
      <c r="H1" s="624"/>
      <c r="I1" s="124" t="s">
        <v>121</v>
      </c>
      <c r="J1" s="391" t="s">
        <v>610</v>
      </c>
      <c r="M1" s="155"/>
    </row>
    <row r="2" spans="1:25" ht="24" customHeight="1" thickBot="1" x14ac:dyDescent="0.3">
      <c r="A2" s="794"/>
      <c r="B2" s="625" t="s">
        <v>183</v>
      </c>
      <c r="C2" s="626"/>
      <c r="D2" s="626"/>
      <c r="E2" s="626"/>
      <c r="F2" s="626"/>
      <c r="G2" s="626"/>
      <c r="H2" s="627"/>
      <c r="I2" s="124" t="s">
        <v>122</v>
      </c>
      <c r="J2" s="391">
        <v>14</v>
      </c>
      <c r="M2" s="155"/>
    </row>
    <row r="3" spans="1:25" ht="24" customHeight="1" thickBot="1" x14ac:dyDescent="0.3">
      <c r="A3" s="794"/>
      <c r="B3" s="625" t="s">
        <v>184</v>
      </c>
      <c r="C3" s="626"/>
      <c r="D3" s="626"/>
      <c r="E3" s="626"/>
      <c r="F3" s="626"/>
      <c r="G3" s="626"/>
      <c r="H3" s="627"/>
      <c r="I3" s="124" t="s">
        <v>305</v>
      </c>
      <c r="J3" s="393">
        <v>45775</v>
      </c>
      <c r="M3" s="155"/>
    </row>
    <row r="4" spans="1:25" ht="24" customHeight="1" thickBot="1" x14ac:dyDescent="0.3">
      <c r="A4" s="795"/>
      <c r="B4" s="628" t="s">
        <v>306</v>
      </c>
      <c r="C4" s="629"/>
      <c r="D4" s="629"/>
      <c r="E4" s="629"/>
      <c r="F4" s="629"/>
      <c r="G4" s="629"/>
      <c r="H4" s="630"/>
      <c r="I4" s="124" t="s">
        <v>186</v>
      </c>
      <c r="J4" s="391" t="s">
        <v>611</v>
      </c>
      <c r="M4" s="155"/>
    </row>
    <row r="6" spans="1:25" ht="15" customHeight="1" x14ac:dyDescent="0.25">
      <c r="A6" s="73"/>
      <c r="B6" s="74"/>
      <c r="C6" s="74"/>
      <c r="D6" s="76"/>
      <c r="E6" s="75"/>
      <c r="F6" s="75"/>
      <c r="G6" s="338"/>
      <c r="H6" s="338"/>
      <c r="I6" s="77"/>
      <c r="J6" s="77"/>
      <c r="K6" s="74"/>
      <c r="L6" s="74"/>
      <c r="M6" s="74"/>
      <c r="N6" s="74"/>
      <c r="O6" s="74"/>
      <c r="P6" s="74"/>
      <c r="Q6" s="74"/>
      <c r="R6" s="74"/>
      <c r="S6" s="74"/>
      <c r="T6" s="78"/>
      <c r="U6" s="74"/>
      <c r="V6" s="74"/>
      <c r="X6" s="79"/>
      <c r="Y6" s="80"/>
    </row>
    <row r="7" spans="1:25" ht="15" customHeight="1" x14ac:dyDescent="0.25">
      <c r="A7" s="796" t="s">
        <v>307</v>
      </c>
      <c r="B7" s="815" t="s">
        <v>308</v>
      </c>
      <c r="C7" s="816"/>
      <c r="D7" s="816"/>
      <c r="E7" s="816"/>
      <c r="F7" s="816"/>
      <c r="G7" s="816"/>
      <c r="H7" s="816"/>
      <c r="I7" s="816"/>
      <c r="J7" s="817"/>
      <c r="K7" s="74"/>
      <c r="L7" s="74"/>
      <c r="M7" s="74"/>
      <c r="N7" s="74"/>
      <c r="O7" s="74"/>
      <c r="P7" s="74"/>
      <c r="Q7" s="74"/>
      <c r="R7" s="74"/>
      <c r="S7" s="74"/>
      <c r="T7" s="74"/>
      <c r="U7" s="74"/>
      <c r="V7" s="74"/>
      <c r="W7" s="74"/>
      <c r="X7" s="74"/>
      <c r="Y7" s="74"/>
    </row>
    <row r="8" spans="1:25" ht="15" customHeight="1" x14ac:dyDescent="0.25">
      <c r="A8" s="797"/>
      <c r="B8" s="818"/>
      <c r="C8" s="635"/>
      <c r="D8" s="635"/>
      <c r="E8" s="635"/>
      <c r="F8" s="635"/>
      <c r="G8" s="635"/>
      <c r="H8" s="635"/>
      <c r="I8" s="635"/>
      <c r="J8" s="819"/>
      <c r="K8" s="74"/>
      <c r="L8" s="74"/>
      <c r="M8" s="74"/>
      <c r="N8" s="74"/>
      <c r="O8" s="74"/>
      <c r="P8" s="74"/>
      <c r="Q8" s="74"/>
      <c r="R8" s="74"/>
      <c r="S8" s="74"/>
      <c r="T8" s="74"/>
      <c r="U8" s="74"/>
      <c r="V8" s="74"/>
      <c r="W8" s="74"/>
      <c r="X8" s="74"/>
      <c r="Y8" s="74"/>
    </row>
    <row r="9" spans="1:25" ht="15" customHeight="1" x14ac:dyDescent="0.25">
      <c r="A9" s="797"/>
      <c r="B9" s="818"/>
      <c r="C9" s="635"/>
      <c r="D9" s="635"/>
      <c r="E9" s="635"/>
      <c r="F9" s="635"/>
      <c r="G9" s="635"/>
      <c r="H9" s="635"/>
      <c r="I9" s="635"/>
      <c r="J9" s="819"/>
      <c r="K9" s="74"/>
      <c r="L9" s="74"/>
      <c r="M9" s="74"/>
      <c r="N9" s="74"/>
      <c r="O9" s="74"/>
      <c r="P9" s="74"/>
      <c r="Q9" s="74"/>
      <c r="R9" s="74"/>
      <c r="S9" s="74"/>
      <c r="T9" s="74"/>
      <c r="U9" s="74"/>
      <c r="V9" s="74"/>
      <c r="W9" s="74"/>
      <c r="X9" s="74"/>
      <c r="Y9" s="74"/>
    </row>
    <row r="10" spans="1:25" ht="15" customHeight="1" x14ac:dyDescent="0.25">
      <c r="A10" s="798"/>
      <c r="B10" s="820"/>
      <c r="C10" s="821"/>
      <c r="D10" s="821"/>
      <c r="E10" s="821"/>
      <c r="F10" s="821"/>
      <c r="G10" s="821"/>
      <c r="H10" s="821"/>
      <c r="I10" s="821"/>
      <c r="J10" s="822"/>
      <c r="K10" s="74"/>
      <c r="L10" s="74"/>
      <c r="M10" s="74"/>
      <c r="N10" s="74"/>
      <c r="O10" s="74"/>
      <c r="P10" s="74"/>
      <c r="Q10" s="74"/>
      <c r="R10" s="74"/>
      <c r="S10" s="74"/>
      <c r="T10" s="74"/>
      <c r="U10" s="74"/>
      <c r="V10" s="74"/>
      <c r="W10" s="74"/>
      <c r="X10" s="74"/>
      <c r="Y10" s="74"/>
    </row>
    <row r="11" spans="1:25" ht="9" customHeight="1" thickBot="1" x14ac:dyDescent="0.3">
      <c r="A11" s="81"/>
      <c r="B11" s="149"/>
      <c r="C11" s="74"/>
      <c r="D11" s="74"/>
      <c r="E11" s="74"/>
      <c r="F11" s="74"/>
      <c r="G11" s="74"/>
      <c r="H11" s="74"/>
      <c r="I11" s="74"/>
      <c r="J11" s="74"/>
      <c r="K11" s="74"/>
      <c r="L11" s="74"/>
      <c r="M11" s="74"/>
      <c r="N11" s="74"/>
      <c r="O11" s="74"/>
      <c r="P11" s="74"/>
      <c r="Q11" s="74"/>
      <c r="R11" s="74"/>
      <c r="S11" s="74"/>
      <c r="T11" s="74"/>
      <c r="U11" s="74"/>
      <c r="V11" s="74"/>
      <c r="W11" s="74"/>
      <c r="X11" s="74"/>
      <c r="Y11" s="74"/>
    </row>
    <row r="12" spans="1:25" s="150" customFormat="1" ht="21.75" customHeight="1" thickBot="1" x14ac:dyDescent="0.3">
      <c r="A12" s="644" t="s">
        <v>187</v>
      </c>
      <c r="B12" s="225" t="s">
        <v>188</v>
      </c>
      <c r="C12" s="247"/>
      <c r="D12" s="225" t="s">
        <v>189</v>
      </c>
      <c r="E12" s="247" t="s">
        <v>194</v>
      </c>
      <c r="F12" s="225" t="s">
        <v>190</v>
      </c>
      <c r="G12" s="248"/>
      <c r="H12" s="225" t="s">
        <v>191</v>
      </c>
      <c r="I12" s="249"/>
    </row>
    <row r="13" spans="1:25" s="150" customFormat="1" ht="21.75" customHeight="1" thickBot="1" x14ac:dyDescent="0.3">
      <c r="A13" s="644"/>
      <c r="B13" s="227" t="s">
        <v>195</v>
      </c>
      <c r="C13" s="158"/>
      <c r="D13" s="225" t="s">
        <v>196</v>
      </c>
      <c r="E13" s="125"/>
      <c r="F13" s="225" t="s">
        <v>197</v>
      </c>
      <c r="G13" s="125"/>
      <c r="H13" s="225" t="s">
        <v>198</v>
      </c>
      <c r="I13" s="249"/>
    </row>
    <row r="14" spans="1:25" s="150" customFormat="1" ht="21.75" customHeight="1" thickBot="1" x14ac:dyDescent="0.3">
      <c r="A14" s="644"/>
      <c r="B14" s="225" t="s">
        <v>200</v>
      </c>
      <c r="C14" s="247"/>
      <c r="D14" s="225" t="s">
        <v>201</v>
      </c>
      <c r="E14" s="125"/>
      <c r="F14" s="225" t="s">
        <v>202</v>
      </c>
      <c r="G14" s="125"/>
      <c r="H14" s="225" t="s">
        <v>203</v>
      </c>
      <c r="I14" s="249"/>
    </row>
    <row r="15" spans="1:25" s="150" customFormat="1" ht="21.75" customHeight="1" thickBot="1" x14ac:dyDescent="0.3">
      <c r="A15" s="68"/>
      <c r="B15" s="68"/>
      <c r="C15" s="68"/>
      <c r="D15" s="68"/>
      <c r="E15" s="68"/>
      <c r="F15" s="68"/>
      <c r="G15" s="68"/>
      <c r="H15" s="68"/>
      <c r="I15" s="68"/>
      <c r="J15" s="68"/>
      <c r="K15" s="68"/>
      <c r="L15" s="164"/>
      <c r="M15" s="165"/>
      <c r="N15" s="165"/>
      <c r="O15" s="165"/>
    </row>
    <row r="16" spans="1:25" s="150" customFormat="1" ht="21.75" customHeight="1" thickBot="1" x14ac:dyDescent="0.3">
      <c r="A16" s="643" t="s">
        <v>192</v>
      </c>
      <c r="B16" s="643"/>
      <c r="C16" s="244" t="s">
        <v>193</v>
      </c>
      <c r="D16" s="610"/>
      <c r="E16" s="610"/>
      <c r="F16" s="610"/>
      <c r="G16" s="68"/>
      <c r="H16" s="68"/>
      <c r="I16" s="68"/>
      <c r="J16" s="68"/>
      <c r="K16" s="68"/>
      <c r="L16" s="164"/>
      <c r="M16" s="165"/>
      <c r="N16" s="165"/>
      <c r="O16" s="165"/>
    </row>
    <row r="17" spans="1:15" s="150" customFormat="1" ht="21.75" customHeight="1" thickBot="1" x14ac:dyDescent="0.3">
      <c r="A17" s="643"/>
      <c r="B17" s="643"/>
      <c r="C17" s="244" t="s">
        <v>199</v>
      </c>
      <c r="D17" s="610"/>
      <c r="E17" s="610"/>
      <c r="F17" s="610"/>
      <c r="G17" s="68"/>
      <c r="H17" s="68"/>
      <c r="I17" s="68"/>
      <c r="J17" s="68"/>
      <c r="K17" s="68"/>
      <c r="L17" s="164"/>
      <c r="M17" s="165"/>
      <c r="N17" s="165"/>
      <c r="O17" s="165"/>
    </row>
    <row r="18" spans="1:15" s="150" customFormat="1" ht="21.75" customHeight="1" thickBot="1" x14ac:dyDescent="0.3">
      <c r="A18" s="643"/>
      <c r="B18" s="643"/>
      <c r="C18" s="244" t="s">
        <v>204</v>
      </c>
      <c r="D18" s="610" t="s">
        <v>194</v>
      </c>
      <c r="E18" s="610"/>
      <c r="F18" s="610"/>
      <c r="G18" s="68"/>
      <c r="H18" s="68"/>
      <c r="I18" s="68"/>
      <c r="J18" s="68"/>
      <c r="K18" s="68"/>
      <c r="L18" s="164"/>
      <c r="M18" s="165"/>
      <c r="N18" s="165"/>
      <c r="O18" s="165"/>
    </row>
    <row r="19" spans="1:15" s="150" customFormat="1" ht="21.75" customHeight="1" x14ac:dyDescent="0.25">
      <c r="A19" s="68"/>
      <c r="B19" s="68"/>
      <c r="C19" s="68"/>
      <c r="D19" s="68"/>
      <c r="E19" s="68"/>
      <c r="F19" s="68"/>
      <c r="G19" s="68"/>
      <c r="H19" s="68"/>
      <c r="I19" s="68"/>
      <c r="J19" s="68"/>
      <c r="K19" s="68"/>
      <c r="L19" s="164"/>
      <c r="M19" s="165"/>
      <c r="N19" s="165"/>
      <c r="O19" s="165"/>
    </row>
    <row r="20" spans="1:15" s="95" customFormat="1" ht="16.5" customHeight="1" x14ac:dyDescent="0.2"/>
    <row r="21" spans="1:15" ht="5.25" customHeight="1" thickBot="1" x14ac:dyDescent="0.3"/>
    <row r="22" spans="1:15" ht="48" customHeight="1" thickBot="1" x14ac:dyDescent="0.3">
      <c r="A22" s="799" t="s">
        <v>309</v>
      </c>
      <c r="B22" s="799"/>
      <c r="C22" s="799"/>
      <c r="D22" s="799"/>
      <c r="E22" s="799"/>
      <c r="F22" s="799"/>
      <c r="G22" s="799"/>
      <c r="H22" s="799"/>
      <c r="I22" s="799"/>
      <c r="J22" s="799"/>
    </row>
    <row r="23" spans="1:15" ht="69.95" customHeight="1" thickBot="1" x14ac:dyDescent="0.3">
      <c r="A23" s="231" t="s">
        <v>215</v>
      </c>
      <c r="B23" s="720" t="s">
        <v>296</v>
      </c>
      <c r="C23" s="787"/>
      <c r="D23" s="721"/>
      <c r="E23" s="232" t="s">
        <v>310</v>
      </c>
      <c r="F23" s="233" t="s">
        <v>311</v>
      </c>
      <c r="G23" s="232" t="s">
        <v>312</v>
      </c>
      <c r="H23" s="720" t="s">
        <v>313</v>
      </c>
      <c r="I23" s="787"/>
      <c r="J23" s="721"/>
    </row>
    <row r="24" spans="1:15" ht="50.25" customHeight="1" thickBot="1" x14ac:dyDescent="0.3">
      <c r="A24" s="201" t="s">
        <v>314</v>
      </c>
      <c r="B24" s="720" t="s">
        <v>338</v>
      </c>
      <c r="C24" s="787"/>
      <c r="D24" s="787"/>
      <c r="E24" s="787"/>
      <c r="F24" s="787"/>
      <c r="G24" s="787"/>
      <c r="H24" s="787"/>
      <c r="I24" s="787"/>
      <c r="J24" s="721"/>
    </row>
    <row r="25" spans="1:15" ht="50.25" customHeight="1" thickBot="1" x14ac:dyDescent="0.3">
      <c r="A25" s="782" t="s">
        <v>316</v>
      </c>
      <c r="B25" s="234">
        <v>2024</v>
      </c>
      <c r="C25" s="235">
        <v>2025</v>
      </c>
      <c r="D25" s="235">
        <v>2026</v>
      </c>
      <c r="E25" s="235">
        <v>2027</v>
      </c>
      <c r="F25" s="236" t="s">
        <v>93</v>
      </c>
      <c r="G25" s="237" t="s">
        <v>317</v>
      </c>
      <c r="H25" s="784" t="s">
        <v>318</v>
      </c>
      <c r="I25" s="785"/>
      <c r="J25" s="786"/>
    </row>
    <row r="26" spans="1:15" ht="50.25" customHeight="1" thickBot="1" x14ac:dyDescent="0.3">
      <c r="A26" s="783"/>
      <c r="B26" s="283">
        <v>1</v>
      </c>
      <c r="C26" s="284">
        <v>1</v>
      </c>
      <c r="D26" s="284">
        <v>1</v>
      </c>
      <c r="E26" s="284">
        <v>1</v>
      </c>
      <c r="F26" s="285">
        <v>1</v>
      </c>
      <c r="G26" s="238">
        <v>1</v>
      </c>
      <c r="H26" s="720" t="s">
        <v>23</v>
      </c>
      <c r="I26" s="787"/>
      <c r="J26" s="721"/>
    </row>
    <row r="27" spans="1:15" ht="52.5" customHeight="1" thickBot="1" x14ac:dyDescent="0.3">
      <c r="A27" s="201"/>
      <c r="B27" s="788" t="s">
        <v>339</v>
      </c>
      <c r="C27" s="789"/>
      <c r="D27" s="789"/>
      <c r="E27" s="789"/>
      <c r="F27" s="789"/>
      <c r="G27" s="789"/>
      <c r="H27" s="789"/>
      <c r="I27" s="789"/>
      <c r="J27" s="790"/>
    </row>
    <row r="28" spans="1:15" s="99" customFormat="1" ht="56.25" customHeight="1" thickBot="1" x14ac:dyDescent="0.3">
      <c r="A28" s="782" t="s">
        <v>234</v>
      </c>
      <c r="B28" s="202" t="s">
        <v>235</v>
      </c>
      <c r="C28" s="231" t="s">
        <v>236</v>
      </c>
      <c r="D28" s="791" t="s">
        <v>237</v>
      </c>
      <c r="E28" s="792"/>
      <c r="F28" s="791" t="s">
        <v>238</v>
      </c>
      <c r="G28" s="792"/>
      <c r="H28" s="202" t="s">
        <v>239</v>
      </c>
      <c r="I28" s="200" t="s">
        <v>240</v>
      </c>
      <c r="J28" s="200" t="s">
        <v>320</v>
      </c>
    </row>
    <row r="29" spans="1:15" ht="359.1" customHeight="1" thickBot="1" x14ac:dyDescent="0.3">
      <c r="A29" s="783"/>
      <c r="B29" s="159">
        <v>1</v>
      </c>
      <c r="C29" s="160">
        <v>1</v>
      </c>
      <c r="D29" s="750" t="s">
        <v>729</v>
      </c>
      <c r="E29" s="823"/>
      <c r="F29" s="750" t="s">
        <v>729</v>
      </c>
      <c r="G29" s="823"/>
      <c r="H29" s="465" t="s">
        <v>706</v>
      </c>
      <c r="I29" s="419" t="s">
        <v>670</v>
      </c>
      <c r="J29" s="417" t="s">
        <v>671</v>
      </c>
    </row>
    <row r="30" spans="1:15" s="99" customFormat="1" ht="45" customHeight="1" thickBot="1" x14ac:dyDescent="0.3">
      <c r="A30" s="782" t="s">
        <v>241</v>
      </c>
      <c r="B30" s="202" t="s">
        <v>235</v>
      </c>
      <c r="C30" s="202" t="s">
        <v>236</v>
      </c>
      <c r="D30" s="791" t="s">
        <v>237</v>
      </c>
      <c r="E30" s="792"/>
      <c r="F30" s="791" t="s">
        <v>238</v>
      </c>
      <c r="G30" s="792"/>
      <c r="H30" s="202" t="s">
        <v>239</v>
      </c>
      <c r="I30" s="200" t="s">
        <v>240</v>
      </c>
      <c r="J30" s="200" t="s">
        <v>320</v>
      </c>
    </row>
    <row r="31" spans="1:15" ht="408.95" customHeight="1" thickBot="1" x14ac:dyDescent="0.3">
      <c r="A31" s="783"/>
      <c r="B31" s="159">
        <v>1</v>
      </c>
      <c r="C31" s="478">
        <v>1</v>
      </c>
      <c r="D31" s="748" t="s">
        <v>730</v>
      </c>
      <c r="E31" s="749"/>
      <c r="F31" s="748" t="s">
        <v>731</v>
      </c>
      <c r="G31" s="749"/>
      <c r="H31" s="463" t="s">
        <v>641</v>
      </c>
      <c r="I31" s="464" t="s">
        <v>670</v>
      </c>
      <c r="J31" s="417" t="s">
        <v>728</v>
      </c>
    </row>
    <row r="32" spans="1:15" s="99" customFormat="1" ht="45" customHeight="1" thickBot="1" x14ac:dyDescent="0.3">
      <c r="A32" s="782" t="s">
        <v>242</v>
      </c>
      <c r="B32" s="202" t="s">
        <v>235</v>
      </c>
      <c r="C32" s="202" t="s">
        <v>236</v>
      </c>
      <c r="D32" s="791" t="s">
        <v>237</v>
      </c>
      <c r="E32" s="792"/>
      <c r="F32" s="791" t="s">
        <v>238</v>
      </c>
      <c r="G32" s="792"/>
      <c r="H32" s="202" t="s">
        <v>239</v>
      </c>
      <c r="I32" s="200" t="s">
        <v>240</v>
      </c>
      <c r="J32" s="200" t="s">
        <v>320</v>
      </c>
    </row>
    <row r="33" spans="1:10" ht="120.75" customHeight="1" thickBot="1" x14ac:dyDescent="0.3">
      <c r="A33" s="783"/>
      <c r="B33" s="159">
        <v>1</v>
      </c>
      <c r="C33" s="160"/>
      <c r="D33" s="720"/>
      <c r="E33" s="721"/>
      <c r="F33" s="720"/>
      <c r="G33" s="721"/>
      <c r="H33" s="159"/>
      <c r="I33" s="239"/>
      <c r="J33" s="239"/>
    </row>
    <row r="34" spans="1:10" s="99" customFormat="1" ht="47.25" customHeight="1" thickBot="1" x14ac:dyDescent="0.3">
      <c r="A34" s="782" t="s">
        <v>243</v>
      </c>
      <c r="B34" s="202" t="s">
        <v>235</v>
      </c>
      <c r="C34" s="199" t="s">
        <v>236</v>
      </c>
      <c r="D34" s="791" t="s">
        <v>237</v>
      </c>
      <c r="E34" s="792"/>
      <c r="F34" s="791" t="s">
        <v>238</v>
      </c>
      <c r="G34" s="792"/>
      <c r="H34" s="202" t="s">
        <v>239</v>
      </c>
      <c r="I34" s="202" t="s">
        <v>240</v>
      </c>
      <c r="J34" s="200" t="s">
        <v>320</v>
      </c>
    </row>
    <row r="35" spans="1:10" ht="120.75" customHeight="1" thickBot="1" x14ac:dyDescent="0.3">
      <c r="A35" s="783"/>
      <c r="B35" s="159">
        <v>1</v>
      </c>
      <c r="C35" s="160"/>
      <c r="D35" s="810"/>
      <c r="E35" s="811"/>
      <c r="F35" s="810"/>
      <c r="G35" s="811"/>
      <c r="H35" s="240"/>
      <c r="I35" s="241"/>
      <c r="J35" s="241"/>
    </row>
    <row r="36" spans="1:10" s="99" customFormat="1" ht="47.25" customHeight="1" thickBot="1" x14ac:dyDescent="0.3">
      <c r="A36" s="782" t="s">
        <v>244</v>
      </c>
      <c r="B36" s="202" t="s">
        <v>235</v>
      </c>
      <c r="C36" s="202" t="s">
        <v>236</v>
      </c>
      <c r="D36" s="791" t="s">
        <v>237</v>
      </c>
      <c r="E36" s="792"/>
      <c r="F36" s="791" t="s">
        <v>238</v>
      </c>
      <c r="G36" s="792"/>
      <c r="H36" s="202" t="s">
        <v>239</v>
      </c>
      <c r="I36" s="200" t="s">
        <v>240</v>
      </c>
      <c r="J36" s="200" t="s">
        <v>320</v>
      </c>
    </row>
    <row r="37" spans="1:10" ht="120.75" customHeight="1" thickBot="1" x14ac:dyDescent="0.3">
      <c r="A37" s="783"/>
      <c r="B37" s="159">
        <v>1</v>
      </c>
      <c r="C37" s="160"/>
      <c r="D37" s="808"/>
      <c r="E37" s="809"/>
      <c r="F37" s="808"/>
      <c r="G37" s="809"/>
      <c r="H37" s="159"/>
      <c r="I37" s="242"/>
      <c r="J37" s="242"/>
    </row>
    <row r="38" spans="1:10" s="99" customFormat="1" ht="48.75" customHeight="1" thickBot="1" x14ac:dyDescent="0.3">
      <c r="A38" s="782" t="s">
        <v>245</v>
      </c>
      <c r="B38" s="202" t="s">
        <v>235</v>
      </c>
      <c r="C38" s="202" t="s">
        <v>236</v>
      </c>
      <c r="D38" s="791" t="s">
        <v>237</v>
      </c>
      <c r="E38" s="792"/>
      <c r="F38" s="791" t="s">
        <v>238</v>
      </c>
      <c r="G38" s="792"/>
      <c r="H38" s="202" t="s">
        <v>239</v>
      </c>
      <c r="I38" s="200" t="s">
        <v>240</v>
      </c>
      <c r="J38" s="200" t="s">
        <v>320</v>
      </c>
    </row>
    <row r="39" spans="1:10" ht="120.75" customHeight="1" thickBot="1" x14ac:dyDescent="0.3">
      <c r="A39" s="783"/>
      <c r="B39" s="159">
        <v>1</v>
      </c>
      <c r="C39" s="161"/>
      <c r="D39" s="808"/>
      <c r="E39" s="809"/>
      <c r="F39" s="808"/>
      <c r="G39" s="809"/>
      <c r="H39" s="159"/>
      <c r="I39" s="242"/>
      <c r="J39" s="242"/>
    </row>
    <row r="40" spans="1:10" ht="46.5" customHeight="1" thickBot="1" x14ac:dyDescent="0.3">
      <c r="A40" s="782" t="s">
        <v>246</v>
      </c>
      <c r="B40" s="202" t="s">
        <v>235</v>
      </c>
      <c r="C40" s="231" t="s">
        <v>236</v>
      </c>
      <c r="D40" s="791" t="s">
        <v>237</v>
      </c>
      <c r="E40" s="792"/>
      <c r="F40" s="791" t="s">
        <v>238</v>
      </c>
      <c r="G40" s="792"/>
      <c r="H40" s="202" t="s">
        <v>239</v>
      </c>
      <c r="I40" s="200" t="s">
        <v>240</v>
      </c>
      <c r="J40" s="200" t="s">
        <v>320</v>
      </c>
    </row>
    <row r="41" spans="1:10" ht="120.75" customHeight="1" thickBot="1" x14ac:dyDescent="0.3">
      <c r="A41" s="783"/>
      <c r="B41" s="159">
        <v>1</v>
      </c>
      <c r="C41" s="161"/>
      <c r="D41" s="808"/>
      <c r="E41" s="812"/>
      <c r="F41" s="808"/>
      <c r="G41" s="809"/>
      <c r="H41" s="159"/>
      <c r="I41" s="242"/>
      <c r="J41" s="242"/>
    </row>
    <row r="42" spans="1:10" ht="48.75" customHeight="1" thickBot="1" x14ac:dyDescent="0.3">
      <c r="A42" s="782" t="s">
        <v>247</v>
      </c>
      <c r="B42" s="202" t="s">
        <v>235</v>
      </c>
      <c r="C42" s="231" t="s">
        <v>236</v>
      </c>
      <c r="D42" s="791" t="s">
        <v>237</v>
      </c>
      <c r="E42" s="792"/>
      <c r="F42" s="791" t="s">
        <v>238</v>
      </c>
      <c r="G42" s="792"/>
      <c r="H42" s="202" t="s">
        <v>239</v>
      </c>
      <c r="I42" s="200" t="s">
        <v>240</v>
      </c>
      <c r="J42" s="200" t="s">
        <v>320</v>
      </c>
    </row>
    <row r="43" spans="1:10" ht="120.75" customHeight="1" thickBot="1" x14ac:dyDescent="0.3">
      <c r="A43" s="783"/>
      <c r="B43" s="159">
        <v>1</v>
      </c>
      <c r="C43" s="161"/>
      <c r="D43" s="808"/>
      <c r="E43" s="812"/>
      <c r="F43" s="808"/>
      <c r="G43" s="809"/>
      <c r="H43" s="243"/>
      <c r="I43" s="159"/>
      <c r="J43" s="242"/>
    </row>
    <row r="44" spans="1:10" ht="42.75" customHeight="1" thickBot="1" x14ac:dyDescent="0.3">
      <c r="A44" s="782" t="s">
        <v>248</v>
      </c>
      <c r="B44" s="202" t="s">
        <v>235</v>
      </c>
      <c r="C44" s="231" t="s">
        <v>236</v>
      </c>
      <c r="D44" s="791" t="s">
        <v>237</v>
      </c>
      <c r="E44" s="792"/>
      <c r="F44" s="791" t="s">
        <v>238</v>
      </c>
      <c r="G44" s="792"/>
      <c r="H44" s="202" t="s">
        <v>239</v>
      </c>
      <c r="I44" s="200" t="s">
        <v>240</v>
      </c>
      <c r="J44" s="200" t="s">
        <v>320</v>
      </c>
    </row>
    <row r="45" spans="1:10" ht="120.75" customHeight="1" thickBot="1" x14ac:dyDescent="0.3">
      <c r="A45" s="783"/>
      <c r="B45" s="159">
        <v>1</v>
      </c>
      <c r="C45" s="161"/>
      <c r="D45" s="808"/>
      <c r="E45" s="809"/>
      <c r="F45" s="808"/>
      <c r="G45" s="809"/>
      <c r="H45" s="159"/>
      <c r="I45" s="159"/>
      <c r="J45" s="159"/>
    </row>
    <row r="46" spans="1:10" ht="45" customHeight="1" thickBot="1" x14ac:dyDescent="0.3">
      <c r="A46" s="782" t="s">
        <v>249</v>
      </c>
      <c r="B46" s="202" t="s">
        <v>235</v>
      </c>
      <c r="C46" s="231" t="s">
        <v>236</v>
      </c>
      <c r="D46" s="791" t="s">
        <v>237</v>
      </c>
      <c r="E46" s="792"/>
      <c r="F46" s="791" t="s">
        <v>238</v>
      </c>
      <c r="G46" s="792"/>
      <c r="H46" s="202" t="s">
        <v>239</v>
      </c>
      <c r="I46" s="200" t="s">
        <v>240</v>
      </c>
      <c r="J46" s="200" t="s">
        <v>320</v>
      </c>
    </row>
    <row r="47" spans="1:10" ht="120.75" customHeight="1" thickBot="1" x14ac:dyDescent="0.3">
      <c r="A47" s="783"/>
      <c r="B47" s="159">
        <v>1</v>
      </c>
      <c r="C47" s="161"/>
      <c r="D47" s="808"/>
      <c r="E47" s="809"/>
      <c r="F47" s="808"/>
      <c r="G47" s="809"/>
      <c r="H47" s="159"/>
      <c r="I47" s="242"/>
      <c r="J47" s="242"/>
    </row>
    <row r="48" spans="1:10" ht="46.5" customHeight="1" thickBot="1" x14ac:dyDescent="0.3">
      <c r="A48" s="782" t="s">
        <v>250</v>
      </c>
      <c r="B48" s="202" t="s">
        <v>235</v>
      </c>
      <c r="C48" s="231" t="s">
        <v>236</v>
      </c>
      <c r="D48" s="791" t="s">
        <v>237</v>
      </c>
      <c r="E48" s="792"/>
      <c r="F48" s="791" t="s">
        <v>238</v>
      </c>
      <c r="G48" s="792"/>
      <c r="H48" s="202" t="s">
        <v>239</v>
      </c>
      <c r="I48" s="200" t="s">
        <v>240</v>
      </c>
      <c r="J48" s="200" t="s">
        <v>320</v>
      </c>
    </row>
    <row r="49" spans="1:10" ht="120.75" customHeight="1" thickBot="1" x14ac:dyDescent="0.3">
      <c r="A49" s="783"/>
      <c r="B49" s="159">
        <v>1</v>
      </c>
      <c r="C49" s="161"/>
      <c r="D49" s="808"/>
      <c r="E49" s="809"/>
      <c r="F49" s="812"/>
      <c r="G49" s="812"/>
      <c r="H49" s="159"/>
      <c r="I49" s="159"/>
      <c r="J49" s="159"/>
    </row>
    <row r="50" spans="1:10" ht="48.75" customHeight="1" thickBot="1" x14ac:dyDescent="0.3">
      <c r="A50" s="782" t="s">
        <v>251</v>
      </c>
      <c r="B50" s="202" t="s">
        <v>235</v>
      </c>
      <c r="C50" s="231" t="s">
        <v>236</v>
      </c>
      <c r="D50" s="791" t="s">
        <v>237</v>
      </c>
      <c r="E50" s="792"/>
      <c r="F50" s="791" t="s">
        <v>238</v>
      </c>
      <c r="G50" s="792"/>
      <c r="H50" s="202" t="s">
        <v>239</v>
      </c>
      <c r="I50" s="200" t="s">
        <v>240</v>
      </c>
      <c r="J50" s="200" t="s">
        <v>320</v>
      </c>
    </row>
    <row r="51" spans="1:10" ht="120.75" customHeight="1" thickBot="1" x14ac:dyDescent="0.3">
      <c r="A51" s="783"/>
      <c r="B51" s="159">
        <v>1</v>
      </c>
      <c r="C51" s="161"/>
      <c r="D51" s="808"/>
      <c r="E51" s="809"/>
      <c r="F51" s="808"/>
      <c r="G51" s="809"/>
      <c r="H51" s="159"/>
      <c r="I51" s="159"/>
      <c r="J51" s="159"/>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778" t="s">
        <v>321</v>
      </c>
      <c r="B56" s="250" t="s">
        <v>322</v>
      </c>
      <c r="C56" s="250"/>
      <c r="D56" s="777" t="s">
        <v>323</v>
      </c>
      <c r="E56" s="250" t="s">
        <v>322</v>
      </c>
      <c r="F56" s="250"/>
      <c r="G56" s="777" t="s">
        <v>324</v>
      </c>
      <c r="H56" s="250" t="s">
        <v>325</v>
      </c>
      <c r="I56" s="779"/>
      <c r="J56" s="779"/>
    </row>
    <row r="57" spans="1:10" ht="46.5" customHeight="1" thickBot="1" x14ac:dyDescent="0.3">
      <c r="A57" s="778"/>
      <c r="B57" s="250" t="s">
        <v>326</v>
      </c>
      <c r="C57" s="250" t="s">
        <v>327</v>
      </c>
      <c r="D57" s="777"/>
      <c r="E57" s="250" t="s">
        <v>326</v>
      </c>
      <c r="F57" s="250" t="s">
        <v>328</v>
      </c>
      <c r="G57" s="777"/>
      <c r="H57" s="250" t="s">
        <v>329</v>
      </c>
      <c r="I57" s="645" t="s">
        <v>711</v>
      </c>
      <c r="J57" s="645"/>
    </row>
    <row r="58" spans="1:10" ht="46.5" customHeight="1" thickBot="1" x14ac:dyDescent="0.3">
      <c r="A58" s="778"/>
      <c r="B58" s="250" t="s">
        <v>330</v>
      </c>
      <c r="C58" s="348" t="s">
        <v>331</v>
      </c>
      <c r="D58" s="777"/>
      <c r="E58" s="250" t="s">
        <v>330</v>
      </c>
      <c r="F58" s="250" t="s">
        <v>332</v>
      </c>
      <c r="G58" s="777"/>
      <c r="H58" s="250" t="s">
        <v>333</v>
      </c>
      <c r="I58" s="645" t="s">
        <v>712</v>
      </c>
      <c r="J58" s="645"/>
    </row>
    <row r="59" spans="1:10" ht="46.5" customHeight="1" thickBot="1" x14ac:dyDescent="0.3">
      <c r="A59" s="778"/>
      <c r="B59" s="250" t="s">
        <v>322</v>
      </c>
      <c r="C59" s="250"/>
      <c r="D59" s="777"/>
      <c r="E59" s="250" t="s">
        <v>322</v>
      </c>
      <c r="F59" s="250"/>
      <c r="G59" s="777"/>
      <c r="H59" s="250" t="s">
        <v>325</v>
      </c>
      <c r="I59" s="645"/>
      <c r="J59" s="645"/>
    </row>
    <row r="60" spans="1:10" ht="46.5" customHeight="1" thickBot="1" x14ac:dyDescent="0.3">
      <c r="A60" s="778"/>
      <c r="B60" s="250" t="s">
        <v>326</v>
      </c>
      <c r="C60" s="250"/>
      <c r="D60" s="777"/>
      <c r="E60" s="250" t="s">
        <v>326</v>
      </c>
      <c r="F60" s="250" t="s">
        <v>334</v>
      </c>
      <c r="G60" s="777"/>
      <c r="H60" s="250" t="s">
        <v>329</v>
      </c>
      <c r="I60" s="645" t="s">
        <v>713</v>
      </c>
      <c r="J60" s="645"/>
    </row>
    <row r="61" spans="1:10" ht="46.5" customHeight="1" thickBot="1" x14ac:dyDescent="0.3">
      <c r="A61" s="778"/>
      <c r="B61" s="250" t="s">
        <v>330</v>
      </c>
      <c r="C61" s="250"/>
      <c r="D61" s="777"/>
      <c r="E61" s="250" t="s">
        <v>330</v>
      </c>
      <c r="F61" s="250" t="s">
        <v>335</v>
      </c>
      <c r="G61" s="777"/>
      <c r="H61" s="250" t="s">
        <v>333</v>
      </c>
      <c r="I61" s="645" t="s">
        <v>714</v>
      </c>
      <c r="J61" s="645"/>
    </row>
  </sheetData>
  <mergeCells count="89">
    <mergeCell ref="A22:J22"/>
    <mergeCell ref="A1:A4"/>
    <mergeCell ref="B1:H1"/>
    <mergeCell ref="B2:H2"/>
    <mergeCell ref="B3:H3"/>
    <mergeCell ref="B4:H4"/>
    <mergeCell ref="A7:A10"/>
    <mergeCell ref="B7:J10"/>
    <mergeCell ref="A12:A14"/>
    <mergeCell ref="A16:B18"/>
    <mergeCell ref="D16:F16"/>
    <mergeCell ref="D17:F17"/>
    <mergeCell ref="D18:F18"/>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6:A61"/>
    <mergeCell ref="D56:D61"/>
    <mergeCell ref="G56:G61"/>
    <mergeCell ref="I56:J56"/>
    <mergeCell ref="I57:J57"/>
    <mergeCell ref="I58:J58"/>
    <mergeCell ref="I59:J59"/>
    <mergeCell ref="I60:J60"/>
    <mergeCell ref="I61:J61"/>
  </mergeCells>
  <hyperlinks>
    <hyperlink ref="J29" r:id="rId1" xr:uid="{820075BC-1F35-49C8-BEB4-0BE93E3646EB}"/>
    <hyperlink ref="J31" r:id="rId2" xr:uid="{DAA44884-397E-B245-9A0B-07E5B25D444A}"/>
  </hyperlinks>
  <pageMargins left="0.25" right="0.25" top="0.75" bottom="0.75" header="0.3" footer="0.3"/>
  <pageSetup scale="21"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EEB07849-5C94-48E8-BF79-6F4DDAAFC316}">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9"/>
  <sheetViews>
    <sheetView showGridLines="0" topLeftCell="A60" zoomScale="70" zoomScaleNormal="70" workbookViewId="0">
      <selection activeCell="C15" sqref="C15:C16"/>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4"/>
      <c r="J1" s="510" t="s">
        <v>606</v>
      </c>
      <c r="K1" s="511"/>
      <c r="L1" s="512"/>
    </row>
    <row r="2" spans="1:15" s="150" customFormat="1" ht="30.75" customHeight="1" thickBot="1" x14ac:dyDescent="0.3">
      <c r="A2" s="502"/>
      <c r="B2" s="625" t="s">
        <v>183</v>
      </c>
      <c r="C2" s="626"/>
      <c r="D2" s="626"/>
      <c r="E2" s="626"/>
      <c r="F2" s="626"/>
      <c r="G2" s="626"/>
      <c r="H2" s="626"/>
      <c r="I2" s="627"/>
      <c r="J2" s="510" t="s">
        <v>607</v>
      </c>
      <c r="K2" s="511"/>
      <c r="L2" s="512"/>
    </row>
    <row r="3" spans="1:15" s="150" customFormat="1" ht="24" customHeight="1" thickBot="1" x14ac:dyDescent="0.3">
      <c r="A3" s="502"/>
      <c r="B3" s="625" t="s">
        <v>184</v>
      </c>
      <c r="C3" s="626"/>
      <c r="D3" s="626"/>
      <c r="E3" s="626"/>
      <c r="F3" s="626"/>
      <c r="G3" s="626"/>
      <c r="H3" s="626"/>
      <c r="I3" s="627"/>
      <c r="J3" s="510" t="s">
        <v>608</v>
      </c>
      <c r="K3" s="511"/>
      <c r="L3" s="512"/>
    </row>
    <row r="4" spans="1:15" s="150" customFormat="1" ht="21.75" customHeight="1" thickBot="1" x14ac:dyDescent="0.3">
      <c r="A4" s="504"/>
      <c r="B4" s="628" t="s">
        <v>340</v>
      </c>
      <c r="C4" s="629"/>
      <c r="D4" s="629"/>
      <c r="E4" s="629"/>
      <c r="F4" s="629"/>
      <c r="G4" s="629"/>
      <c r="H4" s="629"/>
      <c r="I4" s="630"/>
      <c r="J4" s="510" t="s">
        <v>609</v>
      </c>
      <c r="K4" s="511"/>
      <c r="L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509" t="s">
        <v>187</v>
      </c>
      <c r="B6" s="245" t="s">
        <v>188</v>
      </c>
      <c r="C6" s="206"/>
      <c r="D6" s="245" t="s">
        <v>189</v>
      </c>
      <c r="E6" s="206" t="s">
        <v>194</v>
      </c>
      <c r="F6" s="245" t="s">
        <v>190</v>
      </c>
      <c r="G6" s="207"/>
      <c r="H6" s="245" t="s">
        <v>191</v>
      </c>
      <c r="I6" s="208"/>
      <c r="J6" s="876" t="s">
        <v>192</v>
      </c>
      <c r="K6" s="244" t="s">
        <v>193</v>
      </c>
      <c r="L6" s="349"/>
      <c r="M6" s="872"/>
      <c r="N6" s="872"/>
      <c r="O6" s="872"/>
    </row>
    <row r="7" spans="1:15" s="150" customFormat="1" ht="21.75" customHeight="1" thickBot="1" x14ac:dyDescent="0.3">
      <c r="A7" s="509"/>
      <c r="B7" s="246" t="s">
        <v>195</v>
      </c>
      <c r="C7" s="209"/>
      <c r="D7" s="245" t="s">
        <v>196</v>
      </c>
      <c r="E7" s="210"/>
      <c r="F7" s="245" t="s">
        <v>197</v>
      </c>
      <c r="G7" s="210"/>
      <c r="H7" s="245" t="s">
        <v>198</v>
      </c>
      <c r="I7" s="208"/>
      <c r="J7" s="876"/>
      <c r="K7" s="244" t="s">
        <v>199</v>
      </c>
      <c r="L7" s="154"/>
      <c r="M7" s="872"/>
      <c r="N7" s="872"/>
      <c r="O7" s="872"/>
    </row>
    <row r="8" spans="1:15" s="150" customFormat="1" ht="21.75" customHeight="1" thickBot="1" x14ac:dyDescent="0.3">
      <c r="A8" s="509"/>
      <c r="B8" s="245" t="s">
        <v>200</v>
      </c>
      <c r="C8" s="206"/>
      <c r="D8" s="245" t="s">
        <v>201</v>
      </c>
      <c r="E8" s="210"/>
      <c r="F8" s="245" t="s">
        <v>202</v>
      </c>
      <c r="G8" s="210"/>
      <c r="H8" s="245" t="s">
        <v>203</v>
      </c>
      <c r="I8" s="208"/>
      <c r="J8" s="876"/>
      <c r="K8" s="244" t="s">
        <v>204</v>
      </c>
      <c r="L8" s="349" t="s">
        <v>194</v>
      </c>
      <c r="M8" s="872"/>
      <c r="N8" s="872"/>
      <c r="O8" s="872"/>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x14ac:dyDescent="0.25">
      <c r="A10" s="73"/>
      <c r="B10" s="74"/>
      <c r="C10" s="74"/>
      <c r="D10" s="76"/>
      <c r="E10" s="75"/>
      <c r="F10" s="75"/>
      <c r="G10" s="338"/>
      <c r="H10" s="338"/>
      <c r="I10" s="77"/>
      <c r="J10" s="77"/>
      <c r="K10" s="74"/>
      <c r="L10" s="74"/>
      <c r="M10" s="74"/>
      <c r="N10" s="74"/>
      <c r="O10" s="74"/>
    </row>
    <row r="11" spans="1:15" ht="16.5" customHeight="1" thickBot="1" x14ac:dyDescent="0.3">
      <c r="A11" s="147"/>
      <c r="B11" s="148"/>
      <c r="C11" s="148"/>
      <c r="D11" s="148"/>
      <c r="E11" s="148"/>
      <c r="F11" s="148"/>
      <c r="G11" s="148"/>
      <c r="H11" s="148"/>
      <c r="I11" s="148"/>
      <c r="J11" s="148"/>
      <c r="K11" s="148"/>
      <c r="L11" s="148"/>
      <c r="M11" s="148"/>
    </row>
    <row r="12" spans="1:15" ht="32.1" customHeight="1" thickBot="1" x14ac:dyDescent="0.3">
      <c r="A12" s="869" t="s">
        <v>341</v>
      </c>
      <c r="B12" s="870"/>
      <c r="C12" s="870"/>
      <c r="D12" s="870"/>
      <c r="E12" s="870"/>
      <c r="F12" s="870"/>
      <c r="G12" s="870"/>
      <c r="H12" s="870"/>
      <c r="I12" s="870"/>
      <c r="J12" s="870"/>
      <c r="K12" s="870"/>
      <c r="L12" s="871"/>
    </row>
    <row r="13" spans="1:15" ht="32.1" customHeight="1" thickBot="1" x14ac:dyDescent="0.3">
      <c r="A13" s="835" t="s">
        <v>342</v>
      </c>
      <c r="B13" s="837" t="s">
        <v>261</v>
      </c>
      <c r="C13" s="842" t="s">
        <v>207</v>
      </c>
      <c r="D13" s="844" t="s">
        <v>234</v>
      </c>
      <c r="E13" s="845"/>
      <c r="F13" s="846"/>
      <c r="G13" s="844" t="s">
        <v>241</v>
      </c>
      <c r="H13" s="845"/>
      <c r="I13" s="846"/>
      <c r="J13" s="611" t="s">
        <v>242</v>
      </c>
      <c r="K13" s="612"/>
      <c r="L13" s="614"/>
    </row>
    <row r="14" spans="1:15" ht="32.1" customHeight="1" thickBot="1" x14ac:dyDescent="0.3">
      <c r="A14" s="836"/>
      <c r="B14" s="838"/>
      <c r="C14" s="843"/>
      <c r="D14" s="192" t="s">
        <v>222</v>
      </c>
      <c r="E14" s="190" t="s">
        <v>223</v>
      </c>
      <c r="F14" s="191" t="s">
        <v>343</v>
      </c>
      <c r="G14" s="192" t="s">
        <v>222</v>
      </c>
      <c r="H14" s="190" t="s">
        <v>223</v>
      </c>
      <c r="I14" s="191" t="s">
        <v>343</v>
      </c>
      <c r="J14" s="192" t="s">
        <v>222</v>
      </c>
      <c r="K14" s="190" t="s">
        <v>223</v>
      </c>
      <c r="L14" s="191" t="s">
        <v>343</v>
      </c>
    </row>
    <row r="15" spans="1:15" ht="107.25" customHeight="1" x14ac:dyDescent="0.25">
      <c r="A15" s="833" t="s">
        <v>344</v>
      </c>
      <c r="B15" s="187" t="s">
        <v>345</v>
      </c>
      <c r="C15" s="834" t="s">
        <v>346</v>
      </c>
      <c r="D15" s="189">
        <v>4258050180</v>
      </c>
      <c r="E15" s="189">
        <v>0</v>
      </c>
      <c r="F15" s="873">
        <v>44</v>
      </c>
      <c r="G15" s="91">
        <v>1033685738</v>
      </c>
      <c r="H15" s="188">
        <v>0</v>
      </c>
      <c r="I15" s="875">
        <v>51</v>
      </c>
      <c r="J15" s="193"/>
      <c r="K15" s="188"/>
      <c r="L15" s="189"/>
    </row>
    <row r="16" spans="1:15" ht="84.75" customHeight="1" x14ac:dyDescent="0.25">
      <c r="A16" s="826"/>
      <c r="B16" s="187" t="s">
        <v>262</v>
      </c>
      <c r="C16" s="829"/>
      <c r="D16" s="189">
        <v>949245000</v>
      </c>
      <c r="E16" s="189"/>
      <c r="F16" s="874"/>
      <c r="G16" s="193">
        <v>0</v>
      </c>
      <c r="H16" s="91">
        <v>43777201</v>
      </c>
      <c r="I16" s="868"/>
      <c r="J16" s="193"/>
      <c r="K16" s="188"/>
      <c r="L16" s="189"/>
    </row>
    <row r="17" spans="1:13" ht="99.75" x14ac:dyDescent="0.25">
      <c r="A17" s="824" t="s">
        <v>347</v>
      </c>
      <c r="B17" s="187" t="s">
        <v>614</v>
      </c>
      <c r="C17" s="827" t="s">
        <v>348</v>
      </c>
      <c r="D17" s="267">
        <v>16326884449</v>
      </c>
      <c r="E17" s="269"/>
      <c r="F17" s="862">
        <v>3386</v>
      </c>
      <c r="G17" s="193">
        <v>0</v>
      </c>
      <c r="H17" s="91">
        <v>1247441685</v>
      </c>
      <c r="I17" s="865">
        <v>6113</v>
      </c>
      <c r="J17" s="193"/>
      <c r="K17" s="188"/>
      <c r="L17" s="189"/>
    </row>
    <row r="18" spans="1:13" ht="99.75" x14ac:dyDescent="0.25">
      <c r="A18" s="825"/>
      <c r="B18" s="187" t="s">
        <v>274</v>
      </c>
      <c r="C18" s="828"/>
      <c r="D18" s="267">
        <v>1617117667</v>
      </c>
      <c r="E18" s="268"/>
      <c r="F18" s="863"/>
      <c r="G18" s="193">
        <v>0</v>
      </c>
      <c r="H18" s="91">
        <v>87200297</v>
      </c>
      <c r="I18" s="867"/>
      <c r="J18" s="193"/>
      <c r="K18" s="188"/>
      <c r="L18" s="189"/>
    </row>
    <row r="19" spans="1:13" ht="71.25" x14ac:dyDescent="0.25">
      <c r="A19" s="825"/>
      <c r="B19" s="187" t="s">
        <v>349</v>
      </c>
      <c r="C19" s="828"/>
      <c r="D19" s="267">
        <v>604341000</v>
      </c>
      <c r="E19" s="269"/>
      <c r="F19" s="863"/>
      <c r="G19" s="193">
        <v>0</v>
      </c>
      <c r="H19" s="91">
        <v>9028497</v>
      </c>
      <c r="I19" s="867"/>
      <c r="J19" s="193"/>
      <c r="K19" s="188"/>
      <c r="L19" s="189"/>
    </row>
    <row r="20" spans="1:13" ht="85.5" x14ac:dyDescent="0.25">
      <c r="A20" s="825"/>
      <c r="B20" s="187" t="s">
        <v>616</v>
      </c>
      <c r="C20" s="828"/>
      <c r="D20" s="267">
        <v>624771000</v>
      </c>
      <c r="E20" s="268">
        <v>0</v>
      </c>
      <c r="F20" s="863"/>
      <c r="G20" s="193">
        <v>0</v>
      </c>
      <c r="H20" s="91">
        <v>25328232</v>
      </c>
      <c r="I20" s="867"/>
      <c r="J20" s="193"/>
      <c r="K20" s="188"/>
      <c r="L20" s="189"/>
    </row>
    <row r="21" spans="1:13" ht="71.25" x14ac:dyDescent="0.25">
      <c r="A21" s="825"/>
      <c r="B21" s="187" t="s">
        <v>617</v>
      </c>
      <c r="C21" s="828"/>
      <c r="D21" s="267">
        <v>558000000</v>
      </c>
      <c r="E21" s="268">
        <v>0</v>
      </c>
      <c r="F21" s="863"/>
      <c r="G21" s="193">
        <v>0</v>
      </c>
      <c r="H21" s="91">
        <v>18393332</v>
      </c>
      <c r="I21" s="867"/>
      <c r="J21" s="193"/>
      <c r="K21" s="188"/>
      <c r="L21" s="189"/>
    </row>
    <row r="22" spans="1:13" ht="99.75" x14ac:dyDescent="0.25">
      <c r="A22" s="826"/>
      <c r="B22" s="291" t="s">
        <v>620</v>
      </c>
      <c r="C22" s="829"/>
      <c r="D22" s="194">
        <v>1221723000</v>
      </c>
      <c r="E22" s="91">
        <v>0</v>
      </c>
      <c r="F22" s="864"/>
      <c r="G22" s="194">
        <v>0</v>
      </c>
      <c r="H22" s="91">
        <v>15691228</v>
      </c>
      <c r="I22" s="868"/>
      <c r="J22" s="194"/>
      <c r="K22" s="91"/>
      <c r="L22" s="92"/>
    </row>
    <row r="23" spans="1:13" ht="71.25" x14ac:dyDescent="0.25">
      <c r="A23" s="830" t="s">
        <v>351</v>
      </c>
      <c r="B23" s="291" t="s">
        <v>294</v>
      </c>
      <c r="C23" s="827" t="s">
        <v>295</v>
      </c>
      <c r="D23" s="194">
        <v>1342329000</v>
      </c>
      <c r="E23" s="91">
        <v>0</v>
      </c>
      <c r="F23" s="865">
        <v>20</v>
      </c>
      <c r="G23" s="194">
        <v>0</v>
      </c>
      <c r="H23" s="91">
        <v>67583789</v>
      </c>
      <c r="I23" s="865">
        <v>20</v>
      </c>
      <c r="J23" s="194"/>
      <c r="K23" s="91"/>
      <c r="L23" s="92"/>
    </row>
    <row r="24" spans="1:13" ht="57.75" thickBot="1" x14ac:dyDescent="0.3">
      <c r="A24" s="831"/>
      <c r="B24" s="292" t="s">
        <v>352</v>
      </c>
      <c r="C24" s="832"/>
      <c r="D24" s="195">
        <v>1204050000</v>
      </c>
      <c r="E24" s="94">
        <v>0</v>
      </c>
      <c r="F24" s="866"/>
      <c r="G24" s="195">
        <v>0</v>
      </c>
      <c r="H24" s="91">
        <v>29787529</v>
      </c>
      <c r="I24" s="866"/>
      <c r="J24" s="195"/>
      <c r="K24" s="94"/>
      <c r="L24" s="97"/>
    </row>
    <row r="25" spans="1:13" s="95" customFormat="1" ht="16.5" customHeight="1" x14ac:dyDescent="0.2">
      <c r="M25" s="68"/>
    </row>
    <row r="26" spans="1:13" ht="15" thickBot="1" x14ac:dyDescent="0.3"/>
    <row r="27" spans="1:13" ht="35.1" customHeight="1" thickBot="1" x14ac:dyDescent="0.3">
      <c r="A27" s="855" t="s">
        <v>353</v>
      </c>
      <c r="B27" s="856"/>
      <c r="C27" s="856"/>
      <c r="D27" s="856"/>
      <c r="E27" s="856"/>
      <c r="F27" s="856"/>
      <c r="G27" s="856"/>
      <c r="H27" s="856"/>
      <c r="I27" s="856"/>
      <c r="J27" s="856"/>
      <c r="K27" s="856"/>
      <c r="L27" s="857"/>
    </row>
    <row r="28" spans="1:13" ht="35.1" customHeight="1" x14ac:dyDescent="0.25">
      <c r="A28" s="847" t="s">
        <v>342</v>
      </c>
      <c r="B28" s="858" t="s">
        <v>261</v>
      </c>
      <c r="C28" s="860" t="s">
        <v>207</v>
      </c>
      <c r="D28" s="852" t="s">
        <v>243</v>
      </c>
      <c r="E28" s="853"/>
      <c r="F28" s="854"/>
      <c r="G28" s="852" t="s">
        <v>244</v>
      </c>
      <c r="H28" s="853"/>
      <c r="I28" s="854"/>
      <c r="J28" s="852" t="s">
        <v>245</v>
      </c>
      <c r="K28" s="853"/>
      <c r="L28" s="854"/>
    </row>
    <row r="29" spans="1:13" ht="35.1" customHeight="1" thickBot="1" x14ac:dyDescent="0.3">
      <c r="A29" s="848"/>
      <c r="B29" s="859"/>
      <c r="C29" s="861"/>
      <c r="D29" s="351" t="s">
        <v>222</v>
      </c>
      <c r="E29" s="352" t="s">
        <v>223</v>
      </c>
      <c r="F29" s="353" t="s">
        <v>343</v>
      </c>
      <c r="G29" s="351" t="s">
        <v>222</v>
      </c>
      <c r="H29" s="352" t="s">
        <v>223</v>
      </c>
      <c r="I29" s="353" t="s">
        <v>343</v>
      </c>
      <c r="J29" s="351" t="s">
        <v>222</v>
      </c>
      <c r="K29" s="352" t="s">
        <v>223</v>
      </c>
      <c r="L29" s="353" t="s">
        <v>343</v>
      </c>
    </row>
    <row r="30" spans="1:13" ht="99.75" x14ac:dyDescent="0.25">
      <c r="A30" s="833" t="s">
        <v>344</v>
      </c>
      <c r="B30" s="187" t="s">
        <v>345</v>
      </c>
      <c r="C30" s="834" t="s">
        <v>346</v>
      </c>
      <c r="D30" s="193"/>
      <c r="E30" s="188"/>
      <c r="F30" s="189"/>
      <c r="G30" s="193"/>
      <c r="H30" s="188"/>
      <c r="I30" s="189"/>
      <c r="J30" s="193"/>
      <c r="K30" s="188"/>
      <c r="L30" s="189"/>
    </row>
    <row r="31" spans="1:13" ht="71.25" x14ac:dyDescent="0.25">
      <c r="A31" s="826"/>
      <c r="B31" s="187" t="s">
        <v>262</v>
      </c>
      <c r="C31" s="829"/>
      <c r="D31" s="193"/>
      <c r="E31" s="188"/>
      <c r="F31" s="189"/>
      <c r="G31" s="193"/>
      <c r="H31" s="188"/>
      <c r="I31" s="189"/>
      <c r="J31" s="193"/>
      <c r="K31" s="188"/>
      <c r="L31" s="189"/>
    </row>
    <row r="32" spans="1:13" ht="99.75" x14ac:dyDescent="0.25">
      <c r="A32" s="824" t="s">
        <v>347</v>
      </c>
      <c r="B32" s="187" t="s">
        <v>266</v>
      </c>
      <c r="C32" s="827" t="s">
        <v>348</v>
      </c>
      <c r="D32" s="193"/>
      <c r="E32" s="188"/>
      <c r="F32" s="189"/>
      <c r="G32" s="193"/>
      <c r="H32" s="188"/>
      <c r="I32" s="189"/>
      <c r="J32" s="193"/>
      <c r="K32" s="188"/>
      <c r="L32" s="189"/>
    </row>
    <row r="33" spans="1:12" ht="99.75" x14ac:dyDescent="0.25">
      <c r="A33" s="825"/>
      <c r="B33" s="187" t="s">
        <v>274</v>
      </c>
      <c r="C33" s="828"/>
      <c r="D33" s="193"/>
      <c r="E33" s="188"/>
      <c r="F33" s="189"/>
      <c r="G33" s="193"/>
      <c r="H33" s="188"/>
      <c r="I33" s="189"/>
      <c r="J33" s="193"/>
      <c r="K33" s="188"/>
      <c r="L33" s="189"/>
    </row>
    <row r="34" spans="1:12" ht="71.25" x14ac:dyDescent="0.25">
      <c r="A34" s="825"/>
      <c r="B34" s="187" t="s">
        <v>349</v>
      </c>
      <c r="C34" s="828"/>
      <c r="D34" s="193"/>
      <c r="E34" s="188"/>
      <c r="F34" s="189"/>
      <c r="G34" s="193"/>
      <c r="H34" s="188"/>
      <c r="I34" s="189"/>
      <c r="J34" s="193"/>
      <c r="K34" s="188"/>
      <c r="L34" s="189"/>
    </row>
    <row r="35" spans="1:12" ht="85.5" x14ac:dyDescent="0.25">
      <c r="A35" s="825"/>
      <c r="B35" s="187" t="s">
        <v>283</v>
      </c>
      <c r="C35" s="828"/>
      <c r="D35" s="193"/>
      <c r="E35" s="188"/>
      <c r="F35" s="189"/>
      <c r="G35" s="193"/>
      <c r="H35" s="188"/>
      <c r="I35" s="189"/>
      <c r="J35" s="193"/>
      <c r="K35" s="188"/>
      <c r="L35" s="189"/>
    </row>
    <row r="36" spans="1:12" ht="71.25" x14ac:dyDescent="0.25">
      <c r="A36" s="825"/>
      <c r="B36" s="187" t="s">
        <v>287</v>
      </c>
      <c r="C36" s="828"/>
      <c r="D36" s="193"/>
      <c r="E36" s="188"/>
      <c r="F36" s="189"/>
      <c r="G36" s="193"/>
      <c r="H36" s="188"/>
      <c r="I36" s="189"/>
      <c r="J36" s="193"/>
      <c r="K36" s="188"/>
      <c r="L36" s="189"/>
    </row>
    <row r="37" spans="1:12" ht="99.75" x14ac:dyDescent="0.25">
      <c r="A37" s="826"/>
      <c r="B37" s="291" t="s">
        <v>350</v>
      </c>
      <c r="C37" s="829"/>
      <c r="D37" s="193"/>
      <c r="E37" s="188"/>
      <c r="F37" s="189"/>
      <c r="G37" s="193"/>
      <c r="H37" s="188"/>
      <c r="I37" s="189"/>
      <c r="J37" s="193"/>
      <c r="K37" s="188"/>
      <c r="L37" s="189"/>
    </row>
    <row r="38" spans="1:12" ht="71.25" x14ac:dyDescent="0.25">
      <c r="A38" s="830" t="s">
        <v>351</v>
      </c>
      <c r="B38" s="291" t="s">
        <v>294</v>
      </c>
      <c r="C38" s="827" t="s">
        <v>295</v>
      </c>
      <c r="D38" s="193"/>
      <c r="E38" s="188"/>
      <c r="F38" s="189"/>
      <c r="G38" s="193"/>
      <c r="H38" s="188"/>
      <c r="I38" s="189"/>
      <c r="J38" s="193"/>
      <c r="K38" s="188"/>
      <c r="L38" s="189"/>
    </row>
    <row r="39" spans="1:12" ht="57" x14ac:dyDescent="0.25">
      <c r="A39" s="831"/>
      <c r="B39" s="292" t="s">
        <v>352</v>
      </c>
      <c r="C39" s="832"/>
      <c r="D39" s="193"/>
      <c r="E39" s="188"/>
      <c r="F39" s="189"/>
      <c r="G39" s="193"/>
      <c r="H39" s="188"/>
      <c r="I39" s="189"/>
      <c r="J39" s="193"/>
      <c r="K39" s="188"/>
      <c r="L39" s="189"/>
    </row>
    <row r="41" spans="1:12" ht="15" thickBot="1" x14ac:dyDescent="0.3"/>
    <row r="42" spans="1:12" ht="35.1" customHeight="1" thickBot="1" x14ac:dyDescent="0.3">
      <c r="A42" s="849" t="s">
        <v>354</v>
      </c>
      <c r="B42" s="850"/>
      <c r="C42" s="850"/>
      <c r="D42" s="850"/>
      <c r="E42" s="850"/>
      <c r="F42" s="850"/>
      <c r="G42" s="850"/>
      <c r="H42" s="850"/>
      <c r="I42" s="850"/>
      <c r="J42" s="850"/>
      <c r="K42" s="850"/>
      <c r="L42" s="851"/>
    </row>
    <row r="43" spans="1:12" ht="35.1" customHeight="1" x14ac:dyDescent="0.25">
      <c r="A43" s="847" t="s">
        <v>342</v>
      </c>
      <c r="B43" s="858" t="s">
        <v>261</v>
      </c>
      <c r="C43" s="860" t="s">
        <v>207</v>
      </c>
      <c r="D43" s="852" t="s">
        <v>246</v>
      </c>
      <c r="E43" s="853"/>
      <c r="F43" s="854"/>
      <c r="G43" s="852" t="s">
        <v>247</v>
      </c>
      <c r="H43" s="853"/>
      <c r="I43" s="854"/>
      <c r="J43" s="852" t="s">
        <v>248</v>
      </c>
      <c r="K43" s="853"/>
      <c r="L43" s="854"/>
    </row>
    <row r="44" spans="1:12" ht="35.1" customHeight="1" thickBot="1" x14ac:dyDescent="0.3">
      <c r="A44" s="848"/>
      <c r="B44" s="859"/>
      <c r="C44" s="861"/>
      <c r="D44" s="351" t="s">
        <v>222</v>
      </c>
      <c r="E44" s="352" t="s">
        <v>223</v>
      </c>
      <c r="F44" s="353" t="s">
        <v>343</v>
      </c>
      <c r="G44" s="351" t="s">
        <v>222</v>
      </c>
      <c r="H44" s="352" t="s">
        <v>223</v>
      </c>
      <c r="I44" s="353" t="s">
        <v>343</v>
      </c>
      <c r="J44" s="351" t="s">
        <v>222</v>
      </c>
      <c r="K44" s="352" t="s">
        <v>223</v>
      </c>
      <c r="L44" s="353" t="s">
        <v>343</v>
      </c>
    </row>
    <row r="45" spans="1:12" ht="99.75" x14ac:dyDescent="0.25">
      <c r="A45" s="833" t="s">
        <v>344</v>
      </c>
      <c r="B45" s="187" t="s">
        <v>345</v>
      </c>
      <c r="C45" s="834" t="s">
        <v>346</v>
      </c>
      <c r="D45" s="193"/>
      <c r="E45" s="188"/>
      <c r="F45" s="189"/>
      <c r="G45" s="193"/>
      <c r="H45" s="188"/>
      <c r="I45" s="189"/>
      <c r="J45" s="193"/>
      <c r="K45" s="188"/>
      <c r="L45" s="189"/>
    </row>
    <row r="46" spans="1:12" ht="71.25" x14ac:dyDescent="0.25">
      <c r="A46" s="826"/>
      <c r="B46" s="187" t="s">
        <v>262</v>
      </c>
      <c r="C46" s="829"/>
      <c r="D46" s="193"/>
      <c r="E46" s="188"/>
      <c r="F46" s="189"/>
      <c r="G46" s="193"/>
      <c r="H46" s="188"/>
      <c r="I46" s="189"/>
      <c r="J46" s="193"/>
      <c r="K46" s="188"/>
      <c r="L46" s="189"/>
    </row>
    <row r="47" spans="1:12" ht="99.75" x14ac:dyDescent="0.25">
      <c r="A47" s="824" t="s">
        <v>347</v>
      </c>
      <c r="B47" s="187" t="s">
        <v>266</v>
      </c>
      <c r="C47" s="827" t="s">
        <v>348</v>
      </c>
      <c r="D47" s="193"/>
      <c r="E47" s="188"/>
      <c r="F47" s="189"/>
      <c r="G47" s="193"/>
      <c r="H47" s="188"/>
      <c r="I47" s="189"/>
      <c r="J47" s="193"/>
      <c r="K47" s="188"/>
      <c r="L47" s="189"/>
    </row>
    <row r="48" spans="1:12" ht="99.75" x14ac:dyDescent="0.25">
      <c r="A48" s="825"/>
      <c r="B48" s="187" t="s">
        <v>274</v>
      </c>
      <c r="C48" s="828"/>
      <c r="D48" s="193"/>
      <c r="E48" s="188"/>
      <c r="F48" s="189"/>
      <c r="G48" s="193"/>
      <c r="H48" s="188"/>
      <c r="I48" s="189"/>
      <c r="J48" s="193"/>
      <c r="K48" s="188"/>
      <c r="L48" s="189"/>
    </row>
    <row r="49" spans="1:12" ht="71.25" x14ac:dyDescent="0.25">
      <c r="A49" s="825"/>
      <c r="B49" s="187" t="s">
        <v>349</v>
      </c>
      <c r="C49" s="828"/>
      <c r="D49" s="193"/>
      <c r="E49" s="188"/>
      <c r="F49" s="189"/>
      <c r="G49" s="193"/>
      <c r="H49" s="188"/>
      <c r="I49" s="189"/>
      <c r="J49" s="193"/>
      <c r="K49" s="188"/>
      <c r="L49" s="189"/>
    </row>
    <row r="50" spans="1:12" ht="85.5" x14ac:dyDescent="0.25">
      <c r="A50" s="825"/>
      <c r="B50" s="187" t="s">
        <v>283</v>
      </c>
      <c r="C50" s="828"/>
      <c r="D50" s="193"/>
      <c r="E50" s="188"/>
      <c r="F50" s="189"/>
      <c r="G50" s="193"/>
      <c r="H50" s="188"/>
      <c r="I50" s="189"/>
      <c r="J50" s="193"/>
      <c r="K50" s="188"/>
      <c r="L50" s="189"/>
    </row>
    <row r="51" spans="1:12" ht="71.25" x14ac:dyDescent="0.25">
      <c r="A51" s="825"/>
      <c r="B51" s="187" t="s">
        <v>287</v>
      </c>
      <c r="C51" s="828"/>
      <c r="D51" s="193"/>
      <c r="E51" s="188"/>
      <c r="F51" s="189"/>
      <c r="G51" s="193"/>
      <c r="H51" s="188"/>
      <c r="I51" s="189"/>
      <c r="J51" s="193"/>
      <c r="K51" s="188"/>
      <c r="L51" s="189"/>
    </row>
    <row r="52" spans="1:12" ht="99.75" x14ac:dyDescent="0.25">
      <c r="A52" s="826"/>
      <c r="B52" s="291" t="s">
        <v>350</v>
      </c>
      <c r="C52" s="829"/>
      <c r="D52" s="193"/>
      <c r="E52" s="188"/>
      <c r="F52" s="189"/>
      <c r="G52" s="193"/>
      <c r="H52" s="188"/>
      <c r="I52" s="189"/>
      <c r="J52" s="193"/>
      <c r="K52" s="188"/>
      <c r="L52" s="189"/>
    </row>
    <row r="53" spans="1:12" ht="71.25" x14ac:dyDescent="0.25">
      <c r="A53" s="830" t="s">
        <v>351</v>
      </c>
      <c r="B53" s="291" t="s">
        <v>294</v>
      </c>
      <c r="C53" s="827" t="s">
        <v>295</v>
      </c>
      <c r="D53" s="193"/>
      <c r="E53" s="188"/>
      <c r="F53" s="189"/>
      <c r="G53" s="193"/>
      <c r="H53" s="188"/>
      <c r="I53" s="189"/>
      <c r="J53" s="193"/>
      <c r="K53" s="188"/>
      <c r="L53" s="189"/>
    </row>
    <row r="54" spans="1:12" ht="57" x14ac:dyDescent="0.25">
      <c r="A54" s="831"/>
      <c r="B54" s="292" t="s">
        <v>352</v>
      </c>
      <c r="C54" s="832"/>
      <c r="D54" s="193"/>
      <c r="E54" s="188"/>
      <c r="F54" s="189"/>
      <c r="G54" s="193"/>
      <c r="H54" s="188"/>
      <c r="I54" s="189"/>
      <c r="J54" s="193"/>
      <c r="K54" s="188"/>
      <c r="L54" s="189"/>
    </row>
    <row r="56" spans="1:12" ht="15" thickBot="1" x14ac:dyDescent="0.3"/>
    <row r="57" spans="1:12" ht="35.1" customHeight="1" thickBot="1" x14ac:dyDescent="0.3">
      <c r="A57" s="839" t="s">
        <v>355</v>
      </c>
      <c r="B57" s="840"/>
      <c r="C57" s="840"/>
      <c r="D57" s="840"/>
      <c r="E57" s="840"/>
      <c r="F57" s="840"/>
      <c r="G57" s="840"/>
      <c r="H57" s="840"/>
      <c r="I57" s="840"/>
      <c r="J57" s="840"/>
      <c r="K57" s="840"/>
      <c r="L57" s="841"/>
    </row>
    <row r="58" spans="1:12" ht="35.1" customHeight="1" x14ac:dyDescent="0.25">
      <c r="A58" s="835" t="s">
        <v>342</v>
      </c>
      <c r="B58" s="837" t="s">
        <v>261</v>
      </c>
      <c r="C58" s="842" t="s">
        <v>207</v>
      </c>
      <c r="D58" s="844" t="s">
        <v>249</v>
      </c>
      <c r="E58" s="845"/>
      <c r="F58" s="846"/>
      <c r="G58" s="844" t="s">
        <v>356</v>
      </c>
      <c r="H58" s="845"/>
      <c r="I58" s="846"/>
      <c r="J58" s="844" t="s">
        <v>251</v>
      </c>
      <c r="K58" s="845"/>
      <c r="L58" s="846"/>
    </row>
    <row r="59" spans="1:12" ht="35.1" customHeight="1" thickBot="1" x14ac:dyDescent="0.3">
      <c r="A59" s="836"/>
      <c r="B59" s="838"/>
      <c r="C59" s="843"/>
      <c r="D59" s="192" t="s">
        <v>222</v>
      </c>
      <c r="E59" s="190" t="s">
        <v>223</v>
      </c>
      <c r="F59" s="191" t="s">
        <v>343</v>
      </c>
      <c r="G59" s="192" t="s">
        <v>222</v>
      </c>
      <c r="H59" s="190" t="s">
        <v>223</v>
      </c>
      <c r="I59" s="191" t="s">
        <v>343</v>
      </c>
      <c r="J59" s="192" t="s">
        <v>222</v>
      </c>
      <c r="K59" s="190" t="s">
        <v>223</v>
      </c>
      <c r="L59" s="191" t="s">
        <v>343</v>
      </c>
    </row>
    <row r="60" spans="1:12" ht="99.75" x14ac:dyDescent="0.25">
      <c r="A60" s="833" t="s">
        <v>344</v>
      </c>
      <c r="B60" s="187" t="s">
        <v>345</v>
      </c>
      <c r="C60" s="834" t="s">
        <v>346</v>
      </c>
      <c r="D60" s="193"/>
      <c r="E60" s="188"/>
      <c r="F60" s="189"/>
      <c r="G60" s="193"/>
      <c r="H60" s="188"/>
      <c r="I60" s="189"/>
      <c r="J60" s="193"/>
      <c r="K60" s="188"/>
      <c r="L60" s="189"/>
    </row>
    <row r="61" spans="1:12" ht="71.25" x14ac:dyDescent="0.25">
      <c r="A61" s="826"/>
      <c r="B61" s="187" t="s">
        <v>262</v>
      </c>
      <c r="C61" s="829"/>
      <c r="D61" s="193"/>
      <c r="E61" s="188"/>
      <c r="F61" s="189"/>
      <c r="G61" s="193"/>
      <c r="H61" s="188"/>
      <c r="I61" s="189"/>
      <c r="J61" s="193"/>
      <c r="K61" s="188"/>
      <c r="L61" s="189"/>
    </row>
    <row r="62" spans="1:12" ht="99.75" x14ac:dyDescent="0.25">
      <c r="A62" s="824" t="s">
        <v>347</v>
      </c>
      <c r="B62" s="187" t="s">
        <v>266</v>
      </c>
      <c r="C62" s="827" t="s">
        <v>348</v>
      </c>
      <c r="D62" s="193"/>
      <c r="E62" s="188"/>
      <c r="F62" s="189"/>
      <c r="G62" s="193"/>
      <c r="H62" s="188"/>
      <c r="I62" s="189"/>
      <c r="J62" s="193"/>
      <c r="K62" s="188"/>
      <c r="L62" s="189"/>
    </row>
    <row r="63" spans="1:12" ht="99.75" x14ac:dyDescent="0.25">
      <c r="A63" s="825"/>
      <c r="B63" s="187" t="s">
        <v>274</v>
      </c>
      <c r="C63" s="828"/>
      <c r="D63" s="193"/>
      <c r="E63" s="188"/>
      <c r="F63" s="189"/>
      <c r="G63" s="193"/>
      <c r="H63" s="188"/>
      <c r="I63" s="189"/>
      <c r="J63" s="193"/>
      <c r="K63" s="188"/>
      <c r="L63" s="189"/>
    </row>
    <row r="64" spans="1:12" ht="71.25" x14ac:dyDescent="0.25">
      <c r="A64" s="825"/>
      <c r="B64" s="187" t="s">
        <v>349</v>
      </c>
      <c r="C64" s="828"/>
      <c r="D64" s="193"/>
      <c r="E64" s="188"/>
      <c r="F64" s="189"/>
      <c r="G64" s="193"/>
      <c r="H64" s="188"/>
      <c r="I64" s="189"/>
      <c r="J64" s="193"/>
      <c r="K64" s="188"/>
      <c r="L64" s="189"/>
    </row>
    <row r="65" spans="1:12" ht="85.5" x14ac:dyDescent="0.25">
      <c r="A65" s="825"/>
      <c r="B65" s="187" t="s">
        <v>283</v>
      </c>
      <c r="C65" s="828"/>
      <c r="D65" s="193"/>
      <c r="E65" s="188"/>
      <c r="F65" s="189"/>
      <c r="G65" s="193"/>
      <c r="H65" s="188"/>
      <c r="I65" s="189"/>
      <c r="J65" s="193"/>
      <c r="K65" s="188"/>
      <c r="L65" s="189"/>
    </row>
    <row r="66" spans="1:12" ht="71.25" x14ac:dyDescent="0.25">
      <c r="A66" s="825"/>
      <c r="B66" s="187" t="s">
        <v>287</v>
      </c>
      <c r="C66" s="828"/>
      <c r="D66" s="193"/>
      <c r="E66" s="188"/>
      <c r="F66" s="189"/>
      <c r="G66" s="193"/>
      <c r="H66" s="188"/>
      <c r="I66" s="189"/>
      <c r="J66" s="193"/>
      <c r="K66" s="188"/>
      <c r="L66" s="189"/>
    </row>
    <row r="67" spans="1:12" ht="99.75" x14ac:dyDescent="0.25">
      <c r="A67" s="826"/>
      <c r="B67" s="291" t="s">
        <v>350</v>
      </c>
      <c r="C67" s="829"/>
      <c r="D67" s="193"/>
      <c r="E67" s="188"/>
      <c r="F67" s="189"/>
      <c r="G67" s="193"/>
      <c r="H67" s="188"/>
      <c r="I67" s="189"/>
      <c r="J67" s="193"/>
      <c r="K67" s="188"/>
      <c r="L67" s="189"/>
    </row>
    <row r="68" spans="1:12" ht="71.25" x14ac:dyDescent="0.25">
      <c r="A68" s="830" t="s">
        <v>351</v>
      </c>
      <c r="B68" s="291" t="s">
        <v>294</v>
      </c>
      <c r="C68" s="827" t="s">
        <v>295</v>
      </c>
      <c r="D68" s="193"/>
      <c r="E68" s="188"/>
      <c r="F68" s="189"/>
      <c r="G68" s="193"/>
      <c r="H68" s="188"/>
      <c r="I68" s="189"/>
      <c r="J68" s="193"/>
      <c r="K68" s="188"/>
      <c r="L68" s="189"/>
    </row>
    <row r="69" spans="1:12" ht="57" x14ac:dyDescent="0.25">
      <c r="A69" s="831"/>
      <c r="B69" s="292" t="s">
        <v>352</v>
      </c>
      <c r="C69" s="832"/>
      <c r="D69" s="194"/>
      <c r="E69" s="91"/>
      <c r="F69" s="92"/>
      <c r="G69" s="194"/>
      <c r="H69" s="91"/>
      <c r="I69" s="92"/>
      <c r="J69" s="194"/>
      <c r="K69" s="91"/>
      <c r="L69" s="92"/>
    </row>
  </sheetData>
  <mergeCells count="72">
    <mergeCell ref="J58:L58"/>
    <mergeCell ref="G28:I28"/>
    <mergeCell ref="B43:B44"/>
    <mergeCell ref="J6:J8"/>
    <mergeCell ref="C43:C44"/>
    <mergeCell ref="D43:F43"/>
    <mergeCell ref="G43:I43"/>
    <mergeCell ref="B13:B14"/>
    <mergeCell ref="C15:C16"/>
    <mergeCell ref="C13:C14"/>
    <mergeCell ref="A1:A4"/>
    <mergeCell ref="J1:L1"/>
    <mergeCell ref="J2:L2"/>
    <mergeCell ref="J3:L3"/>
    <mergeCell ref="J4:L4"/>
    <mergeCell ref="B1:I1"/>
    <mergeCell ref="B2:I2"/>
    <mergeCell ref="B3:I3"/>
    <mergeCell ref="B4:I4"/>
    <mergeCell ref="A15:A16"/>
    <mergeCell ref="A6:A8"/>
    <mergeCell ref="A12:L12"/>
    <mergeCell ref="A13:A14"/>
    <mergeCell ref="M6:O6"/>
    <mergeCell ref="M7:O7"/>
    <mergeCell ref="M8:O8"/>
    <mergeCell ref="D13:F13"/>
    <mergeCell ref="G13:I13"/>
    <mergeCell ref="J13:L13"/>
    <mergeCell ref="F15:F16"/>
    <mergeCell ref="I15:I16"/>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A32:A37"/>
    <mergeCell ref="C32:C37"/>
    <mergeCell ref="A38:A39"/>
    <mergeCell ref="C38:C39"/>
    <mergeCell ref="A45:A46"/>
    <mergeCell ref="C45:C46"/>
    <mergeCell ref="A43:A44"/>
    <mergeCell ref="A42:L42"/>
    <mergeCell ref="J43:L43"/>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s>
  <pageMargins left="0.25" right="0.25" top="0.75" bottom="0.75" header="0.3" footer="0.3"/>
  <pageSetup scale="2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H16" zoomScale="90" zoomScaleNormal="90" workbookViewId="0">
      <selection activeCell="Q18" sqref="Q18"/>
    </sheetView>
  </sheetViews>
  <sheetFormatPr baseColWidth="10" defaultColWidth="11.42578125" defaultRowHeight="15" x14ac:dyDescent="0.25"/>
  <cols>
    <col min="1" max="1" width="9.140625" style="173" customWidth="1"/>
    <col min="2" max="2" width="35.42578125" style="173" customWidth="1"/>
    <col min="3" max="3" width="27.85546875" style="173" customWidth="1"/>
    <col min="4" max="4" width="12" style="173" customWidth="1"/>
    <col min="5" max="5" width="35" style="173" customWidth="1"/>
    <col min="6" max="6" width="17.140625" style="173" customWidth="1"/>
    <col min="7" max="7" width="13.85546875" style="173" customWidth="1"/>
    <col min="8" max="8" width="13.42578125" style="173" customWidth="1"/>
    <col min="9" max="9" width="13.85546875" style="174" customWidth="1"/>
    <col min="10" max="10" width="11.42578125" style="174" customWidth="1"/>
    <col min="11" max="11" width="11.42578125" style="174"/>
    <col min="12" max="12" width="10.140625" style="174" customWidth="1"/>
    <col min="13" max="13" width="10.140625" style="173" customWidth="1"/>
    <col min="14" max="14" width="40.85546875" style="173" customWidth="1"/>
    <col min="15" max="16" width="10.140625" style="173" customWidth="1"/>
    <col min="17" max="17" width="40" style="173" customWidth="1"/>
    <col min="18" max="19" width="10.140625" style="173" customWidth="1"/>
    <col min="20" max="20" width="12.85546875" style="173" customWidth="1"/>
    <col min="21" max="22" width="10.140625" style="173" customWidth="1"/>
    <col min="23" max="23" width="12.85546875" style="173" customWidth="1"/>
    <col min="24" max="25" width="10.140625" style="173" customWidth="1"/>
    <col min="26" max="26" width="12.85546875" style="173" customWidth="1"/>
    <col min="27" max="28" width="10.140625" style="173" customWidth="1"/>
    <col min="29" max="29" width="12.85546875" style="173" customWidth="1"/>
    <col min="30" max="31" width="10.140625" style="173" customWidth="1"/>
    <col min="32" max="32" width="13.42578125" style="173" customWidth="1"/>
    <col min="33" max="34" width="10.140625" style="173" customWidth="1"/>
    <col min="35" max="35" width="13.42578125" style="173" customWidth="1"/>
    <col min="36" max="37" width="10.140625" style="173" customWidth="1"/>
    <col min="38" max="38" width="13.42578125" style="173" customWidth="1"/>
    <col min="39" max="40" width="10.140625" style="173" customWidth="1"/>
    <col min="41" max="41" width="13.42578125" style="173" customWidth="1"/>
    <col min="42" max="43" width="10.140625" style="173" customWidth="1"/>
    <col min="44" max="44" width="12" style="173" customWidth="1"/>
    <col min="45" max="46" width="10.140625" style="173" customWidth="1"/>
    <col min="47" max="47" width="12.42578125" style="173" customWidth="1"/>
    <col min="48" max="48" width="14" style="173" customWidth="1"/>
    <col min="49" max="50" width="12" style="173" customWidth="1"/>
    <col min="51" max="91" width="11.42578125" style="182"/>
    <col min="92" max="16384" width="11.42578125" style="173"/>
  </cols>
  <sheetData>
    <row r="1" spans="1:91" s="150" customFormat="1" ht="25.5" customHeight="1" thickBot="1" x14ac:dyDescent="0.3">
      <c r="A1" s="502"/>
      <c r="B1" s="503"/>
      <c r="C1" s="513" t="s">
        <v>182</v>
      </c>
      <c r="D1" s="513"/>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0" t="s">
        <v>606</v>
      </c>
      <c r="AW1" s="511"/>
      <c r="AX1" s="512"/>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169"/>
      <c r="CB1" s="169"/>
      <c r="CC1" s="169"/>
      <c r="CD1" s="169"/>
      <c r="CE1" s="169"/>
      <c r="CF1" s="169"/>
      <c r="CG1" s="169"/>
      <c r="CH1" s="169"/>
      <c r="CI1" s="169"/>
      <c r="CJ1" s="169"/>
      <c r="CK1" s="169"/>
      <c r="CL1" s="169"/>
      <c r="CM1" s="169"/>
    </row>
    <row r="2" spans="1:91" s="150" customFormat="1" ht="25.5" customHeight="1" thickBot="1" x14ac:dyDescent="0.3">
      <c r="A2" s="502"/>
      <c r="B2" s="503"/>
      <c r="C2" s="514" t="s">
        <v>183</v>
      </c>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0" t="s">
        <v>607</v>
      </c>
      <c r="AW2" s="511"/>
      <c r="AX2" s="512"/>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169"/>
      <c r="CB2" s="169"/>
      <c r="CC2" s="169"/>
      <c r="CD2" s="169"/>
      <c r="CE2" s="169"/>
      <c r="CF2" s="169"/>
      <c r="CG2" s="169"/>
      <c r="CH2" s="169"/>
      <c r="CI2" s="169"/>
      <c r="CJ2" s="169"/>
      <c r="CK2" s="169"/>
      <c r="CL2" s="169"/>
      <c r="CM2" s="169"/>
    </row>
    <row r="3" spans="1:91" s="150" customFormat="1" ht="25.5" customHeight="1" thickBot="1" x14ac:dyDescent="0.3">
      <c r="A3" s="502"/>
      <c r="B3" s="503"/>
      <c r="C3" s="514" t="s">
        <v>184</v>
      </c>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0" t="s">
        <v>608</v>
      </c>
      <c r="AW3" s="511"/>
      <c r="AX3" s="512"/>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169"/>
      <c r="CB3" s="169"/>
      <c r="CC3" s="169"/>
      <c r="CD3" s="169"/>
      <c r="CE3" s="169"/>
      <c r="CF3" s="169"/>
      <c r="CG3" s="169"/>
      <c r="CH3" s="169"/>
      <c r="CI3" s="169"/>
      <c r="CJ3" s="169"/>
      <c r="CK3" s="169"/>
      <c r="CL3" s="169"/>
      <c r="CM3" s="169"/>
    </row>
    <row r="4" spans="1:91" s="150" customFormat="1" ht="25.5" customHeight="1" thickBot="1" x14ac:dyDescent="0.3">
      <c r="A4" s="504"/>
      <c r="B4" s="505"/>
      <c r="C4" s="506" t="s">
        <v>389</v>
      </c>
      <c r="D4" s="507"/>
      <c r="E4" s="507"/>
      <c r="F4" s="507"/>
      <c r="G4" s="507"/>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8"/>
      <c r="AV4" s="510" t="s">
        <v>609</v>
      </c>
      <c r="AW4" s="511"/>
      <c r="AX4" s="512"/>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169"/>
      <c r="CB4" s="169"/>
      <c r="CC4" s="169"/>
      <c r="CD4" s="169"/>
      <c r="CE4" s="169"/>
      <c r="CF4" s="169"/>
      <c r="CG4" s="169"/>
      <c r="CH4" s="169"/>
      <c r="CI4" s="169"/>
      <c r="CJ4" s="169"/>
      <c r="CK4" s="169"/>
      <c r="CL4" s="169"/>
      <c r="CM4" s="169"/>
    </row>
    <row r="5" spans="1:91" s="169" customFormat="1" ht="21.75" customHeight="1" thickBot="1" x14ac:dyDescent="0.3">
      <c r="A5" s="183"/>
      <c r="B5" s="172"/>
      <c r="C5" s="172"/>
      <c r="D5" s="172"/>
      <c r="E5" s="172"/>
      <c r="F5" s="172"/>
      <c r="G5" s="172"/>
      <c r="H5" s="172"/>
      <c r="I5" s="172"/>
      <c r="J5" s="172"/>
      <c r="K5" s="172"/>
      <c r="L5" s="172"/>
      <c r="M5" s="184"/>
      <c r="N5" s="184"/>
      <c r="O5" s="184"/>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row>
    <row r="6" spans="1:91" s="150" customFormat="1" ht="21.75" customHeight="1" thickBot="1" x14ac:dyDescent="0.25">
      <c r="A6" s="509" t="s">
        <v>187</v>
      </c>
      <c r="B6" s="509"/>
      <c r="C6" s="225" t="s">
        <v>188</v>
      </c>
      <c r="D6" s="219"/>
      <c r="E6" s="225" t="s">
        <v>189</v>
      </c>
      <c r="F6" s="460" t="s">
        <v>194</v>
      </c>
      <c r="G6" s="225" t="s">
        <v>190</v>
      </c>
      <c r="H6" s="219"/>
      <c r="I6" s="251" t="s">
        <v>191</v>
      </c>
      <c r="J6" s="226"/>
      <c r="K6" s="252"/>
      <c r="L6" s="253"/>
      <c r="M6" s="229"/>
      <c r="N6" s="517" t="s">
        <v>192</v>
      </c>
      <c r="O6" s="518"/>
      <c r="P6" s="519"/>
      <c r="Q6" s="480" t="s">
        <v>193</v>
      </c>
      <c r="R6" s="480"/>
      <c r="S6" s="480"/>
      <c r="T6" s="515"/>
      <c r="U6" s="516"/>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169"/>
      <c r="CB6" s="169"/>
      <c r="CC6" s="169"/>
      <c r="CD6" s="169"/>
      <c r="CE6" s="169"/>
      <c r="CF6" s="169"/>
      <c r="CG6" s="169"/>
      <c r="CH6" s="169"/>
      <c r="CI6" s="169"/>
      <c r="CJ6" s="169"/>
      <c r="CK6" s="169"/>
      <c r="CL6" s="169"/>
      <c r="CM6" s="169"/>
    </row>
    <row r="7" spans="1:91" s="150" customFormat="1" ht="21.75" customHeight="1" thickBot="1" x14ac:dyDescent="0.25">
      <c r="A7" s="509"/>
      <c r="B7" s="509"/>
      <c r="C7" s="227" t="s">
        <v>195</v>
      </c>
      <c r="D7" s="228"/>
      <c r="E7" s="225" t="s">
        <v>196</v>
      </c>
      <c r="F7" s="219"/>
      <c r="G7" s="225" t="s">
        <v>197</v>
      </c>
      <c r="H7" s="228"/>
      <c r="I7" s="251" t="s">
        <v>198</v>
      </c>
      <c r="J7" s="226"/>
      <c r="K7" s="252"/>
      <c r="L7" s="253"/>
      <c r="M7" s="229"/>
      <c r="N7" s="520"/>
      <c r="O7" s="521"/>
      <c r="P7" s="522"/>
      <c r="Q7" s="480" t="s">
        <v>199</v>
      </c>
      <c r="R7" s="480"/>
      <c r="S7" s="480"/>
      <c r="T7" s="515"/>
      <c r="U7" s="516"/>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169"/>
      <c r="CB7" s="169"/>
      <c r="CC7" s="169"/>
      <c r="CD7" s="169"/>
      <c r="CE7" s="169"/>
      <c r="CF7" s="169"/>
      <c r="CG7" s="169"/>
      <c r="CH7" s="169"/>
      <c r="CI7" s="169"/>
      <c r="CJ7" s="169"/>
      <c r="CK7" s="169"/>
      <c r="CL7" s="169"/>
      <c r="CM7" s="169"/>
    </row>
    <row r="8" spans="1:91" s="150" customFormat="1" ht="21.75" customHeight="1" thickBot="1" x14ac:dyDescent="0.25">
      <c r="A8" s="509"/>
      <c r="B8" s="509"/>
      <c r="C8" s="225" t="s">
        <v>200</v>
      </c>
      <c r="D8" s="219"/>
      <c r="E8" s="225" t="s">
        <v>201</v>
      </c>
      <c r="F8" s="219"/>
      <c r="G8" s="225" t="s">
        <v>202</v>
      </c>
      <c r="H8" s="228"/>
      <c r="I8" s="251" t="s">
        <v>203</v>
      </c>
      <c r="J8" s="226"/>
      <c r="K8" s="252"/>
      <c r="L8" s="253"/>
      <c r="M8" s="229"/>
      <c r="N8" s="523"/>
      <c r="O8" s="524"/>
      <c r="P8" s="525"/>
      <c r="Q8" s="480" t="s">
        <v>204</v>
      </c>
      <c r="R8" s="480"/>
      <c r="S8" s="480"/>
      <c r="T8" s="515" t="s">
        <v>194</v>
      </c>
      <c r="U8" s="516"/>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169"/>
      <c r="CB8" s="169"/>
      <c r="CC8" s="169"/>
      <c r="CD8" s="169"/>
      <c r="CE8" s="169"/>
      <c r="CF8" s="169"/>
      <c r="CG8" s="169"/>
      <c r="CH8" s="169"/>
      <c r="CI8" s="169"/>
      <c r="CJ8" s="169"/>
      <c r="CK8" s="169"/>
      <c r="CL8" s="169"/>
      <c r="CM8" s="169"/>
    </row>
    <row r="9" spans="1:91" s="169" customFormat="1" ht="21.75" customHeight="1" x14ac:dyDescent="0.25">
      <c r="I9" s="254"/>
      <c r="J9" s="254"/>
      <c r="K9" s="254"/>
      <c r="L9" s="254"/>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row>
    <row r="10" spans="1:91" s="169" customFormat="1" ht="21.75" customHeight="1" thickBot="1" x14ac:dyDescent="0.3">
      <c r="I10" s="254"/>
      <c r="J10" s="254"/>
      <c r="K10" s="254"/>
      <c r="L10" s="254"/>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row>
    <row r="11" spans="1:91" ht="23.45" customHeight="1" x14ac:dyDescent="0.25">
      <c r="A11" s="489" t="s">
        <v>390</v>
      </c>
      <c r="B11" s="491" t="s">
        <v>391</v>
      </c>
      <c r="C11" s="493" t="s">
        <v>53</v>
      </c>
      <c r="D11" s="493" t="s">
        <v>392</v>
      </c>
      <c r="E11" s="493" t="s">
        <v>393</v>
      </c>
      <c r="F11" s="493" t="s">
        <v>394</v>
      </c>
      <c r="G11" s="491" t="s">
        <v>395</v>
      </c>
      <c r="H11" s="491" t="s">
        <v>396</v>
      </c>
      <c r="I11" s="495" t="s">
        <v>397</v>
      </c>
      <c r="J11" s="495" t="s">
        <v>398</v>
      </c>
      <c r="K11" s="500" t="s">
        <v>621</v>
      </c>
      <c r="L11" s="499" t="s">
        <v>188</v>
      </c>
      <c r="M11" s="487"/>
      <c r="N11" s="488"/>
      <c r="O11" s="486" t="s">
        <v>189</v>
      </c>
      <c r="P11" s="487"/>
      <c r="Q11" s="488"/>
      <c r="R11" s="486" t="s">
        <v>190</v>
      </c>
      <c r="S11" s="487"/>
      <c r="T11" s="488"/>
      <c r="U11" s="486" t="s">
        <v>191</v>
      </c>
      <c r="V11" s="487"/>
      <c r="W11" s="488"/>
      <c r="X11" s="486" t="s">
        <v>195</v>
      </c>
      <c r="Y11" s="487"/>
      <c r="Z11" s="488"/>
      <c r="AA11" s="486" t="s">
        <v>196</v>
      </c>
      <c r="AB11" s="487"/>
      <c r="AC11" s="488"/>
      <c r="AD11" s="486" t="s">
        <v>197</v>
      </c>
      <c r="AE11" s="487"/>
      <c r="AF11" s="488"/>
      <c r="AG11" s="486" t="s">
        <v>198</v>
      </c>
      <c r="AH11" s="487"/>
      <c r="AI11" s="488"/>
      <c r="AJ11" s="486" t="s">
        <v>200</v>
      </c>
      <c r="AK11" s="487"/>
      <c r="AL11" s="488"/>
      <c r="AM11" s="486" t="s">
        <v>201</v>
      </c>
      <c r="AN11" s="487"/>
      <c r="AO11" s="488"/>
      <c r="AP11" s="486" t="s">
        <v>202</v>
      </c>
      <c r="AQ11" s="487"/>
      <c r="AR11" s="488"/>
      <c r="AS11" s="486" t="s">
        <v>203</v>
      </c>
      <c r="AT11" s="487"/>
      <c r="AU11" s="488"/>
      <c r="AV11" s="497" t="s">
        <v>399</v>
      </c>
      <c r="AW11" s="481" t="s">
        <v>400</v>
      </c>
      <c r="AX11" s="483" t="s">
        <v>401</v>
      </c>
      <c r="AY11" s="485"/>
      <c r="AZ11" s="485"/>
      <c r="BA11" s="485"/>
      <c r="BB11" s="485"/>
      <c r="BC11" s="485"/>
      <c r="BD11" s="485"/>
      <c r="BE11" s="485"/>
      <c r="BF11" s="485"/>
      <c r="BG11" s="485"/>
    </row>
    <row r="12" spans="1:91" s="174" customFormat="1" ht="36.75" customHeight="1" thickBot="1" x14ac:dyDescent="0.3">
      <c r="A12" s="490"/>
      <c r="B12" s="492"/>
      <c r="C12" s="494"/>
      <c r="D12" s="494"/>
      <c r="E12" s="494"/>
      <c r="F12" s="494"/>
      <c r="G12" s="492"/>
      <c r="H12" s="492"/>
      <c r="I12" s="496"/>
      <c r="J12" s="496"/>
      <c r="K12" s="501"/>
      <c r="L12" s="230" t="s">
        <v>402</v>
      </c>
      <c r="M12" s="220" t="s">
        <v>403</v>
      </c>
      <c r="N12" s="220" t="s">
        <v>404</v>
      </c>
      <c r="O12" s="230" t="s">
        <v>402</v>
      </c>
      <c r="P12" s="220" t="s">
        <v>403</v>
      </c>
      <c r="Q12" s="220" t="s">
        <v>404</v>
      </c>
      <c r="R12" s="230" t="s">
        <v>402</v>
      </c>
      <c r="S12" s="220" t="s">
        <v>403</v>
      </c>
      <c r="T12" s="220" t="s">
        <v>404</v>
      </c>
      <c r="U12" s="230" t="s">
        <v>402</v>
      </c>
      <c r="V12" s="220" t="s">
        <v>403</v>
      </c>
      <c r="W12" s="220" t="s">
        <v>404</v>
      </c>
      <c r="X12" s="230" t="s">
        <v>402</v>
      </c>
      <c r="Y12" s="220" t="s">
        <v>403</v>
      </c>
      <c r="Z12" s="220" t="s">
        <v>404</v>
      </c>
      <c r="AA12" s="230" t="s">
        <v>402</v>
      </c>
      <c r="AB12" s="220" t="s">
        <v>403</v>
      </c>
      <c r="AC12" s="220" t="s">
        <v>404</v>
      </c>
      <c r="AD12" s="230" t="s">
        <v>402</v>
      </c>
      <c r="AE12" s="220" t="s">
        <v>403</v>
      </c>
      <c r="AF12" s="220" t="s">
        <v>404</v>
      </c>
      <c r="AG12" s="230" t="s">
        <v>402</v>
      </c>
      <c r="AH12" s="220" t="s">
        <v>403</v>
      </c>
      <c r="AI12" s="220" t="s">
        <v>404</v>
      </c>
      <c r="AJ12" s="230" t="s">
        <v>402</v>
      </c>
      <c r="AK12" s="220" t="s">
        <v>403</v>
      </c>
      <c r="AL12" s="220" t="s">
        <v>404</v>
      </c>
      <c r="AM12" s="230" t="s">
        <v>402</v>
      </c>
      <c r="AN12" s="220" t="s">
        <v>403</v>
      </c>
      <c r="AO12" s="220" t="s">
        <v>404</v>
      </c>
      <c r="AP12" s="230" t="s">
        <v>402</v>
      </c>
      <c r="AQ12" s="220" t="s">
        <v>403</v>
      </c>
      <c r="AR12" s="220" t="s">
        <v>404</v>
      </c>
      <c r="AS12" s="230" t="s">
        <v>402</v>
      </c>
      <c r="AT12" s="220" t="s">
        <v>403</v>
      </c>
      <c r="AU12" s="220" t="s">
        <v>404</v>
      </c>
      <c r="AV12" s="498"/>
      <c r="AW12" s="482"/>
      <c r="AX12" s="484"/>
      <c r="AY12" s="485"/>
      <c r="AZ12" s="485"/>
      <c r="BA12" s="485"/>
      <c r="BB12" s="485"/>
      <c r="BC12" s="485"/>
      <c r="BD12" s="485"/>
      <c r="BE12" s="485"/>
      <c r="BF12" s="485"/>
      <c r="BG12" s="485"/>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row>
    <row r="13" spans="1:91" ht="96" x14ac:dyDescent="0.25">
      <c r="A13" s="178" t="s">
        <v>405</v>
      </c>
      <c r="B13" s="176" t="s">
        <v>406</v>
      </c>
      <c r="C13" s="176" t="s">
        <v>407</v>
      </c>
      <c r="D13" s="175">
        <v>2</v>
      </c>
      <c r="E13" s="176" t="s">
        <v>408</v>
      </c>
      <c r="F13" s="176"/>
      <c r="G13" s="175" t="s">
        <v>409</v>
      </c>
      <c r="H13" s="175" t="s">
        <v>410</v>
      </c>
      <c r="I13" s="177">
        <v>111340</v>
      </c>
      <c r="J13" s="177">
        <v>350292</v>
      </c>
      <c r="K13" s="255">
        <v>45000</v>
      </c>
      <c r="L13" s="256">
        <v>3750</v>
      </c>
      <c r="M13" s="427">
        <v>2968</v>
      </c>
      <c r="N13" s="428" t="s">
        <v>648</v>
      </c>
      <c r="O13" s="256">
        <v>3750</v>
      </c>
      <c r="P13" s="222">
        <v>3207</v>
      </c>
      <c r="Q13" s="428" t="s">
        <v>748</v>
      </c>
      <c r="R13" s="256">
        <v>3750</v>
      </c>
      <c r="S13" s="224"/>
      <c r="T13" s="224"/>
      <c r="U13" s="256">
        <v>3750</v>
      </c>
      <c r="V13" s="224"/>
      <c r="W13" s="224"/>
      <c r="X13" s="256">
        <v>3750</v>
      </c>
      <c r="Y13" s="224"/>
      <c r="Z13" s="224"/>
      <c r="AA13" s="256">
        <v>3750</v>
      </c>
      <c r="AB13" s="224"/>
      <c r="AC13" s="224"/>
      <c r="AD13" s="256">
        <v>3750</v>
      </c>
      <c r="AE13" s="224"/>
      <c r="AF13" s="224"/>
      <c r="AG13" s="256">
        <v>3750</v>
      </c>
      <c r="AH13" s="224"/>
      <c r="AI13" s="224"/>
      <c r="AJ13" s="256">
        <v>3750</v>
      </c>
      <c r="AK13" s="224"/>
      <c r="AL13" s="224"/>
      <c r="AM13" s="256">
        <v>3750</v>
      </c>
      <c r="AN13" s="224"/>
      <c r="AO13" s="224"/>
      <c r="AP13" s="256">
        <v>3750</v>
      </c>
      <c r="AQ13" s="224"/>
      <c r="AR13" s="224"/>
      <c r="AS13" s="256">
        <v>3750</v>
      </c>
      <c r="AT13" s="224"/>
      <c r="AU13" s="224"/>
      <c r="AV13" s="405">
        <f t="shared" ref="AV13:AV18" si="0">+L13+O13+R13+U13+X13+AA13+AD13+AG13+AJ13+AM13+AP13+AS13</f>
        <v>45000</v>
      </c>
      <c r="AW13" s="221">
        <f t="shared" ref="AW13:AW18" si="1">+M13+P13+S13+V13+Y13+AB13+AE13+AH13+AK13+AN13+AQ13+AT13</f>
        <v>6175</v>
      </c>
      <c r="AX13" s="180" t="s">
        <v>411</v>
      </c>
    </row>
    <row r="14" spans="1:91" ht="198.95" customHeight="1" x14ac:dyDescent="0.25">
      <c r="A14" s="178" t="s">
        <v>405</v>
      </c>
      <c r="B14" s="176" t="s">
        <v>406</v>
      </c>
      <c r="C14" s="176" t="s">
        <v>407</v>
      </c>
      <c r="D14" s="175">
        <v>4</v>
      </c>
      <c r="E14" s="176" t="s">
        <v>280</v>
      </c>
      <c r="F14" s="398"/>
      <c r="G14" s="399" t="s">
        <v>409</v>
      </c>
      <c r="H14" s="399" t="s">
        <v>410</v>
      </c>
      <c r="I14" s="400">
        <v>3993</v>
      </c>
      <c r="J14" s="400">
        <v>9916</v>
      </c>
      <c r="K14" s="401">
        <v>3000</v>
      </c>
      <c r="L14" s="402">
        <v>0</v>
      </c>
      <c r="M14" s="429">
        <v>0</v>
      </c>
      <c r="N14" s="428" t="s">
        <v>707</v>
      </c>
      <c r="O14" s="403">
        <v>300</v>
      </c>
      <c r="P14" s="470">
        <v>518</v>
      </c>
      <c r="Q14" s="428" t="s">
        <v>768</v>
      </c>
      <c r="R14" s="403">
        <v>300</v>
      </c>
      <c r="S14" s="404"/>
      <c r="T14" s="404"/>
      <c r="U14" s="403">
        <v>300</v>
      </c>
      <c r="V14" s="404"/>
      <c r="W14" s="404"/>
      <c r="X14" s="403">
        <v>300</v>
      </c>
      <c r="Y14" s="404"/>
      <c r="Z14" s="404"/>
      <c r="AA14" s="403">
        <v>300</v>
      </c>
      <c r="AB14" s="404"/>
      <c r="AC14" s="404"/>
      <c r="AD14" s="403">
        <v>300</v>
      </c>
      <c r="AE14" s="404"/>
      <c r="AF14" s="404"/>
      <c r="AG14" s="403">
        <v>300</v>
      </c>
      <c r="AH14" s="404"/>
      <c r="AI14" s="404"/>
      <c r="AJ14" s="403">
        <v>300</v>
      </c>
      <c r="AK14" s="404"/>
      <c r="AL14" s="404"/>
      <c r="AM14" s="403">
        <v>300</v>
      </c>
      <c r="AN14" s="404"/>
      <c r="AO14" s="404"/>
      <c r="AP14" s="403">
        <v>150</v>
      </c>
      <c r="AQ14" s="404"/>
      <c r="AR14" s="404"/>
      <c r="AS14" s="403">
        <v>150</v>
      </c>
      <c r="AT14" s="404"/>
      <c r="AU14" s="404"/>
      <c r="AV14" s="405">
        <f t="shared" si="0"/>
        <v>3000</v>
      </c>
      <c r="AW14" s="221">
        <f t="shared" si="1"/>
        <v>518</v>
      </c>
      <c r="AX14" s="180" t="s">
        <v>411</v>
      </c>
    </row>
    <row r="15" spans="1:91" ht="372" x14ac:dyDescent="0.25">
      <c r="A15" s="178" t="s">
        <v>405</v>
      </c>
      <c r="B15" s="176" t="s">
        <v>406</v>
      </c>
      <c r="C15" s="176" t="s">
        <v>407</v>
      </c>
      <c r="D15" s="175">
        <v>5</v>
      </c>
      <c r="E15" s="176" t="s">
        <v>386</v>
      </c>
      <c r="F15" s="176"/>
      <c r="G15" s="175" t="s">
        <v>409</v>
      </c>
      <c r="H15" s="175" t="s">
        <v>412</v>
      </c>
      <c r="I15" s="177">
        <v>90102</v>
      </c>
      <c r="J15" s="177">
        <v>286385</v>
      </c>
      <c r="K15" s="255">
        <v>40000</v>
      </c>
      <c r="L15" s="256">
        <v>0</v>
      </c>
      <c r="M15" s="427">
        <v>136</v>
      </c>
      <c r="N15" s="428" t="s">
        <v>685</v>
      </c>
      <c r="O15" s="223">
        <v>3640</v>
      </c>
      <c r="P15" s="224">
        <v>2752</v>
      </c>
      <c r="Q15" s="471" t="s">
        <v>792</v>
      </c>
      <c r="R15" s="223">
        <v>3636</v>
      </c>
      <c r="S15" s="224"/>
      <c r="T15" s="224"/>
      <c r="U15" s="223">
        <v>3636</v>
      </c>
      <c r="V15" s="224"/>
      <c r="W15" s="224"/>
      <c r="X15" s="223">
        <v>3636</v>
      </c>
      <c r="Y15" s="224"/>
      <c r="Z15" s="224"/>
      <c r="AA15" s="223">
        <v>3636</v>
      </c>
      <c r="AB15" s="224"/>
      <c r="AC15" s="224"/>
      <c r="AD15" s="223">
        <v>3636</v>
      </c>
      <c r="AE15" s="224"/>
      <c r="AF15" s="224"/>
      <c r="AG15" s="223">
        <v>3636</v>
      </c>
      <c r="AH15" s="224"/>
      <c r="AI15" s="224"/>
      <c r="AJ15" s="223">
        <v>3636</v>
      </c>
      <c r="AK15" s="224"/>
      <c r="AL15" s="224"/>
      <c r="AM15" s="223">
        <v>3636</v>
      </c>
      <c r="AN15" s="224"/>
      <c r="AO15" s="224"/>
      <c r="AP15" s="223">
        <v>3636</v>
      </c>
      <c r="AQ15" s="224"/>
      <c r="AR15" s="224"/>
      <c r="AS15" s="223">
        <v>3636</v>
      </c>
      <c r="AT15" s="224"/>
      <c r="AU15" s="224"/>
      <c r="AV15" s="179">
        <f t="shared" si="0"/>
        <v>40000</v>
      </c>
      <c r="AW15" s="221">
        <f t="shared" si="1"/>
        <v>2888</v>
      </c>
      <c r="AX15" s="180" t="s">
        <v>411</v>
      </c>
    </row>
    <row r="16" spans="1:91" ht="108.6" customHeight="1" x14ac:dyDescent="0.25">
      <c r="A16" s="178" t="s">
        <v>405</v>
      </c>
      <c r="B16" s="176" t="s">
        <v>406</v>
      </c>
      <c r="C16" s="176" t="s">
        <v>407</v>
      </c>
      <c r="D16" s="175">
        <v>6</v>
      </c>
      <c r="E16" s="176" t="s">
        <v>413</v>
      </c>
      <c r="F16" s="176"/>
      <c r="G16" s="175" t="s">
        <v>409</v>
      </c>
      <c r="H16" s="175" t="s">
        <v>410</v>
      </c>
      <c r="I16" s="177">
        <v>3430</v>
      </c>
      <c r="J16" s="177">
        <v>11841</v>
      </c>
      <c r="K16" s="255">
        <v>1200</v>
      </c>
      <c r="L16" s="256">
        <v>100</v>
      </c>
      <c r="M16" s="413">
        <v>44</v>
      </c>
      <c r="N16" s="414" t="s">
        <v>647</v>
      </c>
      <c r="O16" s="223">
        <v>100</v>
      </c>
      <c r="P16" s="467">
        <v>51</v>
      </c>
      <c r="Q16" s="414" t="s">
        <v>761</v>
      </c>
      <c r="R16" s="223">
        <v>100</v>
      </c>
      <c r="S16" s="224"/>
      <c r="T16" s="224"/>
      <c r="U16" s="223">
        <v>100</v>
      </c>
      <c r="V16" s="224"/>
      <c r="W16" s="224"/>
      <c r="X16" s="223">
        <v>100</v>
      </c>
      <c r="Y16" s="224"/>
      <c r="Z16" s="224"/>
      <c r="AA16" s="223">
        <v>100</v>
      </c>
      <c r="AB16" s="224"/>
      <c r="AC16" s="224"/>
      <c r="AD16" s="223">
        <v>100</v>
      </c>
      <c r="AE16" s="224"/>
      <c r="AF16" s="224"/>
      <c r="AG16" s="223">
        <v>100</v>
      </c>
      <c r="AH16" s="224"/>
      <c r="AI16" s="224"/>
      <c r="AJ16" s="223">
        <v>100</v>
      </c>
      <c r="AK16" s="224"/>
      <c r="AL16" s="224"/>
      <c r="AM16" s="223">
        <v>100</v>
      </c>
      <c r="AN16" s="224"/>
      <c r="AO16" s="224"/>
      <c r="AP16" s="223">
        <v>100</v>
      </c>
      <c r="AQ16" s="224"/>
      <c r="AR16" s="224"/>
      <c r="AS16" s="223">
        <v>100</v>
      </c>
      <c r="AT16" s="224"/>
      <c r="AU16" s="224"/>
      <c r="AV16" s="179">
        <f t="shared" si="0"/>
        <v>1200</v>
      </c>
      <c r="AW16" s="221">
        <f t="shared" si="1"/>
        <v>95</v>
      </c>
      <c r="AX16" s="180" t="s">
        <v>411</v>
      </c>
    </row>
    <row r="17" spans="1:50" ht="147.94999999999999" customHeight="1" x14ac:dyDescent="0.25">
      <c r="A17" s="178" t="s">
        <v>405</v>
      </c>
      <c r="B17" s="176" t="s">
        <v>406</v>
      </c>
      <c r="C17" s="176" t="s">
        <v>407</v>
      </c>
      <c r="D17" s="175">
        <v>7</v>
      </c>
      <c r="E17" s="176" t="s">
        <v>414</v>
      </c>
      <c r="F17" s="176"/>
      <c r="G17" s="175" t="s">
        <v>409</v>
      </c>
      <c r="H17" s="175" t="s">
        <v>410</v>
      </c>
      <c r="I17" s="177">
        <v>13336</v>
      </c>
      <c r="J17" s="177">
        <v>12778</v>
      </c>
      <c r="K17" s="255">
        <v>3100</v>
      </c>
      <c r="L17" s="256">
        <v>100</v>
      </c>
      <c r="M17" s="427">
        <v>141</v>
      </c>
      <c r="N17" s="428" t="s">
        <v>659</v>
      </c>
      <c r="O17" s="223">
        <v>300</v>
      </c>
      <c r="P17" s="224">
        <v>282</v>
      </c>
      <c r="Q17" s="428" t="s">
        <v>736</v>
      </c>
      <c r="R17" s="223">
        <v>300</v>
      </c>
      <c r="S17" s="224"/>
      <c r="T17" s="224"/>
      <c r="U17" s="223">
        <v>300</v>
      </c>
      <c r="V17" s="224"/>
      <c r="W17" s="224"/>
      <c r="X17" s="223">
        <v>300</v>
      </c>
      <c r="Y17" s="224"/>
      <c r="Z17" s="224"/>
      <c r="AA17" s="223">
        <v>300</v>
      </c>
      <c r="AB17" s="224"/>
      <c r="AC17" s="224"/>
      <c r="AD17" s="223">
        <v>300</v>
      </c>
      <c r="AE17" s="224"/>
      <c r="AF17" s="224"/>
      <c r="AG17" s="223">
        <v>300</v>
      </c>
      <c r="AH17" s="224"/>
      <c r="AI17" s="224"/>
      <c r="AJ17" s="223">
        <v>300</v>
      </c>
      <c r="AK17" s="224"/>
      <c r="AL17" s="224"/>
      <c r="AM17" s="223">
        <v>300</v>
      </c>
      <c r="AN17" s="224"/>
      <c r="AO17" s="224"/>
      <c r="AP17" s="223">
        <v>150</v>
      </c>
      <c r="AQ17" s="224"/>
      <c r="AR17" s="224"/>
      <c r="AS17" s="223">
        <v>150</v>
      </c>
      <c r="AT17" s="224"/>
      <c r="AU17" s="224"/>
      <c r="AV17" s="179">
        <f t="shared" si="0"/>
        <v>3100</v>
      </c>
      <c r="AW17" s="221">
        <f t="shared" si="1"/>
        <v>423</v>
      </c>
      <c r="AX17" s="180" t="s">
        <v>411</v>
      </c>
    </row>
    <row r="18" spans="1:50" ht="153" customHeight="1" x14ac:dyDescent="0.25">
      <c r="A18" s="178" t="s">
        <v>405</v>
      </c>
      <c r="B18" s="176" t="s">
        <v>406</v>
      </c>
      <c r="C18" s="176" t="s">
        <v>407</v>
      </c>
      <c r="D18" s="175">
        <v>8</v>
      </c>
      <c r="E18" s="176" t="s">
        <v>415</v>
      </c>
      <c r="F18" s="176"/>
      <c r="G18" s="175" t="s">
        <v>409</v>
      </c>
      <c r="H18" s="175" t="s">
        <v>410</v>
      </c>
      <c r="I18" s="177">
        <v>14921</v>
      </c>
      <c r="J18" s="177">
        <v>24269</v>
      </c>
      <c r="K18" s="255">
        <v>5200</v>
      </c>
      <c r="L18" s="256">
        <v>200</v>
      </c>
      <c r="M18" s="453">
        <v>8</v>
      </c>
      <c r="N18" s="454" t="s">
        <v>793</v>
      </c>
      <c r="O18" s="223">
        <v>500</v>
      </c>
      <c r="P18" s="224">
        <v>520</v>
      </c>
      <c r="Q18" s="454" t="s">
        <v>806</v>
      </c>
      <c r="R18" s="223">
        <v>500</v>
      </c>
      <c r="S18" s="224"/>
      <c r="T18" s="224"/>
      <c r="U18" s="223">
        <v>500</v>
      </c>
      <c r="V18" s="224"/>
      <c r="W18" s="224"/>
      <c r="X18" s="223">
        <v>500</v>
      </c>
      <c r="Y18" s="224"/>
      <c r="Z18" s="224"/>
      <c r="AA18" s="223">
        <v>500</v>
      </c>
      <c r="AB18" s="224"/>
      <c r="AC18" s="224"/>
      <c r="AD18" s="223">
        <v>500</v>
      </c>
      <c r="AE18" s="224"/>
      <c r="AF18" s="224"/>
      <c r="AG18" s="223">
        <v>500</v>
      </c>
      <c r="AH18" s="224"/>
      <c r="AI18" s="224"/>
      <c r="AJ18" s="223">
        <v>500</v>
      </c>
      <c r="AK18" s="224"/>
      <c r="AL18" s="224"/>
      <c r="AM18" s="223">
        <v>500</v>
      </c>
      <c r="AN18" s="224"/>
      <c r="AO18" s="224"/>
      <c r="AP18" s="223">
        <v>250</v>
      </c>
      <c r="AQ18" s="224"/>
      <c r="AR18" s="224"/>
      <c r="AS18" s="223">
        <v>250</v>
      </c>
      <c r="AT18" s="224"/>
      <c r="AU18" s="224"/>
      <c r="AV18" s="179">
        <f t="shared" si="0"/>
        <v>5200</v>
      </c>
      <c r="AW18" s="221">
        <f t="shared" si="1"/>
        <v>528</v>
      </c>
      <c r="AX18" s="180" t="s">
        <v>411</v>
      </c>
    </row>
  </sheetData>
  <autoFilter ref="A11:AX18"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1:A12"/>
    <mergeCell ref="B11:B12"/>
    <mergeCell ref="C11:C12"/>
    <mergeCell ref="D11:D12"/>
    <mergeCell ref="E11:E12"/>
    <mergeCell ref="BG11:BG12"/>
    <mergeCell ref="BA11:BA12"/>
    <mergeCell ref="BB11:BB12"/>
    <mergeCell ref="BC11:BC12"/>
    <mergeCell ref="BD11:BD12"/>
    <mergeCell ref="BE11:BE12"/>
    <mergeCell ref="BF11:BF12"/>
    <mergeCell ref="Q8:S8"/>
    <mergeCell ref="AW11:AW12"/>
    <mergeCell ref="AX11:AX12"/>
    <mergeCell ref="AY11:AY12"/>
    <mergeCell ref="AZ11:AZ12"/>
    <mergeCell ref="X11:Z11"/>
    <mergeCell ref="AJ11:AL11"/>
    <mergeCell ref="AM11:AO1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103"/>
  <sheetViews>
    <sheetView topLeftCell="A49" zoomScale="60" zoomScaleNormal="60" workbookViewId="0">
      <selection activeCell="T24" sqref="T24:T43"/>
    </sheetView>
  </sheetViews>
  <sheetFormatPr baseColWidth="10" defaultColWidth="10.85546875" defaultRowHeight="14.25" x14ac:dyDescent="0.25"/>
  <cols>
    <col min="1" max="1" width="25.42578125" style="148" customWidth="1"/>
    <col min="2" max="2" width="29.85546875" style="148" customWidth="1"/>
    <col min="3" max="3" width="21.42578125" style="148" customWidth="1"/>
    <col min="4" max="4" width="30.42578125" style="148" customWidth="1"/>
    <col min="5" max="5" width="20.85546875" style="148" bestFit="1" customWidth="1"/>
    <col min="6" max="6" width="21.85546875" style="148" customWidth="1"/>
    <col min="7" max="7" width="20.85546875" style="148" bestFit="1" customWidth="1"/>
    <col min="8" max="8" width="21.42578125" style="148" customWidth="1"/>
    <col min="9" max="9" width="20.85546875" style="148" bestFit="1" customWidth="1"/>
    <col min="10" max="10" width="22.140625" style="148" customWidth="1"/>
    <col min="11" max="11" width="20.85546875" style="148" bestFit="1" customWidth="1"/>
    <col min="12" max="12" width="23" style="148" customWidth="1"/>
    <col min="13" max="13" width="20.85546875" style="148" bestFit="1" customWidth="1"/>
    <col min="14" max="14" width="22.140625" style="148" customWidth="1"/>
    <col min="15" max="15" width="20.85546875" style="148" bestFit="1" customWidth="1"/>
    <col min="16" max="16" width="29.85546875" style="148" customWidth="1"/>
    <col min="17" max="17" width="20.42578125" style="148" customWidth="1"/>
    <col min="18" max="18" width="17.140625" style="148" bestFit="1" customWidth="1"/>
    <col min="19" max="19" width="20.85546875" style="148" bestFit="1" customWidth="1"/>
    <col min="20" max="20" width="21.140625" style="148" customWidth="1"/>
    <col min="21" max="21" width="20.85546875" style="148" bestFit="1" customWidth="1"/>
    <col min="22" max="22" width="19.85546875" style="148" bestFit="1" customWidth="1"/>
    <col min="23" max="23" width="21.85546875" style="148" customWidth="1"/>
    <col min="24" max="24" width="17.140625" style="148" bestFit="1" customWidth="1"/>
    <col min="25" max="25" width="20.85546875" style="148" bestFit="1" customWidth="1"/>
    <col min="26" max="26" width="20.42578125" style="148" customWidth="1"/>
    <col min="27" max="27" width="17.42578125" style="148" customWidth="1"/>
    <col min="28" max="28" width="19.85546875" style="148" bestFit="1" customWidth="1"/>
    <col min="29" max="29" width="22.85546875" style="148" customWidth="1"/>
    <col min="30" max="30" width="17" style="148" customWidth="1"/>
    <col min="31" max="31" width="19.85546875" style="148" bestFit="1" customWidth="1"/>
    <col min="32" max="32" width="22" style="148" customWidth="1"/>
    <col min="33" max="36" width="20.42578125" style="148" bestFit="1" customWidth="1"/>
    <col min="37" max="16384" width="10.85546875" style="148"/>
  </cols>
  <sheetData>
    <row r="1" spans="1:62" s="68" customFormat="1" ht="20.25" customHeight="1" x14ac:dyDescent="0.25">
      <c r="A1" s="793"/>
      <c r="B1" s="903" t="s">
        <v>357</v>
      </c>
      <c r="C1" s="904"/>
      <c r="D1" s="904"/>
      <c r="E1" s="904"/>
      <c r="F1" s="904"/>
      <c r="G1" s="904"/>
      <c r="H1" s="904"/>
      <c r="I1" s="904"/>
      <c r="J1" s="904"/>
      <c r="K1" s="904"/>
      <c r="L1" s="904"/>
      <c r="M1" s="904"/>
      <c r="N1" s="904"/>
      <c r="O1" s="904"/>
      <c r="P1" s="904"/>
      <c r="Q1" s="904"/>
      <c r="R1" s="904"/>
      <c r="S1" s="904"/>
      <c r="T1" s="904"/>
      <c r="U1" s="904"/>
      <c r="V1" s="904"/>
      <c r="W1" s="904"/>
      <c r="X1" s="904"/>
      <c r="Y1" s="904"/>
      <c r="Z1" s="904"/>
      <c r="AA1" s="904"/>
      <c r="AB1" s="904"/>
      <c r="AC1" s="904"/>
      <c r="AD1" s="904"/>
      <c r="AE1" s="904"/>
      <c r="AF1" s="905"/>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row>
    <row r="2" spans="1:62" s="68" customFormat="1" ht="18.75" customHeight="1" x14ac:dyDescent="0.25">
      <c r="A2" s="794"/>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row>
    <row r="3" spans="1:62" s="68" customFormat="1" ht="14.25" customHeight="1" x14ac:dyDescent="0.25">
      <c r="A3" s="794"/>
      <c r="B3" s="906"/>
      <c r="C3" s="907"/>
      <c r="D3" s="907"/>
      <c r="E3" s="907"/>
      <c r="F3" s="907"/>
      <c r="G3" s="907"/>
      <c r="H3" s="907"/>
      <c r="I3" s="907"/>
      <c r="J3" s="907"/>
      <c r="K3" s="907"/>
      <c r="L3" s="907"/>
      <c r="M3" s="907"/>
      <c r="N3" s="907"/>
      <c r="O3" s="907"/>
      <c r="P3" s="907"/>
      <c r="Q3" s="907"/>
      <c r="R3" s="907"/>
      <c r="S3" s="907"/>
      <c r="T3" s="907"/>
      <c r="U3" s="907"/>
      <c r="V3" s="907"/>
      <c r="W3" s="907"/>
      <c r="X3" s="907"/>
      <c r="Y3" s="907"/>
      <c r="Z3" s="907"/>
      <c r="AA3" s="907"/>
      <c r="AB3" s="907"/>
      <c r="AC3" s="907"/>
      <c r="AD3" s="907"/>
      <c r="AE3" s="907"/>
      <c r="AF3" s="90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row>
    <row r="4" spans="1:62" s="68" customFormat="1" ht="33" customHeight="1" thickBot="1" x14ac:dyDescent="0.3">
      <c r="A4" s="795"/>
      <c r="B4" s="909"/>
      <c r="C4" s="910"/>
      <c r="D4" s="910"/>
      <c r="E4" s="910"/>
      <c r="F4" s="910"/>
      <c r="G4" s="910"/>
      <c r="H4" s="910"/>
      <c r="I4" s="910"/>
      <c r="J4" s="910"/>
      <c r="K4" s="910"/>
      <c r="L4" s="910"/>
      <c r="M4" s="910"/>
      <c r="N4" s="910"/>
      <c r="O4" s="910"/>
      <c r="P4" s="910"/>
      <c r="Q4" s="910"/>
      <c r="R4" s="910"/>
      <c r="S4" s="910"/>
      <c r="T4" s="910"/>
      <c r="U4" s="910"/>
      <c r="V4" s="910"/>
      <c r="W4" s="910"/>
      <c r="X4" s="910"/>
      <c r="Y4" s="910"/>
      <c r="Z4" s="910"/>
      <c r="AA4" s="910"/>
      <c r="AB4" s="910"/>
      <c r="AC4" s="910"/>
      <c r="AD4" s="910"/>
      <c r="AE4" s="910"/>
      <c r="AF4" s="911"/>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row>
    <row r="5" spans="1:62" s="68" customFormat="1" ht="15" x14ac:dyDescent="0.25">
      <c r="B5" s="167"/>
      <c r="C5" s="167"/>
      <c r="D5" s="167"/>
      <c r="E5" s="167"/>
      <c r="F5" s="167"/>
      <c r="G5" s="167"/>
      <c r="H5" s="167"/>
      <c r="I5" s="167"/>
      <c r="J5" s="167"/>
      <c r="K5" s="166"/>
      <c r="L5" s="166"/>
      <c r="M5" s="166"/>
      <c r="N5" s="166"/>
      <c r="O5" s="166"/>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row>
    <row r="6" spans="1:62" s="68" customFormat="1" ht="9" customHeight="1" x14ac:dyDescent="0.25">
      <c r="A6" s="72"/>
      <c r="B6" s="167"/>
      <c r="C6" s="167"/>
      <c r="D6" s="167"/>
      <c r="E6" s="167"/>
      <c r="F6" s="167"/>
      <c r="G6" s="167"/>
      <c r="H6" s="167"/>
      <c r="I6" s="167"/>
      <c r="J6" s="167"/>
      <c r="K6" s="167"/>
      <c r="L6" s="167"/>
      <c r="M6" s="167"/>
      <c r="N6" s="167"/>
      <c r="O6" s="167"/>
      <c r="P6" s="69"/>
      <c r="Q6" s="69"/>
      <c r="R6" s="70"/>
      <c r="S6" s="70"/>
      <c r="T6" s="69"/>
      <c r="U6" s="69"/>
      <c r="V6" s="69"/>
      <c r="W6" s="148"/>
      <c r="X6" s="71"/>
      <c r="Y6" s="71"/>
      <c r="Z6" s="71"/>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row>
    <row r="7" spans="1:62" s="68" customFormat="1" ht="15" customHeight="1" thickBot="1" x14ac:dyDescent="0.3">
      <c r="A7" s="73"/>
      <c r="B7" s="167"/>
      <c r="C7" s="167"/>
      <c r="D7" s="167"/>
      <c r="E7" s="167"/>
      <c r="F7" s="167"/>
      <c r="G7" s="167"/>
      <c r="H7" s="167"/>
      <c r="I7" s="167"/>
      <c r="J7" s="167"/>
      <c r="K7" s="167"/>
      <c r="L7" s="167"/>
      <c r="M7" s="167"/>
      <c r="N7" s="167"/>
      <c r="O7" s="167"/>
      <c r="P7" s="69"/>
      <c r="Q7" s="69"/>
      <c r="R7" s="70"/>
      <c r="S7" s="70"/>
      <c r="T7" s="69"/>
      <c r="U7" s="69"/>
      <c r="V7" s="69"/>
      <c r="W7" s="148"/>
      <c r="X7" s="71"/>
      <c r="Y7" s="71"/>
      <c r="Z7" s="204"/>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row>
    <row r="8" spans="1:62" s="68" customFormat="1" ht="15" customHeight="1" thickBot="1" x14ac:dyDescent="0.3">
      <c r="A8" s="796" t="s">
        <v>307</v>
      </c>
      <c r="B8" s="912" t="s">
        <v>308</v>
      </c>
      <c r="C8" s="913"/>
      <c r="D8" s="913"/>
      <c r="E8" s="913"/>
      <c r="F8" s="913"/>
      <c r="G8" s="913"/>
      <c r="H8" s="913"/>
      <c r="I8" s="913"/>
      <c r="J8" s="913"/>
      <c r="K8" s="913"/>
      <c r="L8" s="913"/>
      <c r="M8" s="913"/>
      <c r="N8" s="913"/>
      <c r="O8" s="913"/>
      <c r="P8" s="913"/>
      <c r="Q8" s="913"/>
      <c r="R8" s="913"/>
      <c r="S8" s="913"/>
      <c r="T8" s="913"/>
      <c r="U8" s="913"/>
      <c r="V8" s="913"/>
      <c r="W8" s="913"/>
      <c r="X8" s="913"/>
      <c r="Y8" s="913"/>
      <c r="Z8" s="913"/>
      <c r="AA8" s="914"/>
      <c r="AB8" s="257"/>
      <c r="AC8" s="510" t="s">
        <v>606</v>
      </c>
      <c r="AD8" s="511"/>
      <c r="AE8" s="511"/>
      <c r="AF8" s="512"/>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row>
    <row r="9" spans="1:62" s="68" customFormat="1" ht="15" customHeight="1" thickBot="1" x14ac:dyDescent="0.3">
      <c r="A9" s="797"/>
      <c r="B9" s="915"/>
      <c r="C9" s="916"/>
      <c r="D9" s="916"/>
      <c r="E9" s="916"/>
      <c r="F9" s="916"/>
      <c r="G9" s="916"/>
      <c r="H9" s="916"/>
      <c r="I9" s="916"/>
      <c r="J9" s="916"/>
      <c r="K9" s="916"/>
      <c r="L9" s="916"/>
      <c r="M9" s="916"/>
      <c r="N9" s="916"/>
      <c r="O9" s="916"/>
      <c r="P9" s="916"/>
      <c r="Q9" s="916"/>
      <c r="R9" s="916"/>
      <c r="S9" s="916"/>
      <c r="T9" s="916"/>
      <c r="U9" s="916"/>
      <c r="V9" s="916"/>
      <c r="W9" s="916"/>
      <c r="X9" s="916"/>
      <c r="Y9" s="916"/>
      <c r="Z9" s="916"/>
      <c r="AA9" s="917"/>
      <c r="AB9" s="263"/>
      <c r="AC9" s="510" t="s">
        <v>607</v>
      </c>
      <c r="AD9" s="511"/>
      <c r="AE9" s="511"/>
      <c r="AF9" s="512"/>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row>
    <row r="10" spans="1:62" s="68" customFormat="1" ht="15" customHeight="1" thickBot="1" x14ac:dyDescent="0.3">
      <c r="A10" s="797"/>
      <c r="B10" s="915"/>
      <c r="C10" s="916"/>
      <c r="D10" s="916"/>
      <c r="E10" s="916"/>
      <c r="F10" s="916"/>
      <c r="G10" s="916"/>
      <c r="H10" s="916"/>
      <c r="I10" s="916"/>
      <c r="J10" s="916"/>
      <c r="K10" s="916"/>
      <c r="L10" s="916"/>
      <c r="M10" s="916"/>
      <c r="N10" s="916"/>
      <c r="O10" s="916"/>
      <c r="P10" s="916"/>
      <c r="Q10" s="916"/>
      <c r="R10" s="916"/>
      <c r="S10" s="916"/>
      <c r="T10" s="916"/>
      <c r="U10" s="916"/>
      <c r="V10" s="916"/>
      <c r="W10" s="916"/>
      <c r="X10" s="916"/>
      <c r="Y10" s="916"/>
      <c r="Z10" s="916"/>
      <c r="AA10" s="917"/>
      <c r="AB10" s="263"/>
      <c r="AC10" s="510" t="s">
        <v>608</v>
      </c>
      <c r="AD10" s="511"/>
      <c r="AE10" s="511"/>
      <c r="AF10" s="512"/>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row>
    <row r="11" spans="1:62" s="68" customFormat="1" ht="15" customHeight="1" thickBot="1" x14ac:dyDescent="0.3">
      <c r="A11" s="798"/>
      <c r="B11" s="918"/>
      <c r="C11" s="919"/>
      <c r="D11" s="919"/>
      <c r="E11" s="919"/>
      <c r="F11" s="919"/>
      <c r="G11" s="919"/>
      <c r="H11" s="919"/>
      <c r="I11" s="919"/>
      <c r="J11" s="919"/>
      <c r="K11" s="919"/>
      <c r="L11" s="919"/>
      <c r="M11" s="919"/>
      <c r="N11" s="919"/>
      <c r="O11" s="919"/>
      <c r="P11" s="919"/>
      <c r="Q11" s="919"/>
      <c r="R11" s="919"/>
      <c r="S11" s="919"/>
      <c r="T11" s="919"/>
      <c r="U11" s="919"/>
      <c r="V11" s="919"/>
      <c r="W11" s="919"/>
      <c r="X11" s="919"/>
      <c r="Y11" s="919"/>
      <c r="Z11" s="919"/>
      <c r="AA11" s="920"/>
      <c r="AB11" s="258"/>
      <c r="AC11" s="510" t="s">
        <v>609</v>
      </c>
      <c r="AD11" s="511"/>
      <c r="AE11" s="511"/>
      <c r="AF11" s="512"/>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row>
    <row r="12" spans="1:62" s="68" customFormat="1" ht="9" customHeight="1" x14ac:dyDescent="0.25">
      <c r="A12" s="81"/>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row>
    <row r="13" spans="1:62" s="95" customFormat="1" ht="16.5" customHeight="1" thickBot="1" x14ac:dyDescent="0.25">
      <c r="C13" s="169"/>
      <c r="D13" s="169"/>
      <c r="E13" s="169"/>
      <c r="F13" s="169"/>
      <c r="G13" s="169"/>
      <c r="H13" s="169"/>
      <c r="I13" s="169"/>
      <c r="J13" s="169"/>
      <c r="K13" s="168"/>
      <c r="L13" s="168"/>
      <c r="M13" s="168"/>
      <c r="N13" s="168"/>
      <c r="O13" s="168"/>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row>
    <row r="14" spans="1:62" s="150" customFormat="1" ht="21.75" customHeight="1" thickBot="1" x14ac:dyDescent="0.3">
      <c r="A14" s="644" t="s">
        <v>187</v>
      </c>
      <c r="B14" s="245" t="s">
        <v>188</v>
      </c>
      <c r="C14" s="206"/>
      <c r="D14" s="245" t="s">
        <v>189</v>
      </c>
      <c r="E14" s="206" t="s">
        <v>194</v>
      </c>
      <c r="F14" s="245" t="s">
        <v>190</v>
      </c>
      <c r="G14" s="207"/>
      <c r="H14" s="245" t="s">
        <v>191</v>
      </c>
      <c r="I14" s="208"/>
      <c r="J14" s="170"/>
      <c r="K14" s="643" t="s">
        <v>192</v>
      </c>
      <c r="L14" s="643"/>
      <c r="M14" s="480" t="s">
        <v>193</v>
      </c>
      <c r="N14" s="480"/>
      <c r="O14" s="480"/>
      <c r="P14" s="349"/>
      <c r="Q14" s="264"/>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row>
    <row r="15" spans="1:62" s="150" customFormat="1" ht="21.75" customHeight="1" thickBot="1" x14ac:dyDescent="0.3">
      <c r="A15" s="644"/>
      <c r="B15" s="246" t="s">
        <v>195</v>
      </c>
      <c r="C15" s="209"/>
      <c r="D15" s="245" t="s">
        <v>196</v>
      </c>
      <c r="E15" s="210"/>
      <c r="F15" s="245" t="s">
        <v>197</v>
      </c>
      <c r="G15" s="210"/>
      <c r="H15" s="245" t="s">
        <v>198</v>
      </c>
      <c r="I15" s="208"/>
      <c r="J15" s="170"/>
      <c r="K15" s="643"/>
      <c r="L15" s="643"/>
      <c r="M15" s="480" t="s">
        <v>199</v>
      </c>
      <c r="N15" s="480"/>
      <c r="O15" s="480"/>
      <c r="P15" s="211"/>
      <c r="Q15" s="264"/>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row>
    <row r="16" spans="1:62" s="150" customFormat="1" ht="21.75" customHeight="1" thickBot="1" x14ac:dyDescent="0.3">
      <c r="A16" s="644"/>
      <c r="B16" s="245" t="s">
        <v>200</v>
      </c>
      <c r="C16" s="206"/>
      <c r="D16" s="245" t="s">
        <v>201</v>
      </c>
      <c r="E16" s="210"/>
      <c r="F16" s="245" t="s">
        <v>202</v>
      </c>
      <c r="G16" s="210"/>
      <c r="H16" s="245" t="s">
        <v>203</v>
      </c>
      <c r="I16" s="208"/>
      <c r="K16" s="643"/>
      <c r="L16" s="643"/>
      <c r="M16" s="480" t="s">
        <v>204</v>
      </c>
      <c r="N16" s="480"/>
      <c r="O16" s="480"/>
      <c r="P16" s="349" t="s">
        <v>194</v>
      </c>
      <c r="Q16" s="264"/>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row>
    <row r="17" spans="1:62" s="150" customFormat="1" ht="21.75" customHeight="1" x14ac:dyDescent="0.25">
      <c r="A17" s="68"/>
      <c r="B17" s="68"/>
      <c r="C17" s="68"/>
      <c r="D17" s="68"/>
      <c r="E17" s="68"/>
      <c r="F17" s="68"/>
      <c r="G17" s="170"/>
      <c r="H17" s="170"/>
      <c r="I17" s="170"/>
      <c r="J17" s="170"/>
      <c r="K17" s="171"/>
      <c r="L17" s="171"/>
      <c r="M17" s="169"/>
      <c r="N17" s="169"/>
      <c r="O17" s="169"/>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row>
    <row r="18" spans="1:62" s="95" customFormat="1" ht="17.25" customHeight="1" thickBot="1" x14ac:dyDescent="0.25">
      <c r="E18" s="170"/>
      <c r="G18" s="170"/>
      <c r="H18" s="170"/>
      <c r="I18" s="170"/>
      <c r="J18" s="170"/>
      <c r="K18" s="168"/>
      <c r="L18" s="168"/>
      <c r="M18" s="168"/>
      <c r="N18" s="168"/>
      <c r="O18" s="168"/>
      <c r="AG18" s="197"/>
      <c r="AH18" s="197"/>
      <c r="AI18" s="197"/>
      <c r="AJ18" s="197"/>
      <c r="AK18" s="197"/>
      <c r="AL18" s="197"/>
      <c r="AM18" s="197"/>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row>
    <row r="19" spans="1:62" s="68" customFormat="1" ht="48" customHeight="1" thickBot="1" x14ac:dyDescent="0.3">
      <c r="A19" s="662" t="s">
        <v>358</v>
      </c>
      <c r="B19" s="663"/>
      <c r="C19" s="663"/>
      <c r="D19" s="663"/>
      <c r="E19" s="663"/>
      <c r="F19" s="663"/>
      <c r="G19" s="663"/>
      <c r="H19" s="663"/>
      <c r="I19" s="663"/>
      <c r="J19" s="663"/>
      <c r="K19" s="663"/>
      <c r="L19" s="663"/>
      <c r="M19" s="663"/>
      <c r="N19" s="663"/>
      <c r="O19" s="663"/>
      <c r="P19" s="663"/>
      <c r="Q19" s="663"/>
      <c r="R19" s="663"/>
      <c r="S19" s="663"/>
      <c r="T19" s="663"/>
      <c r="U19" s="663"/>
      <c r="V19" s="663"/>
      <c r="W19" s="663"/>
      <c r="X19" s="663"/>
      <c r="Y19" s="663"/>
      <c r="Z19" s="663"/>
      <c r="AA19" s="663"/>
      <c r="AB19" s="663"/>
      <c r="AC19" s="663"/>
      <c r="AD19" s="663"/>
      <c r="AE19" s="663"/>
      <c r="AF19" s="664"/>
      <c r="AG19" s="197"/>
      <c r="AH19" s="197"/>
      <c r="AI19" s="197"/>
      <c r="AJ19" s="197"/>
      <c r="AK19" s="197"/>
      <c r="AL19" s="197"/>
      <c r="AM19" s="197"/>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row>
    <row r="20" spans="1:62" s="68" customFormat="1" ht="50.25" customHeight="1" thickBot="1" x14ac:dyDescent="0.3">
      <c r="A20" s="660" t="s">
        <v>359</v>
      </c>
      <c r="B20" s="661"/>
      <c r="C20" s="898" t="s">
        <v>300</v>
      </c>
      <c r="D20" s="898"/>
      <c r="E20" s="898"/>
      <c r="F20" s="898"/>
      <c r="G20" s="898"/>
      <c r="H20" s="898"/>
      <c r="I20" s="898"/>
      <c r="J20" s="898"/>
      <c r="K20" s="898"/>
      <c r="L20" s="898"/>
      <c r="M20" s="898"/>
      <c r="N20" s="898"/>
      <c r="O20" s="898"/>
      <c r="P20" s="898"/>
      <c r="Q20" s="898"/>
      <c r="R20" s="898"/>
      <c r="S20" s="898"/>
      <c r="T20" s="898"/>
      <c r="U20" s="898"/>
      <c r="V20" s="898"/>
      <c r="W20" s="898"/>
      <c r="X20" s="898"/>
      <c r="Y20" s="898"/>
      <c r="Z20" s="898"/>
      <c r="AA20" s="898"/>
      <c r="AB20" s="898"/>
      <c r="AC20" s="898"/>
      <c r="AD20" s="898"/>
      <c r="AE20" s="898"/>
      <c r="AF20" s="899"/>
      <c r="AG20" s="197"/>
      <c r="AH20" s="197"/>
      <c r="AI20" s="197"/>
      <c r="AJ20" s="197"/>
      <c r="AK20" s="197"/>
      <c r="AL20" s="197"/>
      <c r="AM20" s="197"/>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row>
    <row r="21" spans="1:62" s="99" customFormat="1" ht="21.75" customHeight="1" thickBot="1" x14ac:dyDescent="0.3">
      <c r="A21" s="677" t="s">
        <v>360</v>
      </c>
      <c r="B21" s="923" t="s">
        <v>361</v>
      </c>
      <c r="C21" s="791" t="s">
        <v>99</v>
      </c>
      <c r="D21" s="902"/>
      <c r="E21" s="902"/>
      <c r="F21" s="902"/>
      <c r="G21" s="902"/>
      <c r="H21" s="902"/>
      <c r="I21" s="902"/>
      <c r="J21" s="902"/>
      <c r="K21" s="902"/>
      <c r="L21" s="902"/>
      <c r="M21" s="902"/>
      <c r="N21" s="792"/>
      <c r="O21" s="895" t="s">
        <v>236</v>
      </c>
      <c r="P21" s="896"/>
      <c r="Q21" s="896"/>
      <c r="R21" s="896"/>
      <c r="S21" s="896"/>
      <c r="T21" s="896"/>
      <c r="U21" s="896"/>
      <c r="V21" s="896"/>
      <c r="W21" s="896"/>
      <c r="X21" s="896"/>
      <c r="Y21" s="896"/>
      <c r="Z21" s="896"/>
      <c r="AA21" s="896"/>
      <c r="AB21" s="896"/>
      <c r="AC21" s="896"/>
      <c r="AD21" s="896"/>
      <c r="AE21" s="896"/>
      <c r="AF21" s="897"/>
      <c r="AG21" s="197"/>
      <c r="AH21" s="197"/>
      <c r="AI21" s="197"/>
      <c r="AJ21" s="197"/>
      <c r="AK21" s="197"/>
      <c r="AL21" s="197"/>
      <c r="AM21" s="197"/>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row>
    <row r="22" spans="1:62" s="99" customFormat="1" ht="21.75" customHeight="1" thickBot="1" x14ac:dyDescent="0.3">
      <c r="A22" s="882"/>
      <c r="B22" s="923"/>
      <c r="C22" s="900" t="s">
        <v>234</v>
      </c>
      <c r="D22" s="901"/>
      <c r="E22" s="900" t="s">
        <v>241</v>
      </c>
      <c r="F22" s="901"/>
      <c r="G22" s="900" t="s">
        <v>242</v>
      </c>
      <c r="H22" s="901"/>
      <c r="I22" s="900" t="s">
        <v>243</v>
      </c>
      <c r="J22" s="901"/>
      <c r="K22" s="900" t="s">
        <v>244</v>
      </c>
      <c r="L22" s="901"/>
      <c r="M22" s="900" t="s">
        <v>245</v>
      </c>
      <c r="N22" s="901"/>
      <c r="O22" s="895" t="s">
        <v>234</v>
      </c>
      <c r="P22" s="896"/>
      <c r="Q22" s="897"/>
      <c r="R22" s="892" t="s">
        <v>241</v>
      </c>
      <c r="S22" s="893"/>
      <c r="T22" s="894"/>
      <c r="U22" s="892" t="s">
        <v>242</v>
      </c>
      <c r="V22" s="893"/>
      <c r="W22" s="894"/>
      <c r="X22" s="892" t="s">
        <v>243</v>
      </c>
      <c r="Y22" s="893"/>
      <c r="Z22" s="894"/>
      <c r="AA22" s="892" t="s">
        <v>244</v>
      </c>
      <c r="AB22" s="893"/>
      <c r="AC22" s="894"/>
      <c r="AD22" s="892" t="s">
        <v>245</v>
      </c>
      <c r="AE22" s="893"/>
      <c r="AF22" s="894"/>
      <c r="AG22" s="197"/>
      <c r="AH22" s="197"/>
      <c r="AI22" s="197"/>
      <c r="AJ22" s="197"/>
      <c r="AK22" s="197"/>
      <c r="AL22" s="197"/>
      <c r="AM22" s="197"/>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row>
    <row r="23" spans="1:62" s="99" customFormat="1" ht="28.5" customHeight="1" thickBot="1" x14ac:dyDescent="0.3">
      <c r="A23" s="882"/>
      <c r="B23" s="677"/>
      <c r="C23" s="202" t="s">
        <v>100</v>
      </c>
      <c r="D23" s="350" t="s">
        <v>362</v>
      </c>
      <c r="E23" s="202" t="s">
        <v>100</v>
      </c>
      <c r="F23" s="350" t="s">
        <v>362</v>
      </c>
      <c r="G23" s="202" t="s">
        <v>100</v>
      </c>
      <c r="H23" s="350" t="s">
        <v>362</v>
      </c>
      <c r="I23" s="202" t="s">
        <v>100</v>
      </c>
      <c r="J23" s="350" t="s">
        <v>362</v>
      </c>
      <c r="K23" s="202" t="s">
        <v>100</v>
      </c>
      <c r="L23" s="350" t="s">
        <v>362</v>
      </c>
      <c r="M23" s="202" t="s">
        <v>100</v>
      </c>
      <c r="N23" s="350" t="s">
        <v>362</v>
      </c>
      <c r="O23" s="446" t="s">
        <v>100</v>
      </c>
      <c r="P23" s="446" t="s">
        <v>363</v>
      </c>
      <c r="Q23" s="446" t="s">
        <v>223</v>
      </c>
      <c r="R23" s="203" t="s">
        <v>100</v>
      </c>
      <c r="S23" s="203" t="s">
        <v>363</v>
      </c>
      <c r="T23" s="203" t="s">
        <v>223</v>
      </c>
      <c r="U23" s="203" t="s">
        <v>100</v>
      </c>
      <c r="V23" s="203" t="s">
        <v>363</v>
      </c>
      <c r="W23" s="203" t="s">
        <v>223</v>
      </c>
      <c r="X23" s="203" t="s">
        <v>100</v>
      </c>
      <c r="Y23" s="203" t="s">
        <v>363</v>
      </c>
      <c r="Z23" s="203" t="s">
        <v>223</v>
      </c>
      <c r="AA23" s="203" t="s">
        <v>100</v>
      </c>
      <c r="AB23" s="203" t="s">
        <v>363</v>
      </c>
      <c r="AC23" s="203" t="s">
        <v>223</v>
      </c>
      <c r="AD23" s="203" t="s">
        <v>100</v>
      </c>
      <c r="AE23" s="203" t="s">
        <v>363</v>
      </c>
      <c r="AF23" s="203" t="s">
        <v>223</v>
      </c>
      <c r="AG23" s="197"/>
      <c r="AH23" s="197"/>
      <c r="AI23" s="197"/>
      <c r="AJ23" s="197"/>
      <c r="AK23" s="197"/>
      <c r="AL23" s="197"/>
      <c r="AM23" s="197"/>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row>
    <row r="24" spans="1:62" s="99" customFormat="1" ht="15.75" customHeight="1" thickBot="1" x14ac:dyDescent="0.3">
      <c r="A24" s="921"/>
      <c r="B24" s="364" t="s">
        <v>364</v>
      </c>
      <c r="C24" s="379">
        <v>0</v>
      </c>
      <c r="D24" s="375">
        <f>D44/20</f>
        <v>60202500</v>
      </c>
      <c r="E24" s="368">
        <v>1</v>
      </c>
      <c r="F24" s="375"/>
      <c r="G24" s="360">
        <v>1</v>
      </c>
      <c r="H24" s="375"/>
      <c r="I24" s="360">
        <v>1</v>
      </c>
      <c r="J24" s="375"/>
      <c r="K24" s="360">
        <v>1</v>
      </c>
      <c r="L24" s="375"/>
      <c r="M24" s="372">
        <v>1</v>
      </c>
      <c r="N24" s="443"/>
      <c r="O24" s="456">
        <v>1</v>
      </c>
      <c r="P24" s="457">
        <v>60202500</v>
      </c>
      <c r="Q24" s="448">
        <v>0</v>
      </c>
      <c r="R24" s="456">
        <v>1</v>
      </c>
      <c r="S24" s="457">
        <v>0</v>
      </c>
      <c r="T24" s="472">
        <v>1489376</v>
      </c>
      <c r="U24" s="354"/>
      <c r="V24" s="355"/>
      <c r="W24" s="355"/>
      <c r="X24" s="354"/>
      <c r="Y24" s="355"/>
      <c r="Z24" s="355"/>
      <c r="AA24" s="354"/>
      <c r="AB24" s="355"/>
      <c r="AC24" s="355"/>
      <c r="AD24" s="354"/>
      <c r="AE24" s="356"/>
      <c r="AF24" s="357"/>
      <c r="AG24" s="197"/>
      <c r="AH24" s="197"/>
      <c r="AI24" s="197"/>
      <c r="AJ24" s="197"/>
      <c r="AK24" s="197"/>
      <c r="AL24" s="197"/>
      <c r="AM24" s="197"/>
      <c r="AN24" s="198"/>
      <c r="AO24" s="198"/>
      <c r="AP24" s="198"/>
      <c r="AQ24" s="198"/>
      <c r="AR24" s="198"/>
      <c r="AS24" s="198"/>
      <c r="AT24" s="198"/>
      <c r="AU24" s="198"/>
      <c r="AV24" s="198"/>
      <c r="AW24" s="198"/>
      <c r="AX24" s="198"/>
      <c r="AY24" s="198"/>
      <c r="AZ24" s="198"/>
      <c r="BA24" s="198"/>
      <c r="BB24" s="198"/>
      <c r="BC24" s="198"/>
      <c r="BD24" s="198"/>
      <c r="BE24" s="198"/>
      <c r="BF24" s="198"/>
      <c r="BG24" s="198"/>
      <c r="BH24" s="198"/>
      <c r="BI24" s="198"/>
      <c r="BJ24" s="198"/>
    </row>
    <row r="25" spans="1:62" s="99" customFormat="1" ht="15.75" customHeight="1" thickBot="1" x14ac:dyDescent="0.3">
      <c r="A25" s="921"/>
      <c r="B25" s="365" t="s">
        <v>365</v>
      </c>
      <c r="C25" s="380">
        <v>0</v>
      </c>
      <c r="D25" s="376">
        <v>60202500</v>
      </c>
      <c r="E25" s="369">
        <v>1</v>
      </c>
      <c r="F25" s="376"/>
      <c r="G25" s="359">
        <v>1</v>
      </c>
      <c r="H25" s="376"/>
      <c r="I25" s="359">
        <v>1</v>
      </c>
      <c r="J25" s="376"/>
      <c r="K25" s="359">
        <v>1</v>
      </c>
      <c r="L25" s="376"/>
      <c r="M25" s="371">
        <v>1</v>
      </c>
      <c r="N25" s="444"/>
      <c r="O25" s="458">
        <v>1</v>
      </c>
      <c r="P25" s="457">
        <v>60202500</v>
      </c>
      <c r="Q25" s="449">
        <v>0</v>
      </c>
      <c r="R25" s="458">
        <v>1</v>
      </c>
      <c r="S25" s="457">
        <v>0</v>
      </c>
      <c r="T25" s="472">
        <v>1489376</v>
      </c>
      <c r="U25" s="358"/>
      <c r="V25" s="355"/>
      <c r="W25" s="355"/>
      <c r="X25" s="358"/>
      <c r="Y25" s="355"/>
      <c r="Z25" s="355"/>
      <c r="AA25" s="358"/>
      <c r="AB25" s="355"/>
      <c r="AC25" s="355"/>
      <c r="AD25" s="358"/>
      <c r="AE25" s="356"/>
      <c r="AF25" s="357"/>
      <c r="AG25" s="197"/>
      <c r="AH25" s="197"/>
      <c r="AI25" s="197"/>
      <c r="AJ25" s="197"/>
      <c r="AK25" s="197"/>
      <c r="AL25" s="197"/>
      <c r="AM25" s="197"/>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row>
    <row r="26" spans="1:62" s="99" customFormat="1" ht="15.75" customHeight="1" thickBot="1" x14ac:dyDescent="0.3">
      <c r="A26" s="921"/>
      <c r="B26" s="365" t="s">
        <v>366</v>
      </c>
      <c r="C26" s="380">
        <v>0</v>
      </c>
      <c r="D26" s="376">
        <v>60202500</v>
      </c>
      <c r="E26" s="369">
        <v>1</v>
      </c>
      <c r="F26" s="376"/>
      <c r="G26" s="359">
        <v>1</v>
      </c>
      <c r="H26" s="376"/>
      <c r="I26" s="359">
        <v>1</v>
      </c>
      <c r="J26" s="376"/>
      <c r="K26" s="359">
        <v>1</v>
      </c>
      <c r="L26" s="376"/>
      <c r="M26" s="371">
        <v>1</v>
      </c>
      <c r="N26" s="444"/>
      <c r="O26" s="458">
        <v>1</v>
      </c>
      <c r="P26" s="457">
        <v>60202500</v>
      </c>
      <c r="Q26" s="449">
        <v>0</v>
      </c>
      <c r="R26" s="458">
        <v>1</v>
      </c>
      <c r="S26" s="457">
        <v>0</v>
      </c>
      <c r="T26" s="472">
        <v>1489376</v>
      </c>
      <c r="U26" s="358"/>
      <c r="V26" s="355"/>
      <c r="W26" s="355"/>
      <c r="X26" s="358"/>
      <c r="Y26" s="355"/>
      <c r="Z26" s="355"/>
      <c r="AA26" s="358"/>
      <c r="AB26" s="355"/>
      <c r="AC26" s="355"/>
      <c r="AD26" s="358"/>
      <c r="AE26" s="356"/>
      <c r="AF26" s="357"/>
      <c r="AG26" s="197"/>
      <c r="AH26" s="197"/>
      <c r="AI26" s="197"/>
      <c r="AJ26" s="197"/>
      <c r="AK26" s="197"/>
      <c r="AL26" s="197"/>
      <c r="AM26" s="197"/>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row>
    <row r="27" spans="1:62" s="99" customFormat="1" ht="15.75" customHeight="1" thickBot="1" x14ac:dyDescent="0.3">
      <c r="A27" s="921"/>
      <c r="B27" s="365" t="s">
        <v>367</v>
      </c>
      <c r="C27" s="380">
        <v>0</v>
      </c>
      <c r="D27" s="376">
        <v>60202500</v>
      </c>
      <c r="E27" s="369">
        <v>1</v>
      </c>
      <c r="F27" s="376"/>
      <c r="G27" s="359">
        <v>1</v>
      </c>
      <c r="H27" s="376"/>
      <c r="I27" s="359">
        <v>1</v>
      </c>
      <c r="J27" s="376"/>
      <c r="K27" s="359">
        <v>1</v>
      </c>
      <c r="L27" s="376"/>
      <c r="M27" s="371">
        <v>1</v>
      </c>
      <c r="N27" s="444"/>
      <c r="O27" s="458">
        <v>1</v>
      </c>
      <c r="P27" s="457">
        <v>60202500</v>
      </c>
      <c r="Q27" s="449">
        <v>0</v>
      </c>
      <c r="R27" s="458">
        <v>1</v>
      </c>
      <c r="S27" s="457">
        <v>0</v>
      </c>
      <c r="T27" s="472">
        <v>1489376</v>
      </c>
      <c r="U27" s="358"/>
      <c r="V27" s="355"/>
      <c r="W27" s="355"/>
      <c r="X27" s="358"/>
      <c r="Y27" s="355"/>
      <c r="Z27" s="355"/>
      <c r="AA27" s="358"/>
      <c r="AB27" s="355"/>
      <c r="AC27" s="355"/>
      <c r="AD27" s="358"/>
      <c r="AE27" s="356"/>
      <c r="AF27" s="357"/>
      <c r="AG27" s="197"/>
      <c r="AH27" s="197"/>
      <c r="AI27" s="197"/>
      <c r="AJ27" s="197"/>
      <c r="AK27" s="197"/>
      <c r="AL27" s="197"/>
      <c r="AM27" s="197"/>
      <c r="AN27" s="198"/>
      <c r="AO27" s="198"/>
      <c r="AP27" s="198"/>
      <c r="AQ27" s="198"/>
      <c r="AR27" s="198"/>
      <c r="AS27" s="198"/>
      <c r="AT27" s="198"/>
      <c r="AU27" s="198"/>
      <c r="AV27" s="198"/>
      <c r="AW27" s="198"/>
      <c r="AX27" s="198"/>
      <c r="AY27" s="198"/>
      <c r="AZ27" s="198"/>
      <c r="BA27" s="198"/>
      <c r="BB27" s="198"/>
      <c r="BC27" s="198"/>
      <c r="BD27" s="198"/>
      <c r="BE27" s="198"/>
      <c r="BF27" s="198"/>
      <c r="BG27" s="198"/>
      <c r="BH27" s="198"/>
      <c r="BI27" s="198"/>
      <c r="BJ27" s="198"/>
    </row>
    <row r="28" spans="1:62" s="99" customFormat="1" ht="15.75" customHeight="1" thickBot="1" x14ac:dyDescent="0.3">
      <c r="A28" s="921"/>
      <c r="B28" s="365" t="s">
        <v>368</v>
      </c>
      <c r="C28" s="380">
        <v>0</v>
      </c>
      <c r="D28" s="376">
        <v>60202500</v>
      </c>
      <c r="E28" s="369">
        <v>1</v>
      </c>
      <c r="F28" s="376"/>
      <c r="G28" s="359">
        <v>1</v>
      </c>
      <c r="H28" s="376"/>
      <c r="I28" s="359">
        <v>1</v>
      </c>
      <c r="J28" s="376"/>
      <c r="K28" s="359">
        <v>1</v>
      </c>
      <c r="L28" s="376"/>
      <c r="M28" s="371">
        <v>1</v>
      </c>
      <c r="N28" s="444"/>
      <c r="O28" s="458">
        <v>1</v>
      </c>
      <c r="P28" s="457">
        <v>60202500</v>
      </c>
      <c r="Q28" s="449">
        <v>0</v>
      </c>
      <c r="R28" s="458">
        <v>1</v>
      </c>
      <c r="S28" s="457">
        <v>0</v>
      </c>
      <c r="T28" s="472">
        <v>1489376</v>
      </c>
      <c r="U28" s="358"/>
      <c r="V28" s="355"/>
      <c r="W28" s="355"/>
      <c r="X28" s="358"/>
      <c r="Y28" s="355"/>
      <c r="Z28" s="355"/>
      <c r="AA28" s="358"/>
      <c r="AB28" s="355"/>
      <c r="AC28" s="355"/>
      <c r="AD28" s="358"/>
      <c r="AE28" s="356"/>
      <c r="AF28" s="357"/>
      <c r="AG28" s="197"/>
      <c r="AH28" s="197"/>
      <c r="AI28" s="197"/>
      <c r="AJ28" s="197"/>
      <c r="AK28" s="197"/>
      <c r="AL28" s="197"/>
      <c r="AM28" s="197"/>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row>
    <row r="29" spans="1:62" s="99" customFormat="1" ht="15.75" customHeight="1" thickBot="1" x14ac:dyDescent="0.3">
      <c r="A29" s="921"/>
      <c r="B29" s="365" t="s">
        <v>369</v>
      </c>
      <c r="C29" s="380">
        <v>0</v>
      </c>
      <c r="D29" s="376">
        <v>60202500</v>
      </c>
      <c r="E29" s="369">
        <v>1</v>
      </c>
      <c r="F29" s="376"/>
      <c r="G29" s="359">
        <v>1</v>
      </c>
      <c r="H29" s="376"/>
      <c r="I29" s="359">
        <v>1</v>
      </c>
      <c r="J29" s="376"/>
      <c r="K29" s="359">
        <v>1</v>
      </c>
      <c r="L29" s="376"/>
      <c r="M29" s="371">
        <v>1</v>
      </c>
      <c r="N29" s="444"/>
      <c r="O29" s="458">
        <v>1</v>
      </c>
      <c r="P29" s="457">
        <v>60202500</v>
      </c>
      <c r="Q29" s="449">
        <v>0</v>
      </c>
      <c r="R29" s="458">
        <v>1</v>
      </c>
      <c r="S29" s="457">
        <v>0</v>
      </c>
      <c r="T29" s="472">
        <v>1489376</v>
      </c>
      <c r="U29" s="358"/>
      <c r="V29" s="355"/>
      <c r="W29" s="355"/>
      <c r="X29" s="358"/>
      <c r="Y29" s="355"/>
      <c r="Z29" s="355"/>
      <c r="AA29" s="358"/>
      <c r="AB29" s="355"/>
      <c r="AC29" s="355"/>
      <c r="AD29" s="358"/>
      <c r="AE29" s="356"/>
      <c r="AF29" s="357"/>
      <c r="AG29" s="197"/>
      <c r="AH29" s="197"/>
      <c r="AI29" s="197"/>
      <c r="AJ29" s="197"/>
      <c r="AK29" s="197"/>
      <c r="AL29" s="197"/>
      <c r="AM29" s="197"/>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row>
    <row r="30" spans="1:62" s="99" customFormat="1" ht="15.75" customHeight="1" thickBot="1" x14ac:dyDescent="0.3">
      <c r="A30" s="921"/>
      <c r="B30" s="365" t="s">
        <v>370</v>
      </c>
      <c r="C30" s="380">
        <v>0</v>
      </c>
      <c r="D30" s="376">
        <v>60202500</v>
      </c>
      <c r="E30" s="369">
        <v>1</v>
      </c>
      <c r="F30" s="376"/>
      <c r="G30" s="359">
        <v>1</v>
      </c>
      <c r="H30" s="376"/>
      <c r="I30" s="359">
        <v>1</v>
      </c>
      <c r="J30" s="376"/>
      <c r="K30" s="359">
        <v>1</v>
      </c>
      <c r="L30" s="376"/>
      <c r="M30" s="371">
        <v>1</v>
      </c>
      <c r="N30" s="444"/>
      <c r="O30" s="458">
        <v>1</v>
      </c>
      <c r="P30" s="457">
        <v>60202500</v>
      </c>
      <c r="Q30" s="449">
        <v>0</v>
      </c>
      <c r="R30" s="458">
        <v>1</v>
      </c>
      <c r="S30" s="457">
        <v>0</v>
      </c>
      <c r="T30" s="472">
        <v>1489376</v>
      </c>
      <c r="U30" s="358"/>
      <c r="V30" s="355"/>
      <c r="W30" s="355"/>
      <c r="X30" s="358"/>
      <c r="Y30" s="355"/>
      <c r="Z30" s="355"/>
      <c r="AA30" s="358"/>
      <c r="AB30" s="355"/>
      <c r="AC30" s="355"/>
      <c r="AD30" s="358"/>
      <c r="AE30" s="356"/>
      <c r="AF30" s="357"/>
      <c r="AG30" s="197"/>
      <c r="AH30" s="197"/>
      <c r="AI30" s="197"/>
      <c r="AJ30" s="197"/>
      <c r="AK30" s="197"/>
      <c r="AL30" s="197"/>
      <c r="AM30" s="197"/>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row>
    <row r="31" spans="1:62" s="99" customFormat="1" ht="15.75" customHeight="1" thickBot="1" x14ac:dyDescent="0.3">
      <c r="A31" s="921"/>
      <c r="B31" s="365" t="s">
        <v>371</v>
      </c>
      <c r="C31" s="380">
        <v>0</v>
      </c>
      <c r="D31" s="376">
        <v>60202500</v>
      </c>
      <c r="E31" s="369">
        <v>1</v>
      </c>
      <c r="F31" s="376"/>
      <c r="G31" s="359">
        <v>1</v>
      </c>
      <c r="H31" s="376"/>
      <c r="I31" s="359">
        <v>1</v>
      </c>
      <c r="J31" s="376"/>
      <c r="K31" s="359">
        <v>1</v>
      </c>
      <c r="L31" s="376"/>
      <c r="M31" s="371">
        <v>1</v>
      </c>
      <c r="N31" s="444"/>
      <c r="O31" s="458">
        <v>1</v>
      </c>
      <c r="P31" s="457">
        <v>60202500</v>
      </c>
      <c r="Q31" s="449">
        <v>0</v>
      </c>
      <c r="R31" s="458">
        <v>1</v>
      </c>
      <c r="S31" s="457">
        <v>0</v>
      </c>
      <c r="T31" s="472">
        <v>1489376</v>
      </c>
      <c r="U31" s="358"/>
      <c r="V31" s="355"/>
      <c r="W31" s="355"/>
      <c r="X31" s="358"/>
      <c r="Y31" s="355"/>
      <c r="Z31" s="355"/>
      <c r="AA31" s="358"/>
      <c r="AB31" s="355"/>
      <c r="AC31" s="355"/>
      <c r="AD31" s="358"/>
      <c r="AE31" s="356"/>
      <c r="AF31" s="357"/>
      <c r="AG31" s="197"/>
      <c r="AH31" s="197"/>
      <c r="AI31" s="197"/>
      <c r="AJ31" s="197"/>
      <c r="AK31" s="197"/>
      <c r="AL31" s="197"/>
      <c r="AM31" s="197"/>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row>
    <row r="32" spans="1:62" s="99" customFormat="1" ht="15.75" customHeight="1" thickBot="1" x14ac:dyDescent="0.3">
      <c r="A32" s="921"/>
      <c r="B32" s="365" t="s">
        <v>372</v>
      </c>
      <c r="C32" s="380">
        <v>0</v>
      </c>
      <c r="D32" s="376">
        <v>60202500</v>
      </c>
      <c r="E32" s="369">
        <v>1</v>
      </c>
      <c r="F32" s="376"/>
      <c r="G32" s="359">
        <v>1</v>
      </c>
      <c r="H32" s="376"/>
      <c r="I32" s="359">
        <v>1</v>
      </c>
      <c r="J32" s="376"/>
      <c r="K32" s="359">
        <v>1</v>
      </c>
      <c r="L32" s="376"/>
      <c r="M32" s="371">
        <v>1</v>
      </c>
      <c r="N32" s="444"/>
      <c r="O32" s="458">
        <v>1</v>
      </c>
      <c r="P32" s="457">
        <v>60202500</v>
      </c>
      <c r="Q32" s="449">
        <v>0</v>
      </c>
      <c r="R32" s="458">
        <v>1</v>
      </c>
      <c r="S32" s="457">
        <v>0</v>
      </c>
      <c r="T32" s="472">
        <v>1489376</v>
      </c>
      <c r="U32" s="358"/>
      <c r="V32" s="355"/>
      <c r="W32" s="355"/>
      <c r="X32" s="358"/>
      <c r="Y32" s="355"/>
      <c r="Z32" s="355"/>
      <c r="AA32" s="358"/>
      <c r="AB32" s="355"/>
      <c r="AC32" s="355"/>
      <c r="AD32" s="358"/>
      <c r="AE32" s="356"/>
      <c r="AF32" s="357"/>
      <c r="AG32" s="197"/>
      <c r="AH32" s="197"/>
      <c r="AI32" s="197"/>
      <c r="AJ32" s="197"/>
      <c r="AK32" s="197"/>
      <c r="AL32" s="197"/>
      <c r="AM32" s="197"/>
      <c r="AN32" s="198"/>
      <c r="AO32" s="198"/>
      <c r="AP32" s="198"/>
      <c r="AQ32" s="198"/>
      <c r="AR32" s="198"/>
      <c r="AS32" s="198"/>
      <c r="AT32" s="198"/>
      <c r="AU32" s="198"/>
      <c r="AV32" s="198"/>
      <c r="AW32" s="198"/>
      <c r="AX32" s="198"/>
      <c r="AY32" s="198"/>
      <c r="AZ32" s="198"/>
      <c r="BA32" s="198"/>
      <c r="BB32" s="198"/>
      <c r="BC32" s="198"/>
      <c r="BD32" s="198"/>
      <c r="BE32" s="198"/>
      <c r="BF32" s="198"/>
      <c r="BG32" s="198"/>
      <c r="BH32" s="198"/>
      <c r="BI32" s="198"/>
      <c r="BJ32" s="198"/>
    </row>
    <row r="33" spans="1:62" s="99" customFormat="1" ht="15.75" customHeight="1" thickBot="1" x14ac:dyDescent="0.3">
      <c r="A33" s="921"/>
      <c r="B33" s="365" t="s">
        <v>373</v>
      </c>
      <c r="C33" s="380">
        <v>0</v>
      </c>
      <c r="D33" s="376">
        <v>60202500</v>
      </c>
      <c r="E33" s="369">
        <v>1</v>
      </c>
      <c r="F33" s="376"/>
      <c r="G33" s="359">
        <v>1</v>
      </c>
      <c r="H33" s="376"/>
      <c r="I33" s="359">
        <v>1</v>
      </c>
      <c r="J33" s="376"/>
      <c r="K33" s="359">
        <v>1</v>
      </c>
      <c r="L33" s="376"/>
      <c r="M33" s="371">
        <v>1</v>
      </c>
      <c r="N33" s="444"/>
      <c r="O33" s="458">
        <v>1</v>
      </c>
      <c r="P33" s="457">
        <v>60202500</v>
      </c>
      <c r="Q33" s="449">
        <v>0</v>
      </c>
      <c r="R33" s="458">
        <v>1</v>
      </c>
      <c r="S33" s="457">
        <v>0</v>
      </c>
      <c r="T33" s="472">
        <v>1489376</v>
      </c>
      <c r="U33" s="358"/>
      <c r="V33" s="355"/>
      <c r="W33" s="355"/>
      <c r="X33" s="358"/>
      <c r="Y33" s="355"/>
      <c r="Z33" s="355"/>
      <c r="AA33" s="358"/>
      <c r="AB33" s="355"/>
      <c r="AC33" s="355"/>
      <c r="AD33" s="358"/>
      <c r="AE33" s="356"/>
      <c r="AF33" s="357"/>
      <c r="AG33" s="197"/>
      <c r="AH33" s="197"/>
      <c r="AI33" s="197"/>
      <c r="AJ33" s="197"/>
      <c r="AK33" s="197"/>
      <c r="AL33" s="197"/>
      <c r="AM33" s="197"/>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row>
    <row r="34" spans="1:62" s="99" customFormat="1" ht="15.75" customHeight="1" thickBot="1" x14ac:dyDescent="0.3">
      <c r="A34" s="921"/>
      <c r="B34" s="365" t="s">
        <v>374</v>
      </c>
      <c r="C34" s="380">
        <v>0</v>
      </c>
      <c r="D34" s="376">
        <v>60202500</v>
      </c>
      <c r="E34" s="369">
        <v>1</v>
      </c>
      <c r="F34" s="376"/>
      <c r="G34" s="359">
        <v>1</v>
      </c>
      <c r="H34" s="376"/>
      <c r="I34" s="359">
        <v>1</v>
      </c>
      <c r="J34" s="376"/>
      <c r="K34" s="359">
        <v>1</v>
      </c>
      <c r="L34" s="376"/>
      <c r="M34" s="371">
        <v>1</v>
      </c>
      <c r="N34" s="444"/>
      <c r="O34" s="458">
        <v>1</v>
      </c>
      <c r="P34" s="457">
        <v>60202500</v>
      </c>
      <c r="Q34" s="449">
        <v>0</v>
      </c>
      <c r="R34" s="458">
        <v>1</v>
      </c>
      <c r="S34" s="457">
        <v>0</v>
      </c>
      <c r="T34" s="472">
        <v>1489376</v>
      </c>
      <c r="U34" s="358"/>
      <c r="V34" s="355"/>
      <c r="W34" s="355"/>
      <c r="X34" s="358"/>
      <c r="Y34" s="355"/>
      <c r="Z34" s="355"/>
      <c r="AA34" s="358"/>
      <c r="AB34" s="355"/>
      <c r="AC34" s="355"/>
      <c r="AD34" s="358"/>
      <c r="AE34" s="356"/>
      <c r="AF34" s="357"/>
      <c r="AG34" s="197"/>
      <c r="AH34" s="197"/>
      <c r="AI34" s="197"/>
      <c r="AJ34" s="197"/>
      <c r="AK34" s="197"/>
      <c r="AL34" s="197"/>
      <c r="AM34" s="197"/>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row>
    <row r="35" spans="1:62" s="99" customFormat="1" ht="15.75" customHeight="1" thickBot="1" x14ac:dyDescent="0.3">
      <c r="A35" s="921"/>
      <c r="B35" s="365" t="s">
        <v>375</v>
      </c>
      <c r="C35" s="380">
        <v>0</v>
      </c>
      <c r="D35" s="376">
        <v>60202500</v>
      </c>
      <c r="E35" s="369">
        <v>1</v>
      </c>
      <c r="F35" s="376"/>
      <c r="G35" s="359">
        <v>1</v>
      </c>
      <c r="H35" s="376"/>
      <c r="I35" s="359">
        <v>1</v>
      </c>
      <c r="J35" s="376"/>
      <c r="K35" s="359">
        <v>1</v>
      </c>
      <c r="L35" s="376"/>
      <c r="M35" s="371">
        <v>1</v>
      </c>
      <c r="N35" s="444"/>
      <c r="O35" s="458">
        <v>1</v>
      </c>
      <c r="P35" s="457">
        <v>60202500</v>
      </c>
      <c r="Q35" s="449">
        <v>0</v>
      </c>
      <c r="R35" s="458">
        <v>1</v>
      </c>
      <c r="S35" s="457">
        <v>0</v>
      </c>
      <c r="T35" s="472">
        <v>1489377</v>
      </c>
      <c r="U35" s="358"/>
      <c r="V35" s="355"/>
      <c r="W35" s="355"/>
      <c r="X35" s="358"/>
      <c r="Y35" s="355"/>
      <c r="Z35" s="355"/>
      <c r="AA35" s="358"/>
      <c r="AB35" s="355"/>
      <c r="AC35" s="355"/>
      <c r="AD35" s="358"/>
      <c r="AE35" s="356"/>
      <c r="AF35" s="357"/>
      <c r="AG35" s="197"/>
      <c r="AH35" s="197"/>
      <c r="AI35" s="197"/>
      <c r="AJ35" s="197"/>
      <c r="AK35" s="197"/>
      <c r="AL35" s="197"/>
      <c r="AM35" s="197"/>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row>
    <row r="36" spans="1:62" s="99" customFormat="1" ht="15.75" customHeight="1" thickBot="1" x14ac:dyDescent="0.3">
      <c r="A36" s="921"/>
      <c r="B36" s="365" t="s">
        <v>376</v>
      </c>
      <c r="C36" s="380">
        <v>0</v>
      </c>
      <c r="D36" s="376">
        <v>60202500</v>
      </c>
      <c r="E36" s="369">
        <v>1</v>
      </c>
      <c r="F36" s="376"/>
      <c r="G36" s="359">
        <v>1</v>
      </c>
      <c r="H36" s="376"/>
      <c r="I36" s="359">
        <v>1</v>
      </c>
      <c r="J36" s="376"/>
      <c r="K36" s="359">
        <v>1</v>
      </c>
      <c r="L36" s="376"/>
      <c r="M36" s="371">
        <v>1</v>
      </c>
      <c r="N36" s="444"/>
      <c r="O36" s="458">
        <v>1</v>
      </c>
      <c r="P36" s="457">
        <v>60202500</v>
      </c>
      <c r="Q36" s="449">
        <v>0</v>
      </c>
      <c r="R36" s="458">
        <v>1</v>
      </c>
      <c r="S36" s="457">
        <v>0</v>
      </c>
      <c r="T36" s="472">
        <v>1489377</v>
      </c>
      <c r="U36" s="358"/>
      <c r="V36" s="355"/>
      <c r="W36" s="355"/>
      <c r="X36" s="358"/>
      <c r="Y36" s="355"/>
      <c r="Z36" s="355"/>
      <c r="AA36" s="358"/>
      <c r="AB36" s="355"/>
      <c r="AC36" s="355"/>
      <c r="AD36" s="358"/>
      <c r="AE36" s="356"/>
      <c r="AF36" s="357"/>
      <c r="AG36" s="197"/>
      <c r="AH36" s="197"/>
      <c r="AI36" s="197"/>
      <c r="AJ36" s="197"/>
      <c r="AK36" s="197"/>
      <c r="AL36" s="197"/>
      <c r="AM36" s="197"/>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row>
    <row r="37" spans="1:62" s="99" customFormat="1" ht="15.75" customHeight="1" thickBot="1" x14ac:dyDescent="0.3">
      <c r="A37" s="921"/>
      <c r="B37" s="365" t="s">
        <v>377</v>
      </c>
      <c r="C37" s="380">
        <v>0</v>
      </c>
      <c r="D37" s="376">
        <v>60202500</v>
      </c>
      <c r="E37" s="369">
        <v>1</v>
      </c>
      <c r="F37" s="376"/>
      <c r="G37" s="359">
        <v>1</v>
      </c>
      <c r="H37" s="376"/>
      <c r="I37" s="359">
        <v>1</v>
      </c>
      <c r="J37" s="376"/>
      <c r="K37" s="359">
        <v>1</v>
      </c>
      <c r="L37" s="376"/>
      <c r="M37" s="371">
        <v>1</v>
      </c>
      <c r="N37" s="444"/>
      <c r="O37" s="458">
        <v>1</v>
      </c>
      <c r="P37" s="457">
        <v>60202500</v>
      </c>
      <c r="Q37" s="449">
        <v>0</v>
      </c>
      <c r="R37" s="458">
        <v>1</v>
      </c>
      <c r="S37" s="457">
        <v>0</v>
      </c>
      <c r="T37" s="472">
        <v>1489377</v>
      </c>
      <c r="U37" s="358"/>
      <c r="V37" s="355" t="s">
        <v>794</v>
      </c>
      <c r="W37" s="355"/>
      <c r="X37" s="358"/>
      <c r="Y37" s="355"/>
      <c r="Z37" s="355"/>
      <c r="AA37" s="358"/>
      <c r="AB37" s="355"/>
      <c r="AC37" s="355"/>
      <c r="AD37" s="358"/>
      <c r="AE37" s="356"/>
      <c r="AF37" s="357"/>
      <c r="AG37" s="197"/>
      <c r="AH37" s="197"/>
      <c r="AI37" s="197"/>
      <c r="AJ37" s="197"/>
      <c r="AK37" s="197"/>
      <c r="AL37" s="197"/>
      <c r="AM37" s="197"/>
      <c r="AN37" s="198"/>
      <c r="AO37" s="198"/>
      <c r="AP37" s="198"/>
      <c r="AQ37" s="198"/>
      <c r="AR37" s="198"/>
      <c r="AS37" s="198"/>
      <c r="AT37" s="198"/>
      <c r="AU37" s="198"/>
      <c r="AV37" s="198"/>
      <c r="AW37" s="198"/>
      <c r="AX37" s="198"/>
      <c r="AY37" s="198"/>
      <c r="AZ37" s="198"/>
      <c r="BA37" s="198"/>
      <c r="BB37" s="198"/>
      <c r="BC37" s="198"/>
      <c r="BD37" s="198"/>
      <c r="BE37" s="198"/>
      <c r="BF37" s="198"/>
      <c r="BG37" s="198"/>
      <c r="BH37" s="198"/>
      <c r="BI37" s="198"/>
      <c r="BJ37" s="198"/>
    </row>
    <row r="38" spans="1:62" s="99" customFormat="1" ht="15.75" customHeight="1" thickBot="1" x14ac:dyDescent="0.3">
      <c r="A38" s="921"/>
      <c r="B38" s="365" t="s">
        <v>378</v>
      </c>
      <c r="C38" s="380">
        <v>0</v>
      </c>
      <c r="D38" s="376">
        <v>60202500</v>
      </c>
      <c r="E38" s="369">
        <v>1</v>
      </c>
      <c r="F38" s="376"/>
      <c r="G38" s="359">
        <v>1</v>
      </c>
      <c r="H38" s="376"/>
      <c r="I38" s="359">
        <v>1</v>
      </c>
      <c r="J38" s="376"/>
      <c r="K38" s="359">
        <v>1</v>
      </c>
      <c r="L38" s="376"/>
      <c r="M38" s="371">
        <v>1</v>
      </c>
      <c r="N38" s="444"/>
      <c r="O38" s="458">
        <v>1</v>
      </c>
      <c r="P38" s="457">
        <v>60202500</v>
      </c>
      <c r="Q38" s="449">
        <v>0</v>
      </c>
      <c r="R38" s="458">
        <v>1</v>
      </c>
      <c r="S38" s="457">
        <v>0</v>
      </c>
      <c r="T38" s="472">
        <v>1489377</v>
      </c>
      <c r="U38" s="358"/>
      <c r="V38" s="355"/>
      <c r="W38" s="355"/>
      <c r="X38" s="358"/>
      <c r="Y38" s="355"/>
      <c r="Z38" s="355"/>
      <c r="AA38" s="358"/>
      <c r="AB38" s="355"/>
      <c r="AC38" s="355"/>
      <c r="AD38" s="358"/>
      <c r="AE38" s="356"/>
      <c r="AF38" s="357"/>
      <c r="AG38" s="197"/>
      <c r="AH38" s="197"/>
      <c r="AI38" s="197"/>
      <c r="AJ38" s="197"/>
      <c r="AK38" s="197"/>
      <c r="AL38" s="197"/>
      <c r="AM38" s="197"/>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row>
    <row r="39" spans="1:62" s="99" customFormat="1" ht="15.75" customHeight="1" thickBot="1" x14ac:dyDescent="0.3">
      <c r="A39" s="921"/>
      <c r="B39" s="365" t="s">
        <v>379</v>
      </c>
      <c r="C39" s="380">
        <v>0</v>
      </c>
      <c r="D39" s="376">
        <v>60202500</v>
      </c>
      <c r="E39" s="369">
        <v>1</v>
      </c>
      <c r="F39" s="376"/>
      <c r="G39" s="359">
        <v>1</v>
      </c>
      <c r="H39" s="376"/>
      <c r="I39" s="359">
        <v>1</v>
      </c>
      <c r="J39" s="376"/>
      <c r="K39" s="359">
        <v>1</v>
      </c>
      <c r="L39" s="376"/>
      <c r="M39" s="371">
        <v>1</v>
      </c>
      <c r="N39" s="444"/>
      <c r="O39" s="458">
        <v>1</v>
      </c>
      <c r="P39" s="457">
        <v>60202500</v>
      </c>
      <c r="Q39" s="449">
        <v>0</v>
      </c>
      <c r="R39" s="458">
        <v>1</v>
      </c>
      <c r="S39" s="457">
        <v>0</v>
      </c>
      <c r="T39" s="472">
        <v>1489377</v>
      </c>
      <c r="U39" s="358"/>
      <c r="V39" s="355"/>
      <c r="W39" s="355"/>
      <c r="X39" s="358"/>
      <c r="Y39" s="355"/>
      <c r="Z39" s="355"/>
      <c r="AA39" s="358"/>
      <c r="AB39" s="355"/>
      <c r="AC39" s="355"/>
      <c r="AD39" s="358"/>
      <c r="AE39" s="356"/>
      <c r="AF39" s="357"/>
      <c r="AG39" s="197"/>
      <c r="AH39" s="197"/>
      <c r="AI39" s="197"/>
      <c r="AJ39" s="197"/>
      <c r="AK39" s="197"/>
      <c r="AL39" s="197"/>
      <c r="AM39" s="197"/>
      <c r="AN39" s="198"/>
      <c r="AO39" s="198"/>
      <c r="AP39" s="198"/>
      <c r="AQ39" s="198"/>
      <c r="AR39" s="198"/>
      <c r="AS39" s="198"/>
      <c r="AT39" s="198"/>
      <c r="AU39" s="198"/>
      <c r="AV39" s="198"/>
      <c r="AW39" s="198"/>
      <c r="AX39" s="198"/>
      <c r="AY39" s="198"/>
      <c r="AZ39" s="198"/>
      <c r="BA39" s="198"/>
      <c r="BB39" s="198"/>
      <c r="BC39" s="198"/>
      <c r="BD39" s="198"/>
      <c r="BE39" s="198"/>
      <c r="BF39" s="198"/>
      <c r="BG39" s="198"/>
      <c r="BH39" s="198"/>
      <c r="BI39" s="198"/>
      <c r="BJ39" s="198"/>
    </row>
    <row r="40" spans="1:62" s="99" customFormat="1" ht="15.75" customHeight="1" thickBot="1" x14ac:dyDescent="0.3">
      <c r="A40" s="921"/>
      <c r="B40" s="365" t="s">
        <v>380</v>
      </c>
      <c r="C40" s="380">
        <v>0</v>
      </c>
      <c r="D40" s="376">
        <v>60202500</v>
      </c>
      <c r="E40" s="369">
        <v>1</v>
      </c>
      <c r="F40" s="376"/>
      <c r="G40" s="359">
        <v>1</v>
      </c>
      <c r="H40" s="376"/>
      <c r="I40" s="359">
        <v>1</v>
      </c>
      <c r="J40" s="376"/>
      <c r="K40" s="359">
        <v>1</v>
      </c>
      <c r="L40" s="376"/>
      <c r="M40" s="371">
        <v>1</v>
      </c>
      <c r="N40" s="444"/>
      <c r="O40" s="458">
        <v>1</v>
      </c>
      <c r="P40" s="457">
        <v>60202500</v>
      </c>
      <c r="Q40" s="449">
        <v>0</v>
      </c>
      <c r="R40" s="458">
        <v>1</v>
      </c>
      <c r="S40" s="457">
        <v>0</v>
      </c>
      <c r="T40" s="472">
        <v>1489377</v>
      </c>
      <c r="U40" s="358"/>
      <c r="V40" s="355"/>
      <c r="W40" s="355"/>
      <c r="X40" s="358"/>
      <c r="Y40" s="355"/>
      <c r="Z40" s="355"/>
      <c r="AA40" s="358"/>
      <c r="AB40" s="355"/>
      <c r="AC40" s="355"/>
      <c r="AD40" s="358"/>
      <c r="AE40" s="356"/>
      <c r="AF40" s="357"/>
      <c r="AG40" s="197"/>
      <c r="AH40" s="197"/>
      <c r="AI40" s="197"/>
      <c r="AJ40" s="197"/>
      <c r="AK40" s="197"/>
      <c r="AL40" s="197"/>
      <c r="AM40" s="197"/>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row>
    <row r="41" spans="1:62" s="99" customFormat="1" ht="15.75" customHeight="1" thickBot="1" x14ac:dyDescent="0.3">
      <c r="A41" s="921"/>
      <c r="B41" s="365" t="s">
        <v>381</v>
      </c>
      <c r="C41" s="380">
        <v>0</v>
      </c>
      <c r="D41" s="376">
        <v>60202500</v>
      </c>
      <c r="E41" s="369">
        <v>1</v>
      </c>
      <c r="F41" s="376"/>
      <c r="G41" s="359">
        <v>1</v>
      </c>
      <c r="H41" s="376"/>
      <c r="I41" s="359">
        <v>1</v>
      </c>
      <c r="J41" s="376"/>
      <c r="K41" s="359">
        <v>1</v>
      </c>
      <c r="L41" s="376"/>
      <c r="M41" s="371">
        <v>1</v>
      </c>
      <c r="N41" s="444"/>
      <c r="O41" s="458">
        <v>1</v>
      </c>
      <c r="P41" s="457">
        <v>60202500</v>
      </c>
      <c r="Q41" s="449">
        <v>0</v>
      </c>
      <c r="R41" s="458">
        <v>1</v>
      </c>
      <c r="S41" s="457">
        <v>0</v>
      </c>
      <c r="T41" s="472">
        <v>1489377</v>
      </c>
      <c r="U41" s="358"/>
      <c r="V41" s="355"/>
      <c r="W41" s="355"/>
      <c r="X41" s="358"/>
      <c r="Y41" s="355"/>
      <c r="Z41" s="355"/>
      <c r="AA41" s="358"/>
      <c r="AB41" s="355"/>
      <c r="AC41" s="355"/>
      <c r="AD41" s="358"/>
      <c r="AE41" s="356"/>
      <c r="AF41" s="357"/>
      <c r="AG41" s="197"/>
      <c r="AH41" s="197"/>
      <c r="AI41" s="197"/>
      <c r="AJ41" s="197"/>
      <c r="AK41" s="197"/>
      <c r="AL41" s="197"/>
      <c r="AM41" s="197"/>
      <c r="AN41" s="198"/>
      <c r="AO41" s="198"/>
      <c r="AP41" s="198"/>
      <c r="AQ41" s="198"/>
      <c r="AR41" s="198"/>
      <c r="AS41" s="198"/>
      <c r="AT41" s="198"/>
      <c r="AU41" s="198"/>
      <c r="AV41" s="198"/>
      <c r="AW41" s="198"/>
      <c r="AX41" s="198"/>
      <c r="AY41" s="198"/>
      <c r="AZ41" s="198"/>
      <c r="BA41" s="198"/>
      <c r="BB41" s="198"/>
      <c r="BC41" s="198"/>
      <c r="BD41" s="198"/>
      <c r="BE41" s="198"/>
      <c r="BF41" s="198"/>
      <c r="BG41" s="198"/>
      <c r="BH41" s="198"/>
      <c r="BI41" s="198"/>
      <c r="BJ41" s="198"/>
    </row>
    <row r="42" spans="1:62" s="99" customFormat="1" ht="15.75" customHeight="1" thickBot="1" x14ac:dyDescent="0.3">
      <c r="A42" s="921"/>
      <c r="B42" s="365" t="s">
        <v>382</v>
      </c>
      <c r="C42" s="380">
        <v>0</v>
      </c>
      <c r="D42" s="376">
        <v>60202500</v>
      </c>
      <c r="E42" s="369">
        <v>1</v>
      </c>
      <c r="F42" s="376"/>
      <c r="G42" s="359">
        <v>1</v>
      </c>
      <c r="H42" s="376"/>
      <c r="I42" s="359">
        <v>1</v>
      </c>
      <c r="J42" s="376"/>
      <c r="K42" s="359">
        <v>1</v>
      </c>
      <c r="L42" s="376"/>
      <c r="M42" s="371">
        <v>1</v>
      </c>
      <c r="N42" s="444"/>
      <c r="O42" s="458">
        <v>1</v>
      </c>
      <c r="P42" s="457">
        <v>60202500</v>
      </c>
      <c r="Q42" s="449">
        <v>0</v>
      </c>
      <c r="R42" s="458">
        <v>1</v>
      </c>
      <c r="S42" s="457">
        <v>0</v>
      </c>
      <c r="T42" s="472">
        <v>1489377</v>
      </c>
      <c r="U42" s="358"/>
      <c r="V42" s="355"/>
      <c r="W42" s="355"/>
      <c r="X42" s="358"/>
      <c r="Y42" s="355"/>
      <c r="Z42" s="355"/>
      <c r="AA42" s="358"/>
      <c r="AB42" s="355"/>
      <c r="AC42" s="355"/>
      <c r="AD42" s="358"/>
      <c r="AE42" s="356"/>
      <c r="AF42" s="357"/>
      <c r="AG42" s="197"/>
      <c r="AH42" s="197"/>
      <c r="AI42" s="197"/>
      <c r="AJ42" s="197"/>
      <c r="AK42" s="197"/>
      <c r="AL42" s="197"/>
      <c r="AM42" s="197"/>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row>
    <row r="43" spans="1:62" s="99" customFormat="1" ht="15.75" customHeight="1" thickBot="1" x14ac:dyDescent="0.3">
      <c r="A43" s="921"/>
      <c r="B43" s="366" t="s">
        <v>383</v>
      </c>
      <c r="C43" s="381">
        <v>0</v>
      </c>
      <c r="D43" s="377">
        <v>60202500</v>
      </c>
      <c r="E43" s="370">
        <v>1</v>
      </c>
      <c r="F43" s="377"/>
      <c r="G43" s="363">
        <v>1</v>
      </c>
      <c r="H43" s="377"/>
      <c r="I43" s="363">
        <v>1</v>
      </c>
      <c r="J43" s="377"/>
      <c r="K43" s="363">
        <v>1</v>
      </c>
      <c r="L43" s="377"/>
      <c r="M43" s="373">
        <v>1</v>
      </c>
      <c r="N43" s="445"/>
      <c r="O43" s="459">
        <v>1</v>
      </c>
      <c r="P43" s="457">
        <v>60202500</v>
      </c>
      <c r="Q43" s="450">
        <v>0</v>
      </c>
      <c r="R43" s="459">
        <v>1</v>
      </c>
      <c r="S43" s="457">
        <v>0</v>
      </c>
      <c r="T43" s="472">
        <v>1489377</v>
      </c>
      <c r="U43" s="358"/>
      <c r="V43" s="355"/>
      <c r="W43" s="355"/>
      <c r="X43" s="358"/>
      <c r="Y43" s="355"/>
      <c r="Z43" s="355"/>
      <c r="AA43" s="358"/>
      <c r="AB43" s="355"/>
      <c r="AC43" s="355"/>
      <c r="AD43" s="358"/>
      <c r="AE43" s="356"/>
      <c r="AF43" s="357"/>
      <c r="AG43" s="197"/>
      <c r="AH43" s="197"/>
      <c r="AI43" s="197"/>
      <c r="AJ43" s="197"/>
      <c r="AK43" s="197"/>
      <c r="AL43" s="197"/>
      <c r="AM43" s="197"/>
      <c r="AN43" s="198"/>
      <c r="AO43" s="198"/>
      <c r="AP43" s="198"/>
      <c r="AQ43" s="198"/>
      <c r="AR43" s="198"/>
      <c r="AS43" s="198"/>
      <c r="AT43" s="198"/>
      <c r="AU43" s="198"/>
      <c r="AV43" s="198"/>
      <c r="AW43" s="198"/>
      <c r="AX43" s="198"/>
      <c r="AY43" s="198"/>
      <c r="AZ43" s="198"/>
      <c r="BA43" s="198"/>
      <c r="BB43" s="198"/>
      <c r="BC43" s="198"/>
      <c r="BD43" s="198"/>
      <c r="BE43" s="198"/>
      <c r="BF43" s="198"/>
      <c r="BG43" s="198"/>
      <c r="BH43" s="198"/>
      <c r="BI43" s="198"/>
      <c r="BJ43" s="198"/>
    </row>
    <row r="44" spans="1:62" s="99" customFormat="1" ht="29.25" customHeight="1" thickBot="1" x14ac:dyDescent="0.3">
      <c r="A44" s="922"/>
      <c r="B44" s="367" t="s">
        <v>93</v>
      </c>
      <c r="C44" s="382">
        <f>SUM(C24:C43)</f>
        <v>0</v>
      </c>
      <c r="D44" s="378">
        <v>1204050000</v>
      </c>
      <c r="E44" s="362">
        <f>SUM(E24:E43)</f>
        <v>20</v>
      </c>
      <c r="F44" s="378"/>
      <c r="G44" s="361">
        <f>SUM(G24:G43)</f>
        <v>20</v>
      </c>
      <c r="H44" s="378"/>
      <c r="I44" s="361">
        <f>SUM(I24:I43)</f>
        <v>20</v>
      </c>
      <c r="J44" s="378"/>
      <c r="K44" s="361">
        <f>SUM(K24:K43)</f>
        <v>20</v>
      </c>
      <c r="L44" s="378"/>
      <c r="M44" s="374">
        <f>SUM(M24:M43)</f>
        <v>20</v>
      </c>
      <c r="N44" s="447"/>
      <c r="O44" s="451">
        <f t="shared" ref="O44:T44" si="0">SUM(O24:O43)</f>
        <v>20</v>
      </c>
      <c r="P44" s="455">
        <f t="shared" si="0"/>
        <v>1204050000</v>
      </c>
      <c r="Q44" s="452">
        <f t="shared" si="0"/>
        <v>0</v>
      </c>
      <c r="R44" s="451">
        <f t="shared" si="0"/>
        <v>20</v>
      </c>
      <c r="S44" s="455">
        <f t="shared" si="0"/>
        <v>0</v>
      </c>
      <c r="T44" s="455">
        <f t="shared" si="0"/>
        <v>29787529</v>
      </c>
      <c r="U44" s="212"/>
      <c r="V44" s="214"/>
      <c r="W44" s="214"/>
      <c r="X44" s="212"/>
      <c r="Y44" s="214"/>
      <c r="Z44" s="214"/>
      <c r="AA44" s="212"/>
      <c r="AB44" s="214"/>
      <c r="AC44" s="214"/>
      <c r="AD44" s="212"/>
      <c r="AE44" s="266"/>
      <c r="AF44" s="216"/>
      <c r="AG44" s="197"/>
      <c r="AH44" s="197"/>
      <c r="AI44" s="197"/>
      <c r="AJ44" s="197"/>
      <c r="AK44" s="197"/>
      <c r="AL44" s="197"/>
      <c r="AM44" s="197"/>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row>
    <row r="45" spans="1:62" s="68" customFormat="1" ht="24" customHeight="1" thickBot="1" x14ac:dyDescent="0.3">
      <c r="K45" s="166"/>
      <c r="L45" s="166"/>
      <c r="M45" s="166"/>
      <c r="N45" s="166"/>
      <c r="O45" s="166"/>
      <c r="AG45" s="197"/>
      <c r="AH45" s="197"/>
      <c r="AI45" s="197"/>
      <c r="AJ45" s="197"/>
      <c r="AK45" s="197"/>
      <c r="AL45" s="197"/>
      <c r="AM45" s="197"/>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row>
    <row r="46" spans="1:62" s="68" customFormat="1" ht="24" customHeight="1" thickBot="1" x14ac:dyDescent="0.3">
      <c r="A46" s="677" t="s">
        <v>384</v>
      </c>
      <c r="B46" s="883" t="s">
        <v>361</v>
      </c>
      <c r="C46" s="791" t="s">
        <v>99</v>
      </c>
      <c r="D46" s="902"/>
      <c r="E46" s="902"/>
      <c r="F46" s="902"/>
      <c r="G46" s="902"/>
      <c r="H46" s="902"/>
      <c r="I46" s="902"/>
      <c r="J46" s="902"/>
      <c r="K46" s="902"/>
      <c r="L46" s="902"/>
      <c r="M46" s="902"/>
      <c r="N46" s="792"/>
      <c r="O46" s="895" t="s">
        <v>236</v>
      </c>
      <c r="P46" s="896"/>
      <c r="Q46" s="896"/>
      <c r="R46" s="896"/>
      <c r="S46" s="896"/>
      <c r="T46" s="896"/>
      <c r="U46" s="896"/>
      <c r="V46" s="896"/>
      <c r="W46" s="896"/>
      <c r="X46" s="896"/>
      <c r="Y46" s="896"/>
      <c r="Z46" s="896"/>
      <c r="AA46" s="896"/>
      <c r="AB46" s="896"/>
      <c r="AC46" s="896"/>
      <c r="AD46" s="896"/>
      <c r="AE46" s="896"/>
      <c r="AF46" s="897"/>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row>
    <row r="47" spans="1:62" s="68" customFormat="1" ht="24" customHeight="1" thickBot="1" x14ac:dyDescent="0.3">
      <c r="A47" s="882"/>
      <c r="B47" s="884"/>
      <c r="C47" s="791" t="s">
        <v>246</v>
      </c>
      <c r="D47" s="792"/>
      <c r="E47" s="791" t="s">
        <v>247</v>
      </c>
      <c r="F47" s="792"/>
      <c r="G47" s="791" t="s">
        <v>248</v>
      </c>
      <c r="H47" s="792"/>
      <c r="I47" s="791" t="s">
        <v>249</v>
      </c>
      <c r="J47" s="792"/>
      <c r="K47" s="791" t="s">
        <v>356</v>
      </c>
      <c r="L47" s="792"/>
      <c r="M47" s="791" t="s">
        <v>251</v>
      </c>
      <c r="N47" s="792"/>
      <c r="O47" s="895" t="s">
        <v>246</v>
      </c>
      <c r="P47" s="896"/>
      <c r="Q47" s="897"/>
      <c r="R47" s="895" t="s">
        <v>247</v>
      </c>
      <c r="S47" s="896"/>
      <c r="T47" s="897"/>
      <c r="U47" s="895" t="s">
        <v>248</v>
      </c>
      <c r="V47" s="896"/>
      <c r="W47" s="897"/>
      <c r="X47" s="895" t="s">
        <v>249</v>
      </c>
      <c r="Y47" s="896"/>
      <c r="Z47" s="897"/>
      <c r="AA47" s="895" t="s">
        <v>356</v>
      </c>
      <c r="AB47" s="896"/>
      <c r="AC47" s="897"/>
      <c r="AD47" s="895" t="s">
        <v>251</v>
      </c>
      <c r="AE47" s="896"/>
      <c r="AF47" s="897"/>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row>
    <row r="48" spans="1:62" s="68" customFormat="1" ht="29.25" customHeight="1" x14ac:dyDescent="0.25">
      <c r="A48" s="882"/>
      <c r="B48" s="885"/>
      <c r="C48" s="217" t="s">
        <v>100</v>
      </c>
      <c r="D48" s="200" t="s">
        <v>362</v>
      </c>
      <c r="E48" s="217" t="s">
        <v>100</v>
      </c>
      <c r="F48" s="200" t="s">
        <v>362</v>
      </c>
      <c r="G48" s="217" t="s">
        <v>100</v>
      </c>
      <c r="H48" s="200" t="s">
        <v>362</v>
      </c>
      <c r="I48" s="217" t="s">
        <v>100</v>
      </c>
      <c r="J48" s="200" t="s">
        <v>362</v>
      </c>
      <c r="K48" s="217" t="s">
        <v>100</v>
      </c>
      <c r="L48" s="200" t="s">
        <v>362</v>
      </c>
      <c r="M48" s="217" t="s">
        <v>100</v>
      </c>
      <c r="N48" s="200" t="s">
        <v>362</v>
      </c>
      <c r="O48" s="203" t="s">
        <v>100</v>
      </c>
      <c r="P48" s="203" t="s">
        <v>363</v>
      </c>
      <c r="Q48" s="203" t="s">
        <v>223</v>
      </c>
      <c r="R48" s="203" t="s">
        <v>100</v>
      </c>
      <c r="S48" s="203" t="s">
        <v>363</v>
      </c>
      <c r="T48" s="203" t="s">
        <v>223</v>
      </c>
      <c r="U48" s="203" t="s">
        <v>100</v>
      </c>
      <c r="V48" s="203" t="s">
        <v>363</v>
      </c>
      <c r="W48" s="203" t="s">
        <v>223</v>
      </c>
      <c r="X48" s="203" t="s">
        <v>100</v>
      </c>
      <c r="Y48" s="203" t="s">
        <v>363</v>
      </c>
      <c r="Z48" s="203" t="s">
        <v>223</v>
      </c>
      <c r="AA48" s="203" t="s">
        <v>100</v>
      </c>
      <c r="AB48" s="203" t="s">
        <v>363</v>
      </c>
      <c r="AC48" s="203" t="s">
        <v>223</v>
      </c>
      <c r="AD48" s="203" t="s">
        <v>100</v>
      </c>
      <c r="AE48" s="203" t="s">
        <v>363</v>
      </c>
      <c r="AF48" s="203" t="s">
        <v>223</v>
      </c>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row>
    <row r="49" spans="1:62" s="68" customFormat="1" ht="16.5" x14ac:dyDescent="0.25">
      <c r="A49" s="882"/>
      <c r="B49" s="364" t="s">
        <v>364</v>
      </c>
      <c r="C49" s="379">
        <v>1</v>
      </c>
      <c r="D49" s="375"/>
      <c r="E49" s="368">
        <v>1</v>
      </c>
      <c r="F49" s="375"/>
      <c r="G49" s="360">
        <v>1</v>
      </c>
      <c r="H49" s="375"/>
      <c r="I49" s="360">
        <v>1</v>
      </c>
      <c r="J49" s="375"/>
      <c r="K49" s="360">
        <v>1</v>
      </c>
      <c r="L49" s="375"/>
      <c r="M49" s="372">
        <v>1</v>
      </c>
      <c r="N49" s="375"/>
      <c r="O49" s="146"/>
      <c r="P49" s="213"/>
      <c r="Q49" s="215"/>
      <c r="R49" s="146"/>
      <c r="S49" s="213"/>
      <c r="T49" s="215"/>
      <c r="U49" s="146"/>
      <c r="V49" s="213"/>
      <c r="W49" s="215"/>
      <c r="X49" s="146"/>
      <c r="Y49" s="213"/>
      <c r="Z49" s="215"/>
      <c r="AA49" s="146"/>
      <c r="AB49" s="213"/>
      <c r="AC49" s="215"/>
      <c r="AD49" s="146"/>
      <c r="AE49" s="265"/>
      <c r="AF49" s="215"/>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row>
    <row r="50" spans="1:62" s="68" customFormat="1" ht="16.5" x14ac:dyDescent="0.25">
      <c r="A50" s="882"/>
      <c r="B50" s="365" t="s">
        <v>365</v>
      </c>
      <c r="C50" s="380">
        <v>1</v>
      </c>
      <c r="D50" s="376"/>
      <c r="E50" s="369">
        <v>1</v>
      </c>
      <c r="F50" s="376"/>
      <c r="G50" s="359">
        <v>1</v>
      </c>
      <c r="H50" s="376"/>
      <c r="I50" s="359">
        <v>1</v>
      </c>
      <c r="J50" s="376"/>
      <c r="K50" s="359">
        <v>1</v>
      </c>
      <c r="L50" s="376"/>
      <c r="M50" s="371">
        <v>1</v>
      </c>
      <c r="N50" s="376"/>
      <c r="O50" s="146"/>
      <c r="P50" s="213"/>
      <c r="Q50" s="215"/>
      <c r="R50" s="146"/>
      <c r="S50" s="213"/>
      <c r="T50" s="215"/>
      <c r="U50" s="146"/>
      <c r="V50" s="213"/>
      <c r="W50" s="215"/>
      <c r="X50" s="146"/>
      <c r="Y50" s="213"/>
      <c r="Z50" s="215"/>
      <c r="AA50" s="146"/>
      <c r="AB50" s="213"/>
      <c r="AC50" s="215"/>
      <c r="AD50" s="146"/>
      <c r="AE50" s="265"/>
      <c r="AF50" s="215"/>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row>
    <row r="51" spans="1:62" s="68" customFormat="1" ht="16.5" x14ac:dyDescent="0.25">
      <c r="A51" s="882"/>
      <c r="B51" s="365" t="s">
        <v>366</v>
      </c>
      <c r="C51" s="380">
        <v>1</v>
      </c>
      <c r="D51" s="376"/>
      <c r="E51" s="369">
        <v>1</v>
      </c>
      <c r="F51" s="376"/>
      <c r="G51" s="359">
        <v>1</v>
      </c>
      <c r="H51" s="376"/>
      <c r="I51" s="359">
        <v>1</v>
      </c>
      <c r="J51" s="376"/>
      <c r="K51" s="359">
        <v>1</v>
      </c>
      <c r="L51" s="376"/>
      <c r="M51" s="371">
        <v>1</v>
      </c>
      <c r="N51" s="376"/>
      <c r="O51" s="146"/>
      <c r="P51" s="213"/>
      <c r="Q51" s="215"/>
      <c r="R51" s="146"/>
      <c r="S51" s="213"/>
      <c r="T51" s="215"/>
      <c r="U51" s="146"/>
      <c r="V51" s="213"/>
      <c r="W51" s="215"/>
      <c r="X51" s="146"/>
      <c r="Y51" s="213"/>
      <c r="Z51" s="215"/>
      <c r="AA51" s="146"/>
      <c r="AB51" s="213"/>
      <c r="AC51" s="215"/>
      <c r="AD51" s="146"/>
      <c r="AE51" s="265"/>
      <c r="AF51" s="215"/>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row>
    <row r="52" spans="1:62" s="68" customFormat="1" ht="16.5" x14ac:dyDescent="0.25">
      <c r="A52" s="882"/>
      <c r="B52" s="365" t="s">
        <v>367</v>
      </c>
      <c r="C52" s="380">
        <v>1</v>
      </c>
      <c r="D52" s="376"/>
      <c r="E52" s="369">
        <v>1</v>
      </c>
      <c r="F52" s="376"/>
      <c r="G52" s="359">
        <v>1</v>
      </c>
      <c r="H52" s="376"/>
      <c r="I52" s="359">
        <v>1</v>
      </c>
      <c r="J52" s="376"/>
      <c r="K52" s="359">
        <v>1</v>
      </c>
      <c r="L52" s="376"/>
      <c r="M52" s="371">
        <v>1</v>
      </c>
      <c r="N52" s="376"/>
      <c r="O52" s="146"/>
      <c r="P52" s="213"/>
      <c r="Q52" s="215"/>
      <c r="R52" s="146"/>
      <c r="S52" s="213"/>
      <c r="T52" s="215"/>
      <c r="U52" s="146"/>
      <c r="V52" s="213"/>
      <c r="W52" s="215"/>
      <c r="X52" s="146"/>
      <c r="Y52" s="213"/>
      <c r="Z52" s="215"/>
      <c r="AA52" s="146"/>
      <c r="AB52" s="213"/>
      <c r="AC52" s="215"/>
      <c r="AD52" s="146"/>
      <c r="AE52" s="265"/>
      <c r="AF52" s="215"/>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row>
    <row r="53" spans="1:62" s="68" customFormat="1" ht="16.5" x14ac:dyDescent="0.25">
      <c r="A53" s="882"/>
      <c r="B53" s="365" t="s">
        <v>368</v>
      </c>
      <c r="C53" s="380">
        <v>1</v>
      </c>
      <c r="D53" s="376"/>
      <c r="E53" s="369">
        <v>1</v>
      </c>
      <c r="F53" s="376"/>
      <c r="G53" s="359">
        <v>1</v>
      </c>
      <c r="H53" s="376"/>
      <c r="I53" s="359">
        <v>1</v>
      </c>
      <c r="J53" s="376"/>
      <c r="K53" s="359">
        <v>1</v>
      </c>
      <c r="L53" s="376"/>
      <c r="M53" s="371">
        <v>1</v>
      </c>
      <c r="N53" s="376"/>
      <c r="O53" s="146"/>
      <c r="P53" s="213"/>
      <c r="Q53" s="215"/>
      <c r="R53" s="146"/>
      <c r="S53" s="213"/>
      <c r="T53" s="215"/>
      <c r="U53" s="146"/>
      <c r="V53" s="213"/>
      <c r="W53" s="215"/>
      <c r="X53" s="146"/>
      <c r="Y53" s="213"/>
      <c r="Z53" s="215"/>
      <c r="AA53" s="146"/>
      <c r="AB53" s="213"/>
      <c r="AC53" s="215"/>
      <c r="AD53" s="146"/>
      <c r="AE53" s="265"/>
      <c r="AF53" s="215"/>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row>
    <row r="54" spans="1:62" s="68" customFormat="1" ht="16.5" x14ac:dyDescent="0.25">
      <c r="A54" s="882"/>
      <c r="B54" s="365" t="s">
        <v>369</v>
      </c>
      <c r="C54" s="380">
        <v>1</v>
      </c>
      <c r="D54" s="376"/>
      <c r="E54" s="369">
        <v>1</v>
      </c>
      <c r="F54" s="376"/>
      <c r="G54" s="359">
        <v>1</v>
      </c>
      <c r="H54" s="376"/>
      <c r="I54" s="359">
        <v>1</v>
      </c>
      <c r="J54" s="376"/>
      <c r="K54" s="359">
        <v>1</v>
      </c>
      <c r="L54" s="376"/>
      <c r="M54" s="371">
        <v>1</v>
      </c>
      <c r="N54" s="376"/>
      <c r="O54" s="146"/>
      <c r="P54" s="213"/>
      <c r="Q54" s="215"/>
      <c r="R54" s="146"/>
      <c r="S54" s="213"/>
      <c r="T54" s="215"/>
      <c r="U54" s="146"/>
      <c r="V54" s="213"/>
      <c r="W54" s="215"/>
      <c r="X54" s="146"/>
      <c r="Y54" s="213"/>
      <c r="Z54" s="215"/>
      <c r="AA54" s="146"/>
      <c r="AB54" s="213"/>
      <c r="AC54" s="215"/>
      <c r="AD54" s="146"/>
      <c r="AE54" s="265"/>
      <c r="AF54" s="215"/>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row>
    <row r="55" spans="1:62" s="68" customFormat="1" ht="16.5" x14ac:dyDescent="0.25">
      <c r="A55" s="882"/>
      <c r="B55" s="365" t="s">
        <v>370</v>
      </c>
      <c r="C55" s="380">
        <v>1</v>
      </c>
      <c r="D55" s="376"/>
      <c r="E55" s="369">
        <v>1</v>
      </c>
      <c r="F55" s="376"/>
      <c r="G55" s="359">
        <v>1</v>
      </c>
      <c r="H55" s="376"/>
      <c r="I55" s="359">
        <v>1</v>
      </c>
      <c r="J55" s="376"/>
      <c r="K55" s="359">
        <v>1</v>
      </c>
      <c r="L55" s="376"/>
      <c r="M55" s="371">
        <v>1</v>
      </c>
      <c r="N55" s="376"/>
      <c r="O55" s="146"/>
      <c r="P55" s="213"/>
      <c r="Q55" s="215"/>
      <c r="R55" s="146"/>
      <c r="S55" s="213"/>
      <c r="T55" s="215"/>
      <c r="U55" s="146"/>
      <c r="V55" s="213"/>
      <c r="W55" s="215"/>
      <c r="X55" s="146"/>
      <c r="Y55" s="213"/>
      <c r="Z55" s="215"/>
      <c r="AA55" s="146"/>
      <c r="AB55" s="213"/>
      <c r="AC55" s="215"/>
      <c r="AD55" s="146"/>
      <c r="AE55" s="265"/>
      <c r="AF55" s="215"/>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row>
    <row r="56" spans="1:62" s="68" customFormat="1" ht="16.5" x14ac:dyDescent="0.25">
      <c r="A56" s="882"/>
      <c r="B56" s="365" t="s">
        <v>371</v>
      </c>
      <c r="C56" s="380">
        <v>1</v>
      </c>
      <c r="D56" s="376"/>
      <c r="E56" s="369">
        <v>1</v>
      </c>
      <c r="F56" s="376"/>
      <c r="G56" s="359">
        <v>1</v>
      </c>
      <c r="H56" s="376"/>
      <c r="I56" s="359">
        <v>1</v>
      </c>
      <c r="J56" s="376"/>
      <c r="K56" s="359">
        <v>1</v>
      </c>
      <c r="L56" s="376"/>
      <c r="M56" s="371">
        <v>1</v>
      </c>
      <c r="N56" s="376"/>
      <c r="O56" s="146"/>
      <c r="P56" s="213"/>
      <c r="Q56" s="215"/>
      <c r="R56" s="146"/>
      <c r="S56" s="213"/>
      <c r="T56" s="215"/>
      <c r="U56" s="146"/>
      <c r="V56" s="213"/>
      <c r="W56" s="215"/>
      <c r="X56" s="146"/>
      <c r="Y56" s="213"/>
      <c r="Z56" s="215"/>
      <c r="AA56" s="146"/>
      <c r="AB56" s="213"/>
      <c r="AC56" s="215"/>
      <c r="AD56" s="146"/>
      <c r="AE56" s="265"/>
      <c r="AF56" s="215"/>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row>
    <row r="57" spans="1:62" s="68" customFormat="1" ht="16.5" x14ac:dyDescent="0.25">
      <c r="A57" s="882"/>
      <c r="B57" s="365" t="s">
        <v>372</v>
      </c>
      <c r="C57" s="380">
        <v>1</v>
      </c>
      <c r="D57" s="376"/>
      <c r="E57" s="369">
        <v>1</v>
      </c>
      <c r="F57" s="376"/>
      <c r="G57" s="359">
        <v>1</v>
      </c>
      <c r="H57" s="376"/>
      <c r="I57" s="359">
        <v>1</v>
      </c>
      <c r="J57" s="376"/>
      <c r="K57" s="359">
        <v>1</v>
      </c>
      <c r="L57" s="376"/>
      <c r="M57" s="371">
        <v>1</v>
      </c>
      <c r="N57" s="376"/>
      <c r="O57" s="146"/>
      <c r="P57" s="213"/>
      <c r="Q57" s="215"/>
      <c r="R57" s="146"/>
      <c r="S57" s="213"/>
      <c r="T57" s="215"/>
      <c r="U57" s="146"/>
      <c r="V57" s="213"/>
      <c r="W57" s="215"/>
      <c r="X57" s="146"/>
      <c r="Y57" s="213"/>
      <c r="Z57" s="215"/>
      <c r="AA57" s="146"/>
      <c r="AB57" s="213"/>
      <c r="AC57" s="215"/>
      <c r="AD57" s="146"/>
      <c r="AE57" s="265"/>
      <c r="AF57" s="215"/>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row>
    <row r="58" spans="1:62" s="68" customFormat="1" ht="16.5" x14ac:dyDescent="0.25">
      <c r="A58" s="882"/>
      <c r="B58" s="365" t="s">
        <v>373</v>
      </c>
      <c r="C58" s="380">
        <v>1</v>
      </c>
      <c r="D58" s="376"/>
      <c r="E58" s="369">
        <v>1</v>
      </c>
      <c r="F58" s="376"/>
      <c r="G58" s="359">
        <v>1</v>
      </c>
      <c r="H58" s="376"/>
      <c r="I58" s="359">
        <v>1</v>
      </c>
      <c r="J58" s="376"/>
      <c r="K58" s="359">
        <v>1</v>
      </c>
      <c r="L58" s="376"/>
      <c r="M58" s="371">
        <v>1</v>
      </c>
      <c r="N58" s="376"/>
      <c r="O58" s="146"/>
      <c r="P58" s="213"/>
      <c r="Q58" s="215"/>
      <c r="R58" s="146"/>
      <c r="S58" s="213"/>
      <c r="T58" s="215"/>
      <c r="U58" s="146"/>
      <c r="V58" s="213"/>
      <c r="W58" s="215"/>
      <c r="X58" s="146"/>
      <c r="Y58" s="213"/>
      <c r="Z58" s="215"/>
      <c r="AA58" s="146"/>
      <c r="AB58" s="213"/>
      <c r="AC58" s="215"/>
      <c r="AD58" s="146"/>
      <c r="AE58" s="265"/>
      <c r="AF58" s="215"/>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row>
    <row r="59" spans="1:62" s="68" customFormat="1" ht="16.5" x14ac:dyDescent="0.25">
      <c r="A59" s="882"/>
      <c r="B59" s="365" t="s">
        <v>374</v>
      </c>
      <c r="C59" s="380">
        <v>1</v>
      </c>
      <c r="D59" s="376"/>
      <c r="E59" s="369">
        <v>1</v>
      </c>
      <c r="F59" s="376"/>
      <c r="G59" s="359">
        <v>1</v>
      </c>
      <c r="H59" s="376"/>
      <c r="I59" s="359">
        <v>1</v>
      </c>
      <c r="J59" s="376"/>
      <c r="K59" s="359">
        <v>1</v>
      </c>
      <c r="L59" s="376"/>
      <c r="M59" s="371">
        <v>1</v>
      </c>
      <c r="N59" s="376"/>
      <c r="O59" s="146"/>
      <c r="P59" s="213"/>
      <c r="Q59" s="215"/>
      <c r="R59" s="146"/>
      <c r="S59" s="213"/>
      <c r="T59" s="215"/>
      <c r="U59" s="146"/>
      <c r="V59" s="213"/>
      <c r="W59" s="215"/>
      <c r="X59" s="146"/>
      <c r="Y59" s="213"/>
      <c r="Z59" s="215"/>
      <c r="AA59" s="146"/>
      <c r="AB59" s="213"/>
      <c r="AC59" s="215"/>
      <c r="AD59" s="146"/>
      <c r="AE59" s="265"/>
      <c r="AF59" s="215"/>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row>
    <row r="60" spans="1:62" s="68" customFormat="1" ht="16.5" x14ac:dyDescent="0.25">
      <c r="A60" s="882"/>
      <c r="B60" s="365" t="s">
        <v>375</v>
      </c>
      <c r="C60" s="380">
        <v>1</v>
      </c>
      <c r="D60" s="376"/>
      <c r="E60" s="369">
        <v>1</v>
      </c>
      <c r="F60" s="376"/>
      <c r="G60" s="359">
        <v>1</v>
      </c>
      <c r="H60" s="376"/>
      <c r="I60" s="359">
        <v>1</v>
      </c>
      <c r="J60" s="376"/>
      <c r="K60" s="359">
        <v>1</v>
      </c>
      <c r="L60" s="376"/>
      <c r="M60" s="371">
        <v>1</v>
      </c>
      <c r="N60" s="376"/>
      <c r="O60" s="146"/>
      <c r="P60" s="213"/>
      <c r="Q60" s="215"/>
      <c r="R60" s="146"/>
      <c r="S60" s="213"/>
      <c r="T60" s="215"/>
      <c r="U60" s="146"/>
      <c r="V60" s="213"/>
      <c r="W60" s="215"/>
      <c r="X60" s="146"/>
      <c r="Y60" s="213"/>
      <c r="Z60" s="215"/>
      <c r="AA60" s="146"/>
      <c r="AB60" s="213"/>
      <c r="AC60" s="215"/>
      <c r="AD60" s="146"/>
      <c r="AE60" s="265"/>
      <c r="AF60" s="215"/>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row>
    <row r="61" spans="1:62" s="68" customFormat="1" ht="16.5" x14ac:dyDescent="0.25">
      <c r="A61" s="882"/>
      <c r="B61" s="365" t="s">
        <v>376</v>
      </c>
      <c r="C61" s="380">
        <v>1</v>
      </c>
      <c r="D61" s="376"/>
      <c r="E61" s="369">
        <v>1</v>
      </c>
      <c r="F61" s="376"/>
      <c r="G61" s="359">
        <v>1</v>
      </c>
      <c r="H61" s="376"/>
      <c r="I61" s="359">
        <v>1</v>
      </c>
      <c r="J61" s="376"/>
      <c r="K61" s="359">
        <v>1</v>
      </c>
      <c r="L61" s="376"/>
      <c r="M61" s="371">
        <v>1</v>
      </c>
      <c r="N61" s="376"/>
      <c r="O61" s="146"/>
      <c r="P61" s="213"/>
      <c r="Q61" s="215"/>
      <c r="R61" s="146"/>
      <c r="S61" s="213"/>
      <c r="T61" s="215"/>
      <c r="U61" s="146"/>
      <c r="V61" s="213"/>
      <c r="W61" s="215"/>
      <c r="X61" s="146"/>
      <c r="Y61" s="213"/>
      <c r="Z61" s="215"/>
      <c r="AA61" s="146"/>
      <c r="AB61" s="213"/>
      <c r="AC61" s="215"/>
      <c r="AD61" s="146"/>
      <c r="AE61" s="265"/>
      <c r="AF61" s="215"/>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row>
    <row r="62" spans="1:62" s="68" customFormat="1" ht="16.5" x14ac:dyDescent="0.25">
      <c r="A62" s="882"/>
      <c r="B62" s="365" t="s">
        <v>377</v>
      </c>
      <c r="C62" s="380">
        <v>1</v>
      </c>
      <c r="D62" s="376"/>
      <c r="E62" s="369">
        <v>1</v>
      </c>
      <c r="F62" s="376"/>
      <c r="G62" s="359">
        <v>1</v>
      </c>
      <c r="H62" s="376"/>
      <c r="I62" s="359">
        <v>1</v>
      </c>
      <c r="J62" s="376"/>
      <c r="K62" s="359">
        <v>1</v>
      </c>
      <c r="L62" s="376"/>
      <c r="M62" s="371">
        <v>1</v>
      </c>
      <c r="N62" s="376"/>
      <c r="O62" s="146"/>
      <c r="P62" s="213"/>
      <c r="Q62" s="215"/>
      <c r="R62" s="146"/>
      <c r="S62" s="213"/>
      <c r="T62" s="215"/>
      <c r="U62" s="146"/>
      <c r="V62" s="213"/>
      <c r="W62" s="215"/>
      <c r="X62" s="146"/>
      <c r="Y62" s="213"/>
      <c r="Z62" s="215"/>
      <c r="AA62" s="146"/>
      <c r="AB62" s="213"/>
      <c r="AC62" s="215"/>
      <c r="AD62" s="146"/>
      <c r="AE62" s="265"/>
      <c r="AF62" s="215"/>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row>
    <row r="63" spans="1:62" s="68" customFormat="1" ht="16.5" x14ac:dyDescent="0.25">
      <c r="A63" s="882"/>
      <c r="B63" s="365" t="s">
        <v>378</v>
      </c>
      <c r="C63" s="380">
        <v>1</v>
      </c>
      <c r="D63" s="376"/>
      <c r="E63" s="369">
        <v>1</v>
      </c>
      <c r="F63" s="376"/>
      <c r="G63" s="359">
        <v>1</v>
      </c>
      <c r="H63" s="376"/>
      <c r="I63" s="359">
        <v>1</v>
      </c>
      <c r="J63" s="376"/>
      <c r="K63" s="359">
        <v>1</v>
      </c>
      <c r="L63" s="376"/>
      <c r="M63" s="371">
        <v>1</v>
      </c>
      <c r="N63" s="376"/>
      <c r="O63" s="146"/>
      <c r="P63" s="213"/>
      <c r="Q63" s="215"/>
      <c r="R63" s="146"/>
      <c r="S63" s="213"/>
      <c r="T63" s="215"/>
      <c r="U63" s="146"/>
      <c r="V63" s="213"/>
      <c r="W63" s="215"/>
      <c r="X63" s="146"/>
      <c r="Y63" s="213"/>
      <c r="Z63" s="215"/>
      <c r="AA63" s="146"/>
      <c r="AB63" s="213"/>
      <c r="AC63" s="215"/>
      <c r="AD63" s="146"/>
      <c r="AE63" s="265"/>
      <c r="AF63" s="215"/>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row>
    <row r="64" spans="1:62" s="68" customFormat="1" ht="16.5" x14ac:dyDescent="0.25">
      <c r="A64" s="882"/>
      <c r="B64" s="365" t="s">
        <v>379</v>
      </c>
      <c r="C64" s="380">
        <v>1</v>
      </c>
      <c r="D64" s="376"/>
      <c r="E64" s="369">
        <v>1</v>
      </c>
      <c r="F64" s="376"/>
      <c r="G64" s="359">
        <v>1</v>
      </c>
      <c r="H64" s="376"/>
      <c r="I64" s="359">
        <v>1</v>
      </c>
      <c r="J64" s="376"/>
      <c r="K64" s="359">
        <v>1</v>
      </c>
      <c r="L64" s="376"/>
      <c r="M64" s="371">
        <v>1</v>
      </c>
      <c r="N64" s="376"/>
      <c r="O64" s="146"/>
      <c r="P64" s="213"/>
      <c r="Q64" s="215"/>
      <c r="R64" s="146"/>
      <c r="S64" s="213"/>
      <c r="T64" s="215"/>
      <c r="U64" s="146"/>
      <c r="V64" s="213"/>
      <c r="W64" s="215"/>
      <c r="X64" s="146"/>
      <c r="Y64" s="213"/>
      <c r="Z64" s="215"/>
      <c r="AA64" s="146"/>
      <c r="AB64" s="213"/>
      <c r="AC64" s="215"/>
      <c r="AD64" s="146"/>
      <c r="AE64" s="265"/>
      <c r="AF64" s="215"/>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row>
    <row r="65" spans="1:62" s="68" customFormat="1" ht="16.5" x14ac:dyDescent="0.25">
      <c r="A65" s="882"/>
      <c r="B65" s="365" t="s">
        <v>380</v>
      </c>
      <c r="C65" s="380">
        <v>1</v>
      </c>
      <c r="D65" s="376"/>
      <c r="E65" s="369">
        <v>1</v>
      </c>
      <c r="F65" s="376"/>
      <c r="G65" s="359">
        <v>1</v>
      </c>
      <c r="H65" s="376"/>
      <c r="I65" s="359">
        <v>1</v>
      </c>
      <c r="J65" s="376"/>
      <c r="K65" s="359">
        <v>1</v>
      </c>
      <c r="L65" s="376"/>
      <c r="M65" s="371">
        <v>1</v>
      </c>
      <c r="N65" s="376"/>
      <c r="O65" s="146"/>
      <c r="P65" s="213"/>
      <c r="Q65" s="215"/>
      <c r="R65" s="146"/>
      <c r="S65" s="213"/>
      <c r="T65" s="215"/>
      <c r="U65" s="146"/>
      <c r="V65" s="213"/>
      <c r="W65" s="215"/>
      <c r="X65" s="146"/>
      <c r="Y65" s="213"/>
      <c r="Z65" s="215"/>
      <c r="AA65" s="146"/>
      <c r="AB65" s="213"/>
      <c r="AC65" s="215"/>
      <c r="AD65" s="146"/>
      <c r="AE65" s="265"/>
      <c r="AF65" s="215"/>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row>
    <row r="66" spans="1:62" s="68" customFormat="1" ht="16.5" x14ac:dyDescent="0.25">
      <c r="A66" s="882"/>
      <c r="B66" s="365" t="s">
        <v>381</v>
      </c>
      <c r="C66" s="380">
        <v>1</v>
      </c>
      <c r="D66" s="376"/>
      <c r="E66" s="369">
        <v>1</v>
      </c>
      <c r="F66" s="376"/>
      <c r="G66" s="359">
        <v>1</v>
      </c>
      <c r="H66" s="376"/>
      <c r="I66" s="359">
        <v>1</v>
      </c>
      <c r="J66" s="376"/>
      <c r="K66" s="359">
        <v>1</v>
      </c>
      <c r="L66" s="376"/>
      <c r="M66" s="371">
        <v>1</v>
      </c>
      <c r="N66" s="376"/>
      <c r="O66" s="146"/>
      <c r="P66" s="213"/>
      <c r="Q66" s="215"/>
      <c r="R66" s="146"/>
      <c r="S66" s="213"/>
      <c r="T66" s="215"/>
      <c r="U66" s="146"/>
      <c r="V66" s="213"/>
      <c r="W66" s="215"/>
      <c r="X66" s="146"/>
      <c r="Y66" s="213"/>
      <c r="Z66" s="215"/>
      <c r="AA66" s="146"/>
      <c r="AB66" s="213"/>
      <c r="AC66" s="215"/>
      <c r="AD66" s="146"/>
      <c r="AE66" s="265"/>
      <c r="AF66" s="215"/>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row>
    <row r="67" spans="1:62" s="68" customFormat="1" ht="16.5" x14ac:dyDescent="0.25">
      <c r="A67" s="882"/>
      <c r="B67" s="365" t="s">
        <v>382</v>
      </c>
      <c r="C67" s="380">
        <v>1</v>
      </c>
      <c r="D67" s="376"/>
      <c r="E67" s="369">
        <v>1</v>
      </c>
      <c r="F67" s="376"/>
      <c r="G67" s="359">
        <v>1</v>
      </c>
      <c r="H67" s="376"/>
      <c r="I67" s="359">
        <v>1</v>
      </c>
      <c r="J67" s="376"/>
      <c r="K67" s="359">
        <v>1</v>
      </c>
      <c r="L67" s="376"/>
      <c r="M67" s="371">
        <v>1</v>
      </c>
      <c r="N67" s="376"/>
      <c r="O67" s="146"/>
      <c r="P67" s="213"/>
      <c r="Q67" s="215"/>
      <c r="R67" s="146"/>
      <c r="S67" s="213"/>
      <c r="T67" s="215"/>
      <c r="U67" s="146"/>
      <c r="V67" s="213"/>
      <c r="W67" s="215"/>
      <c r="X67" s="146"/>
      <c r="Y67" s="213"/>
      <c r="Z67" s="215"/>
      <c r="AA67" s="146"/>
      <c r="AB67" s="213"/>
      <c r="AC67" s="215"/>
      <c r="AD67" s="146"/>
      <c r="AE67" s="265"/>
      <c r="AF67" s="215"/>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row>
    <row r="68" spans="1:62" s="68" customFormat="1" ht="16.5" x14ac:dyDescent="0.25">
      <c r="A68" s="882"/>
      <c r="B68" s="366" t="s">
        <v>383</v>
      </c>
      <c r="C68" s="381">
        <v>1</v>
      </c>
      <c r="D68" s="377"/>
      <c r="E68" s="370">
        <v>1</v>
      </c>
      <c r="F68" s="377"/>
      <c r="G68" s="363">
        <v>1</v>
      </c>
      <c r="H68" s="377"/>
      <c r="I68" s="363">
        <v>1</v>
      </c>
      <c r="J68" s="377"/>
      <c r="K68" s="363">
        <v>1</v>
      </c>
      <c r="L68" s="377"/>
      <c r="M68" s="373">
        <v>1</v>
      </c>
      <c r="N68" s="377"/>
      <c r="O68" s="272"/>
      <c r="P68" s="273"/>
      <c r="Q68" s="274"/>
      <c r="R68" s="272"/>
      <c r="S68" s="273"/>
      <c r="T68" s="274"/>
      <c r="U68" s="272"/>
      <c r="V68" s="273"/>
      <c r="W68" s="274"/>
      <c r="X68" s="272"/>
      <c r="Y68" s="273"/>
      <c r="Z68" s="274"/>
      <c r="AA68" s="272"/>
      <c r="AB68" s="273"/>
      <c r="AC68" s="274"/>
      <c r="AD68" s="272"/>
      <c r="AE68" s="273"/>
      <c r="AF68" s="274"/>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row>
    <row r="69" spans="1:62" s="68" customFormat="1" ht="34.5" customHeight="1" x14ac:dyDescent="0.25">
      <c r="A69" s="678"/>
      <c r="B69" s="367" t="s">
        <v>93</v>
      </c>
      <c r="C69" s="382">
        <f>SUM(C49:C68)</f>
        <v>20</v>
      </c>
      <c r="D69" s="378"/>
      <c r="E69" s="362">
        <f>SUM(E49:E68)</f>
        <v>20</v>
      </c>
      <c r="F69" s="378"/>
      <c r="G69" s="361">
        <f>SUM(G49:G68)</f>
        <v>20</v>
      </c>
      <c r="H69" s="378"/>
      <c r="I69" s="361">
        <f>SUM(I49:I68)</f>
        <v>20</v>
      </c>
      <c r="J69" s="378"/>
      <c r="K69" s="361">
        <f>SUM(K49:K68)</f>
        <v>20</v>
      </c>
      <c r="L69" s="378"/>
      <c r="M69" s="374">
        <f>SUM(M49:M68)</f>
        <v>20</v>
      </c>
      <c r="N69" s="378"/>
      <c r="O69" s="276"/>
      <c r="P69" s="186"/>
      <c r="Q69" s="275"/>
      <c r="R69" s="185"/>
      <c r="S69" s="186"/>
      <c r="T69" s="275"/>
      <c r="U69" s="185"/>
      <c r="V69" s="186"/>
      <c r="W69" s="275"/>
      <c r="X69" s="185"/>
      <c r="Y69" s="186"/>
      <c r="Z69" s="275"/>
      <c r="AA69" s="185"/>
      <c r="AB69" s="186"/>
      <c r="AC69" s="275"/>
      <c r="AD69" s="185"/>
      <c r="AE69" s="186"/>
      <c r="AF69" s="275"/>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row>
    <row r="72" spans="1:62" ht="15" thickBot="1" x14ac:dyDescent="0.3"/>
    <row r="73" spans="1:62" s="68" customFormat="1" ht="50.25" customHeight="1" thickBot="1" x14ac:dyDescent="0.3">
      <c r="A73" s="890" t="s">
        <v>385</v>
      </c>
      <c r="B73" s="891"/>
      <c r="C73" s="879" t="s">
        <v>386</v>
      </c>
      <c r="D73" s="880"/>
      <c r="E73" s="880"/>
      <c r="F73" s="880"/>
      <c r="G73" s="880"/>
      <c r="H73" s="880"/>
      <c r="I73" s="880"/>
      <c r="J73" s="880"/>
      <c r="K73" s="880"/>
      <c r="L73" s="880"/>
      <c r="M73" s="880"/>
      <c r="N73" s="880"/>
      <c r="O73" s="880"/>
      <c r="P73" s="880"/>
      <c r="Q73" s="880"/>
      <c r="R73" s="880"/>
      <c r="S73" s="880"/>
      <c r="T73" s="880"/>
      <c r="U73" s="880"/>
      <c r="V73" s="880"/>
      <c r="W73" s="880"/>
      <c r="X73" s="880"/>
      <c r="Y73" s="880"/>
      <c r="Z73" s="881"/>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row>
    <row r="74" spans="1:62" s="68" customFormat="1" ht="24" customHeight="1" x14ac:dyDescent="0.25">
      <c r="A74" s="886" t="s">
        <v>384</v>
      </c>
      <c r="B74" s="886" t="s">
        <v>361</v>
      </c>
      <c r="C74" s="889" t="s">
        <v>234</v>
      </c>
      <c r="D74" s="889"/>
      <c r="E74" s="889" t="s">
        <v>241</v>
      </c>
      <c r="F74" s="889"/>
      <c r="G74" s="889" t="s">
        <v>242</v>
      </c>
      <c r="H74" s="889"/>
      <c r="I74" s="889" t="s">
        <v>243</v>
      </c>
      <c r="J74" s="889"/>
      <c r="K74" s="889" t="s">
        <v>244</v>
      </c>
      <c r="L74" s="889"/>
      <c r="M74" s="889" t="s">
        <v>245</v>
      </c>
      <c r="N74" s="889"/>
      <c r="O74" s="877" t="s">
        <v>246</v>
      </c>
      <c r="P74" s="878"/>
      <c r="Q74" s="877" t="s">
        <v>247</v>
      </c>
      <c r="R74" s="878"/>
      <c r="S74" s="877" t="s">
        <v>248</v>
      </c>
      <c r="T74" s="878"/>
      <c r="U74" s="877" t="s">
        <v>249</v>
      </c>
      <c r="V74" s="878"/>
      <c r="W74" s="877" t="s">
        <v>356</v>
      </c>
      <c r="X74" s="878"/>
      <c r="Y74" s="877" t="s">
        <v>251</v>
      </c>
      <c r="Z74" s="87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row>
    <row r="75" spans="1:62" s="68" customFormat="1" ht="29.25" customHeight="1" x14ac:dyDescent="0.25">
      <c r="A75" s="888"/>
      <c r="B75" s="887"/>
      <c r="C75" s="278" t="s">
        <v>387</v>
      </c>
      <c r="D75" s="278" t="s">
        <v>388</v>
      </c>
      <c r="E75" s="278" t="s">
        <v>387</v>
      </c>
      <c r="F75" s="278" t="s">
        <v>388</v>
      </c>
      <c r="G75" s="278" t="s">
        <v>387</v>
      </c>
      <c r="H75" s="278" t="s">
        <v>388</v>
      </c>
      <c r="I75" s="278" t="s">
        <v>387</v>
      </c>
      <c r="J75" s="278" t="s">
        <v>388</v>
      </c>
      <c r="K75" s="278" t="s">
        <v>387</v>
      </c>
      <c r="L75" s="278" t="s">
        <v>388</v>
      </c>
      <c r="M75" s="278" t="s">
        <v>387</v>
      </c>
      <c r="N75" s="278" t="s">
        <v>388</v>
      </c>
      <c r="O75" s="278" t="s">
        <v>387</v>
      </c>
      <c r="P75" s="278" t="s">
        <v>388</v>
      </c>
      <c r="Q75" s="278" t="s">
        <v>387</v>
      </c>
      <c r="R75" s="278" t="s">
        <v>388</v>
      </c>
      <c r="S75" s="278" t="s">
        <v>387</v>
      </c>
      <c r="T75" s="278" t="s">
        <v>388</v>
      </c>
      <c r="U75" s="278" t="s">
        <v>387</v>
      </c>
      <c r="V75" s="278" t="s">
        <v>388</v>
      </c>
      <c r="W75" s="278" t="s">
        <v>387</v>
      </c>
      <c r="X75" s="278" t="s">
        <v>388</v>
      </c>
      <c r="Y75" s="278" t="s">
        <v>387</v>
      </c>
      <c r="Z75" s="278" t="s">
        <v>388</v>
      </c>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row>
    <row r="76" spans="1:62" s="68" customFormat="1" ht="16.5" x14ac:dyDescent="0.25">
      <c r="A76" s="888"/>
      <c r="B76" s="277" t="s">
        <v>364</v>
      </c>
      <c r="C76" s="385">
        <v>0</v>
      </c>
      <c r="D76" s="385">
        <v>0</v>
      </c>
      <c r="E76" s="395">
        <v>206</v>
      </c>
      <c r="F76" s="473">
        <v>131</v>
      </c>
      <c r="G76" s="395">
        <v>206</v>
      </c>
      <c r="H76" s="385"/>
      <c r="I76" s="395">
        <v>206</v>
      </c>
      <c r="J76" s="385"/>
      <c r="K76" s="395">
        <v>206</v>
      </c>
      <c r="L76" s="385"/>
      <c r="M76" s="395">
        <v>206</v>
      </c>
      <c r="N76" s="385"/>
      <c r="O76" s="395">
        <v>206</v>
      </c>
      <c r="P76" s="385"/>
      <c r="Q76" s="395">
        <v>206</v>
      </c>
      <c r="R76" s="385"/>
      <c r="S76" s="395">
        <v>206</v>
      </c>
      <c r="T76" s="385"/>
      <c r="U76" s="395">
        <v>206</v>
      </c>
      <c r="V76" s="385"/>
      <c r="W76" s="395">
        <v>206</v>
      </c>
      <c r="X76" s="385"/>
      <c r="Y76" s="395">
        <v>206</v>
      </c>
      <c r="Z76" s="385"/>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row>
    <row r="77" spans="1:62" s="68" customFormat="1" ht="16.5" x14ac:dyDescent="0.25">
      <c r="A77" s="888"/>
      <c r="B77" s="277" t="s">
        <v>365</v>
      </c>
      <c r="C77" s="385">
        <v>0</v>
      </c>
      <c r="D77" s="385">
        <v>0</v>
      </c>
      <c r="E77" s="395">
        <v>182</v>
      </c>
      <c r="F77" s="474">
        <v>136</v>
      </c>
      <c r="G77" s="395">
        <v>182</v>
      </c>
      <c r="H77" s="385"/>
      <c r="I77" s="395">
        <v>182</v>
      </c>
      <c r="J77" s="385"/>
      <c r="K77" s="395">
        <v>182</v>
      </c>
      <c r="L77" s="385"/>
      <c r="M77" s="395">
        <v>182</v>
      </c>
      <c r="N77" s="385"/>
      <c r="O77" s="395">
        <v>182</v>
      </c>
      <c r="P77" s="385"/>
      <c r="Q77" s="395">
        <v>182</v>
      </c>
      <c r="R77" s="385"/>
      <c r="S77" s="395">
        <v>182</v>
      </c>
      <c r="T77" s="385"/>
      <c r="U77" s="395">
        <v>182</v>
      </c>
      <c r="V77" s="385"/>
      <c r="W77" s="395">
        <v>182</v>
      </c>
      <c r="X77" s="385"/>
      <c r="Y77" s="395">
        <v>182</v>
      </c>
      <c r="Z77" s="385"/>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row>
    <row r="78" spans="1:62" s="68" customFormat="1" ht="16.5" x14ac:dyDescent="0.25">
      <c r="A78" s="888"/>
      <c r="B78" s="277" t="s">
        <v>366</v>
      </c>
      <c r="C78" s="385">
        <v>0</v>
      </c>
      <c r="D78" s="385">
        <v>0</v>
      </c>
      <c r="E78" s="395">
        <v>225</v>
      </c>
      <c r="F78" s="473">
        <v>54</v>
      </c>
      <c r="G78" s="395">
        <v>225</v>
      </c>
      <c r="H78" s="385"/>
      <c r="I78" s="395">
        <v>225</v>
      </c>
      <c r="J78" s="385"/>
      <c r="K78" s="395">
        <v>225</v>
      </c>
      <c r="L78" s="385"/>
      <c r="M78" s="395">
        <v>225</v>
      </c>
      <c r="N78" s="385"/>
      <c r="O78" s="395">
        <v>225</v>
      </c>
      <c r="P78" s="385"/>
      <c r="Q78" s="395">
        <v>225</v>
      </c>
      <c r="R78" s="385"/>
      <c r="S78" s="395">
        <v>225</v>
      </c>
      <c r="T78" s="385"/>
      <c r="U78" s="395">
        <v>225</v>
      </c>
      <c r="V78" s="385"/>
      <c r="W78" s="395">
        <v>225</v>
      </c>
      <c r="X78" s="385"/>
      <c r="Y78" s="395">
        <v>225</v>
      </c>
      <c r="Z78" s="385"/>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row>
    <row r="79" spans="1:62" s="68" customFormat="1" ht="16.5" x14ac:dyDescent="0.25">
      <c r="A79" s="888"/>
      <c r="B79" s="277" t="s">
        <v>367</v>
      </c>
      <c r="C79" s="385">
        <v>0</v>
      </c>
      <c r="D79" s="385">
        <v>0</v>
      </c>
      <c r="E79" s="395">
        <v>120</v>
      </c>
      <c r="F79" s="474">
        <v>96</v>
      </c>
      <c r="G79" s="395">
        <v>120</v>
      </c>
      <c r="H79" s="385"/>
      <c r="I79" s="395">
        <v>120</v>
      </c>
      <c r="J79" s="385"/>
      <c r="K79" s="395">
        <v>120</v>
      </c>
      <c r="L79" s="385"/>
      <c r="M79" s="395">
        <v>120</v>
      </c>
      <c r="N79" s="385"/>
      <c r="O79" s="395">
        <v>120</v>
      </c>
      <c r="P79" s="385"/>
      <c r="Q79" s="395">
        <v>120</v>
      </c>
      <c r="R79" s="385"/>
      <c r="S79" s="395">
        <v>120</v>
      </c>
      <c r="T79" s="385"/>
      <c r="U79" s="395">
        <v>120</v>
      </c>
      <c r="V79" s="385"/>
      <c r="W79" s="395">
        <v>120</v>
      </c>
      <c r="X79" s="385"/>
      <c r="Y79" s="395">
        <v>120</v>
      </c>
      <c r="Z79" s="385"/>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row>
    <row r="80" spans="1:62" s="68" customFormat="1" ht="16.5" x14ac:dyDescent="0.25">
      <c r="A80" s="888"/>
      <c r="B80" s="277" t="s">
        <v>368</v>
      </c>
      <c r="C80" s="385">
        <v>0</v>
      </c>
      <c r="D80" s="385">
        <v>0</v>
      </c>
      <c r="E80" s="395">
        <v>184</v>
      </c>
      <c r="F80" s="474">
        <v>276</v>
      </c>
      <c r="G80" s="395">
        <v>184</v>
      </c>
      <c r="H80" s="385"/>
      <c r="I80" s="395">
        <v>184</v>
      </c>
      <c r="J80" s="385"/>
      <c r="K80" s="395">
        <v>184</v>
      </c>
      <c r="L80" s="385"/>
      <c r="M80" s="395">
        <v>184</v>
      </c>
      <c r="N80" s="385"/>
      <c r="O80" s="395">
        <v>184</v>
      </c>
      <c r="P80" s="385"/>
      <c r="Q80" s="395">
        <v>184</v>
      </c>
      <c r="R80" s="385"/>
      <c r="S80" s="395">
        <v>184</v>
      </c>
      <c r="T80" s="385"/>
      <c r="U80" s="395">
        <v>184</v>
      </c>
      <c r="V80" s="385"/>
      <c r="W80" s="395">
        <v>184</v>
      </c>
      <c r="X80" s="385"/>
      <c r="Y80" s="395">
        <v>184</v>
      </c>
      <c r="Z80" s="385"/>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row>
    <row r="81" spans="1:62" s="68" customFormat="1" ht="16.5" x14ac:dyDescent="0.25">
      <c r="A81" s="888"/>
      <c r="B81" s="277" t="s">
        <v>369</v>
      </c>
      <c r="C81" s="385">
        <v>0</v>
      </c>
      <c r="D81" s="385">
        <v>0</v>
      </c>
      <c r="E81" s="395">
        <v>117</v>
      </c>
      <c r="F81" s="474">
        <v>55</v>
      </c>
      <c r="G81" s="395">
        <v>117</v>
      </c>
      <c r="H81" s="385"/>
      <c r="I81" s="395">
        <v>117</v>
      </c>
      <c r="J81" s="385"/>
      <c r="K81" s="395">
        <v>117</v>
      </c>
      <c r="L81" s="385"/>
      <c r="M81" s="395">
        <v>117</v>
      </c>
      <c r="N81" s="385"/>
      <c r="O81" s="395">
        <v>117</v>
      </c>
      <c r="P81" s="385"/>
      <c r="Q81" s="395">
        <v>117</v>
      </c>
      <c r="R81" s="385"/>
      <c r="S81" s="395">
        <v>117</v>
      </c>
      <c r="T81" s="385"/>
      <c r="U81" s="395">
        <v>117</v>
      </c>
      <c r="V81" s="385"/>
      <c r="W81" s="395">
        <v>117</v>
      </c>
      <c r="X81" s="385"/>
      <c r="Y81" s="395">
        <v>117</v>
      </c>
      <c r="Z81" s="385"/>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row>
    <row r="82" spans="1:62" s="68" customFormat="1" ht="16.5" x14ac:dyDescent="0.25">
      <c r="A82" s="888"/>
      <c r="B82" s="277" t="s">
        <v>370</v>
      </c>
      <c r="C82" s="385">
        <v>0</v>
      </c>
      <c r="D82" s="385">
        <v>39</v>
      </c>
      <c r="E82" s="395">
        <v>216</v>
      </c>
      <c r="F82" s="474">
        <v>61</v>
      </c>
      <c r="G82" s="395">
        <v>216</v>
      </c>
      <c r="H82" s="385"/>
      <c r="I82" s="395">
        <v>216</v>
      </c>
      <c r="J82" s="385"/>
      <c r="K82" s="395">
        <v>216</v>
      </c>
      <c r="L82" s="385"/>
      <c r="M82" s="395">
        <v>216</v>
      </c>
      <c r="N82" s="385"/>
      <c r="O82" s="395">
        <v>216</v>
      </c>
      <c r="P82" s="385"/>
      <c r="Q82" s="395">
        <v>216</v>
      </c>
      <c r="R82" s="385"/>
      <c r="S82" s="395">
        <v>216</v>
      </c>
      <c r="T82" s="385"/>
      <c r="U82" s="395">
        <v>216</v>
      </c>
      <c r="V82" s="385"/>
      <c r="W82" s="395">
        <v>216</v>
      </c>
      <c r="X82" s="385"/>
      <c r="Y82" s="395">
        <v>216</v>
      </c>
      <c r="Z82" s="385"/>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row>
    <row r="83" spans="1:62" s="68" customFormat="1" ht="16.5" x14ac:dyDescent="0.25">
      <c r="A83" s="888"/>
      <c r="B83" s="277" t="s">
        <v>371</v>
      </c>
      <c r="C83" s="385">
        <v>0</v>
      </c>
      <c r="D83" s="385">
        <v>40</v>
      </c>
      <c r="E83" s="395">
        <v>315</v>
      </c>
      <c r="F83" s="474">
        <v>69</v>
      </c>
      <c r="G83" s="395">
        <v>315</v>
      </c>
      <c r="H83" s="385"/>
      <c r="I83" s="395">
        <v>315</v>
      </c>
      <c r="J83" s="385"/>
      <c r="K83" s="395">
        <v>315</v>
      </c>
      <c r="L83" s="385"/>
      <c r="M83" s="395">
        <v>315</v>
      </c>
      <c r="N83" s="385"/>
      <c r="O83" s="395">
        <v>315</v>
      </c>
      <c r="P83" s="385"/>
      <c r="Q83" s="395">
        <v>315</v>
      </c>
      <c r="R83" s="385"/>
      <c r="S83" s="395">
        <v>315</v>
      </c>
      <c r="T83" s="385"/>
      <c r="U83" s="395">
        <v>315</v>
      </c>
      <c r="V83" s="385"/>
      <c r="W83" s="395">
        <v>315</v>
      </c>
      <c r="X83" s="385"/>
      <c r="Y83" s="395">
        <v>315</v>
      </c>
      <c r="Z83" s="385"/>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row>
    <row r="84" spans="1:62" s="68" customFormat="1" ht="16.5" x14ac:dyDescent="0.25">
      <c r="A84" s="888"/>
      <c r="B84" s="277" t="s">
        <v>372</v>
      </c>
      <c r="C84" s="385">
        <v>0</v>
      </c>
      <c r="D84" s="385">
        <v>0</v>
      </c>
      <c r="E84" s="395">
        <v>91</v>
      </c>
      <c r="F84" s="474">
        <v>137</v>
      </c>
      <c r="G84" s="395">
        <v>91</v>
      </c>
      <c r="H84" s="385"/>
      <c r="I84" s="395">
        <v>91</v>
      </c>
      <c r="J84" s="385"/>
      <c r="K84" s="395">
        <v>91</v>
      </c>
      <c r="L84" s="385"/>
      <c r="M84" s="395">
        <v>91</v>
      </c>
      <c r="N84" s="385"/>
      <c r="O84" s="395">
        <v>91</v>
      </c>
      <c r="P84" s="385"/>
      <c r="Q84" s="395">
        <v>91</v>
      </c>
      <c r="R84" s="385"/>
      <c r="S84" s="395">
        <v>91</v>
      </c>
      <c r="T84" s="385"/>
      <c r="U84" s="395">
        <v>91</v>
      </c>
      <c r="V84" s="385"/>
      <c r="W84" s="395">
        <v>91</v>
      </c>
      <c r="X84" s="385"/>
      <c r="Y84" s="395">
        <v>91</v>
      </c>
      <c r="Z84" s="385"/>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row>
    <row r="85" spans="1:62" s="68" customFormat="1" ht="16.5" x14ac:dyDescent="0.25">
      <c r="A85" s="888"/>
      <c r="B85" s="277" t="s">
        <v>373</v>
      </c>
      <c r="C85" s="385">
        <v>0</v>
      </c>
      <c r="D85" s="385">
        <v>0</v>
      </c>
      <c r="E85" s="395">
        <v>221</v>
      </c>
      <c r="F85" s="474">
        <v>70</v>
      </c>
      <c r="G85" s="395">
        <v>221</v>
      </c>
      <c r="H85" s="385"/>
      <c r="I85" s="395">
        <v>221</v>
      </c>
      <c r="J85" s="385"/>
      <c r="K85" s="395">
        <v>221</v>
      </c>
      <c r="L85" s="385"/>
      <c r="M85" s="395">
        <v>221</v>
      </c>
      <c r="N85" s="385"/>
      <c r="O85" s="395">
        <v>221</v>
      </c>
      <c r="P85" s="385"/>
      <c r="Q85" s="395">
        <v>221</v>
      </c>
      <c r="R85" s="385"/>
      <c r="S85" s="395">
        <v>221</v>
      </c>
      <c r="T85" s="385"/>
      <c r="U85" s="395">
        <v>221</v>
      </c>
      <c r="V85" s="385"/>
      <c r="W85" s="395">
        <v>221</v>
      </c>
      <c r="X85" s="385"/>
      <c r="Y85" s="395">
        <v>221</v>
      </c>
      <c r="Z85" s="385"/>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row>
    <row r="86" spans="1:62" s="68" customFormat="1" ht="16.5" x14ac:dyDescent="0.25">
      <c r="A86" s="888"/>
      <c r="B86" s="277" t="s">
        <v>374</v>
      </c>
      <c r="C86" s="385">
        <v>0</v>
      </c>
      <c r="D86" s="385">
        <v>0</v>
      </c>
      <c r="E86" s="395">
        <v>77</v>
      </c>
      <c r="F86" s="474">
        <v>251</v>
      </c>
      <c r="G86" s="395">
        <v>77</v>
      </c>
      <c r="H86" s="385"/>
      <c r="I86" s="395">
        <v>77</v>
      </c>
      <c r="J86" s="385"/>
      <c r="K86" s="395">
        <v>77</v>
      </c>
      <c r="L86" s="385"/>
      <c r="M86" s="395">
        <v>77</v>
      </c>
      <c r="N86" s="385"/>
      <c r="O86" s="395">
        <v>77</v>
      </c>
      <c r="P86" s="385"/>
      <c r="Q86" s="395">
        <v>77</v>
      </c>
      <c r="R86" s="385"/>
      <c r="S86" s="395">
        <v>77</v>
      </c>
      <c r="T86" s="385"/>
      <c r="U86" s="395">
        <v>77</v>
      </c>
      <c r="V86" s="385"/>
      <c r="W86" s="395">
        <v>77</v>
      </c>
      <c r="X86" s="385"/>
      <c r="Y86" s="395">
        <v>77</v>
      </c>
      <c r="Z86" s="385"/>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row>
    <row r="87" spans="1:62" s="68" customFormat="1" ht="16.5" x14ac:dyDescent="0.25">
      <c r="A87" s="888"/>
      <c r="B87" s="277" t="s">
        <v>375</v>
      </c>
      <c r="C87" s="385">
        <v>0</v>
      </c>
      <c r="D87" s="385">
        <v>0</v>
      </c>
      <c r="E87" s="395">
        <v>220</v>
      </c>
      <c r="F87" s="474">
        <v>195</v>
      </c>
      <c r="G87" s="395">
        <v>220</v>
      </c>
      <c r="H87" s="385"/>
      <c r="I87" s="395">
        <v>220</v>
      </c>
      <c r="J87" s="385"/>
      <c r="K87" s="395">
        <v>220</v>
      </c>
      <c r="L87" s="385"/>
      <c r="M87" s="395">
        <v>220</v>
      </c>
      <c r="N87" s="385"/>
      <c r="O87" s="395">
        <v>220</v>
      </c>
      <c r="P87" s="385"/>
      <c r="Q87" s="395">
        <v>220</v>
      </c>
      <c r="R87" s="385"/>
      <c r="S87" s="395">
        <v>220</v>
      </c>
      <c r="T87" s="385"/>
      <c r="U87" s="395">
        <v>220</v>
      </c>
      <c r="V87" s="385"/>
      <c r="W87" s="395">
        <v>220</v>
      </c>
      <c r="X87" s="385"/>
      <c r="Y87" s="395">
        <v>220</v>
      </c>
      <c r="Z87" s="385"/>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row>
    <row r="88" spans="1:62" s="68" customFormat="1" ht="16.5" x14ac:dyDescent="0.25">
      <c r="A88" s="888"/>
      <c r="B88" s="277" t="s">
        <v>376</v>
      </c>
      <c r="C88" s="385">
        <v>0</v>
      </c>
      <c r="D88" s="385">
        <v>0</v>
      </c>
      <c r="E88" s="395">
        <v>220</v>
      </c>
      <c r="F88" s="474">
        <v>101</v>
      </c>
      <c r="G88" s="395">
        <v>220</v>
      </c>
      <c r="H88" s="385"/>
      <c r="I88" s="395">
        <v>220</v>
      </c>
      <c r="J88" s="385"/>
      <c r="K88" s="395">
        <v>220</v>
      </c>
      <c r="L88" s="385"/>
      <c r="M88" s="395">
        <v>220</v>
      </c>
      <c r="N88" s="385"/>
      <c r="O88" s="395">
        <v>220</v>
      </c>
      <c r="P88" s="385"/>
      <c r="Q88" s="395">
        <v>220</v>
      </c>
      <c r="R88" s="385"/>
      <c r="S88" s="395">
        <v>220</v>
      </c>
      <c r="T88" s="385"/>
      <c r="U88" s="395">
        <v>220</v>
      </c>
      <c r="V88" s="385"/>
      <c r="W88" s="395">
        <v>220</v>
      </c>
      <c r="X88" s="385"/>
      <c r="Y88" s="395">
        <v>220</v>
      </c>
      <c r="Z88" s="385"/>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row>
    <row r="89" spans="1:62" s="68" customFormat="1" ht="16.5" x14ac:dyDescent="0.25">
      <c r="A89" s="888"/>
      <c r="B89" s="277" t="s">
        <v>377</v>
      </c>
      <c r="C89" s="385">
        <v>0</v>
      </c>
      <c r="D89" s="385">
        <v>0</v>
      </c>
      <c r="E89" s="395">
        <v>275</v>
      </c>
      <c r="F89" s="474">
        <v>516</v>
      </c>
      <c r="G89" s="395">
        <v>275</v>
      </c>
      <c r="H89" s="385"/>
      <c r="I89" s="395">
        <v>275</v>
      </c>
      <c r="J89" s="385"/>
      <c r="K89" s="395">
        <v>275</v>
      </c>
      <c r="L89" s="385"/>
      <c r="M89" s="395">
        <v>275</v>
      </c>
      <c r="N89" s="385"/>
      <c r="O89" s="395">
        <v>275</v>
      </c>
      <c r="P89" s="385"/>
      <c r="Q89" s="395">
        <v>275</v>
      </c>
      <c r="R89" s="385"/>
      <c r="S89" s="395">
        <v>275</v>
      </c>
      <c r="T89" s="385"/>
      <c r="U89" s="395">
        <v>275</v>
      </c>
      <c r="V89" s="385"/>
      <c r="W89" s="395">
        <v>275</v>
      </c>
      <c r="X89" s="385"/>
      <c r="Y89" s="395">
        <v>275</v>
      </c>
      <c r="Z89" s="385"/>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row>
    <row r="90" spans="1:62" s="68" customFormat="1" ht="16.5" x14ac:dyDescent="0.25">
      <c r="A90" s="888"/>
      <c r="B90" s="277" t="s">
        <v>378</v>
      </c>
      <c r="C90" s="385">
        <v>0</v>
      </c>
      <c r="D90" s="385">
        <v>0</v>
      </c>
      <c r="E90" s="395">
        <v>118</v>
      </c>
      <c r="F90" s="474">
        <v>56</v>
      </c>
      <c r="G90" s="395">
        <v>118</v>
      </c>
      <c r="H90" s="385"/>
      <c r="I90" s="395">
        <v>118</v>
      </c>
      <c r="J90" s="385"/>
      <c r="K90" s="395">
        <v>118</v>
      </c>
      <c r="L90" s="385"/>
      <c r="M90" s="395">
        <v>118</v>
      </c>
      <c r="N90" s="385"/>
      <c r="O90" s="395">
        <v>118</v>
      </c>
      <c r="P90" s="385"/>
      <c r="Q90" s="395">
        <v>118</v>
      </c>
      <c r="R90" s="385"/>
      <c r="S90" s="395">
        <v>118</v>
      </c>
      <c r="T90" s="385"/>
      <c r="U90" s="395">
        <v>118</v>
      </c>
      <c r="V90" s="385"/>
      <c r="W90" s="395">
        <v>118</v>
      </c>
      <c r="X90" s="385"/>
      <c r="Y90" s="395">
        <v>118</v>
      </c>
      <c r="Z90" s="385"/>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row>
    <row r="91" spans="1:62" s="68" customFormat="1" ht="16.5" x14ac:dyDescent="0.25">
      <c r="A91" s="888"/>
      <c r="B91" s="277" t="s">
        <v>379</v>
      </c>
      <c r="C91" s="385">
        <v>0</v>
      </c>
      <c r="D91" s="385">
        <v>0</v>
      </c>
      <c r="E91" s="395">
        <v>146</v>
      </c>
      <c r="F91" s="473">
        <v>127</v>
      </c>
      <c r="G91" s="395">
        <v>146</v>
      </c>
      <c r="H91" s="385"/>
      <c r="I91" s="395">
        <v>146</v>
      </c>
      <c r="J91" s="385"/>
      <c r="K91" s="395">
        <v>146</v>
      </c>
      <c r="L91" s="385"/>
      <c r="M91" s="395">
        <v>146</v>
      </c>
      <c r="N91" s="385"/>
      <c r="O91" s="395">
        <v>146</v>
      </c>
      <c r="P91" s="385"/>
      <c r="Q91" s="395">
        <v>146</v>
      </c>
      <c r="R91" s="385"/>
      <c r="S91" s="395">
        <v>146</v>
      </c>
      <c r="T91" s="385"/>
      <c r="U91" s="395">
        <v>146</v>
      </c>
      <c r="V91" s="385"/>
      <c r="W91" s="395">
        <v>146</v>
      </c>
      <c r="X91" s="385"/>
      <c r="Y91" s="395">
        <v>146</v>
      </c>
      <c r="Z91" s="385"/>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row>
    <row r="92" spans="1:62" s="68" customFormat="1" ht="16.5" x14ac:dyDescent="0.25">
      <c r="A92" s="888"/>
      <c r="B92" s="277" t="s">
        <v>380</v>
      </c>
      <c r="C92" s="385">
        <v>0</v>
      </c>
      <c r="D92" s="385">
        <v>0</v>
      </c>
      <c r="E92" s="395">
        <v>110</v>
      </c>
      <c r="F92" s="474">
        <v>68</v>
      </c>
      <c r="G92" s="395">
        <v>110</v>
      </c>
      <c r="H92" s="385"/>
      <c r="I92" s="395">
        <v>110</v>
      </c>
      <c r="J92" s="385"/>
      <c r="K92" s="395">
        <v>110</v>
      </c>
      <c r="L92" s="385"/>
      <c r="M92" s="395">
        <v>110</v>
      </c>
      <c r="N92" s="385"/>
      <c r="O92" s="395">
        <v>110</v>
      </c>
      <c r="P92" s="385"/>
      <c r="Q92" s="395">
        <v>110</v>
      </c>
      <c r="R92" s="385"/>
      <c r="S92" s="395">
        <v>110</v>
      </c>
      <c r="T92" s="385"/>
      <c r="U92" s="395">
        <v>110</v>
      </c>
      <c r="V92" s="385"/>
      <c r="W92" s="395">
        <v>110</v>
      </c>
      <c r="X92" s="385"/>
      <c r="Y92" s="395">
        <v>110</v>
      </c>
      <c r="Z92" s="385"/>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row>
    <row r="93" spans="1:62" s="68" customFormat="1" ht="16.5" x14ac:dyDescent="0.25">
      <c r="A93" s="888"/>
      <c r="B93" s="277" t="s">
        <v>381</v>
      </c>
      <c r="C93" s="385">
        <v>0</v>
      </c>
      <c r="D93" s="385">
        <v>27</v>
      </c>
      <c r="E93" s="395">
        <v>158</v>
      </c>
      <c r="F93" s="474">
        <v>34</v>
      </c>
      <c r="G93" s="395">
        <v>158</v>
      </c>
      <c r="H93" s="385"/>
      <c r="I93" s="395">
        <v>158</v>
      </c>
      <c r="J93" s="385"/>
      <c r="K93" s="395">
        <v>158</v>
      </c>
      <c r="L93" s="385"/>
      <c r="M93" s="395">
        <v>158</v>
      </c>
      <c r="N93" s="385"/>
      <c r="O93" s="395">
        <v>158</v>
      </c>
      <c r="P93" s="385"/>
      <c r="Q93" s="395">
        <v>158</v>
      </c>
      <c r="R93" s="385"/>
      <c r="S93" s="395">
        <v>158</v>
      </c>
      <c r="T93" s="385"/>
      <c r="U93" s="395">
        <v>158</v>
      </c>
      <c r="V93" s="385"/>
      <c r="W93" s="395">
        <v>158</v>
      </c>
      <c r="X93" s="385"/>
      <c r="Y93" s="395">
        <v>158</v>
      </c>
      <c r="Z93" s="385"/>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row>
    <row r="94" spans="1:62" s="68" customFormat="1" ht="16.5" x14ac:dyDescent="0.25">
      <c r="A94" s="888"/>
      <c r="B94" s="277" t="s">
        <v>382</v>
      </c>
      <c r="C94" s="385">
        <v>0</v>
      </c>
      <c r="D94" s="385">
        <v>30</v>
      </c>
      <c r="E94" s="395">
        <v>375</v>
      </c>
      <c r="F94" s="474">
        <v>232</v>
      </c>
      <c r="G94" s="395">
        <v>375</v>
      </c>
      <c r="H94" s="385"/>
      <c r="I94" s="395">
        <v>375</v>
      </c>
      <c r="J94" s="385"/>
      <c r="K94" s="395">
        <v>375</v>
      </c>
      <c r="L94" s="385"/>
      <c r="M94" s="395">
        <v>375</v>
      </c>
      <c r="N94" s="385"/>
      <c r="O94" s="395">
        <v>375</v>
      </c>
      <c r="P94" s="385"/>
      <c r="Q94" s="395">
        <v>375</v>
      </c>
      <c r="R94" s="385"/>
      <c r="S94" s="395">
        <v>375</v>
      </c>
      <c r="T94" s="385"/>
      <c r="U94" s="395">
        <v>375</v>
      </c>
      <c r="V94" s="385"/>
      <c r="W94" s="395">
        <v>375</v>
      </c>
      <c r="X94" s="385"/>
      <c r="Y94" s="395">
        <v>375</v>
      </c>
      <c r="Z94" s="385"/>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row>
    <row r="95" spans="1:62" s="68" customFormat="1" ht="16.5" x14ac:dyDescent="0.25">
      <c r="A95" s="888"/>
      <c r="B95" s="277" t="s">
        <v>383</v>
      </c>
      <c r="C95" s="385">
        <v>0</v>
      </c>
      <c r="D95" s="385">
        <v>0</v>
      </c>
      <c r="E95" s="395">
        <v>60</v>
      </c>
      <c r="F95" s="474">
        <v>87</v>
      </c>
      <c r="G95" s="395">
        <v>60</v>
      </c>
      <c r="H95" s="385"/>
      <c r="I95" s="395">
        <v>60</v>
      </c>
      <c r="J95" s="385"/>
      <c r="K95" s="395">
        <v>60</v>
      </c>
      <c r="L95" s="385"/>
      <c r="M95" s="395">
        <v>60</v>
      </c>
      <c r="N95" s="385"/>
      <c r="O95" s="395">
        <v>60</v>
      </c>
      <c r="P95" s="385"/>
      <c r="Q95" s="395">
        <v>60</v>
      </c>
      <c r="R95" s="385"/>
      <c r="S95" s="395">
        <v>60</v>
      </c>
      <c r="T95" s="385"/>
      <c r="U95" s="395">
        <v>60</v>
      </c>
      <c r="V95" s="385"/>
      <c r="W95" s="395">
        <v>60</v>
      </c>
      <c r="X95" s="385"/>
      <c r="Y95" s="395">
        <v>60</v>
      </c>
      <c r="Z95" s="385"/>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row>
    <row r="96" spans="1:62" s="384" customFormat="1" ht="30.75" customHeight="1" x14ac:dyDescent="0.25">
      <c r="A96" s="887"/>
      <c r="B96" s="386" t="s">
        <v>93</v>
      </c>
      <c r="C96" s="387">
        <v>0</v>
      </c>
      <c r="D96" s="387">
        <f>SUM(D76:D95)</f>
        <v>136</v>
      </c>
      <c r="E96" s="396">
        <f>SUM(E76:E95)</f>
        <v>3636</v>
      </c>
      <c r="F96" s="387">
        <f>SUM(F76:F95)</f>
        <v>2752</v>
      </c>
      <c r="G96" s="396">
        <f>SUM(G76:G95)</f>
        <v>3636</v>
      </c>
      <c r="H96" s="387"/>
      <c r="I96" s="396">
        <f>SUM(I76:I95)</f>
        <v>3636</v>
      </c>
      <c r="J96" s="387"/>
      <c r="K96" s="396">
        <f>SUM(K76:K95)</f>
        <v>3636</v>
      </c>
      <c r="L96" s="388"/>
      <c r="M96" s="396">
        <f>SUM(M76:M95)</f>
        <v>3636</v>
      </c>
      <c r="N96" s="388"/>
      <c r="O96" s="396">
        <f>SUM(O76:O95)</f>
        <v>3636</v>
      </c>
      <c r="P96" s="387"/>
      <c r="Q96" s="396">
        <f>SUM(Q76:Q95)</f>
        <v>3636</v>
      </c>
      <c r="R96" s="387"/>
      <c r="S96" s="396">
        <f>SUM(S76:S95)</f>
        <v>3636</v>
      </c>
      <c r="T96" s="387"/>
      <c r="U96" s="396">
        <f>SUM(U76:U95)</f>
        <v>3636</v>
      </c>
      <c r="V96" s="387"/>
      <c r="W96" s="396">
        <f>SUM(W76:W95)</f>
        <v>3636</v>
      </c>
      <c r="X96" s="387"/>
      <c r="Y96" s="396">
        <f>SUM(Y76:Y95)</f>
        <v>3636</v>
      </c>
      <c r="Z96" s="387"/>
      <c r="AA96" s="383"/>
      <c r="AB96" s="383"/>
      <c r="AC96" s="383"/>
      <c r="AD96" s="383"/>
      <c r="AE96" s="383"/>
      <c r="AF96" s="383"/>
      <c r="AG96" s="383"/>
      <c r="AH96" s="383"/>
      <c r="AI96" s="383"/>
      <c r="AJ96" s="383"/>
      <c r="AK96" s="383"/>
      <c r="AL96" s="383"/>
      <c r="AM96" s="383"/>
      <c r="AN96" s="383"/>
      <c r="AO96" s="383"/>
      <c r="AP96" s="383"/>
      <c r="AQ96" s="383"/>
      <c r="AR96" s="383"/>
      <c r="AS96" s="383"/>
      <c r="AT96" s="383"/>
      <c r="AU96" s="383"/>
      <c r="AV96" s="383"/>
      <c r="AW96" s="383"/>
      <c r="AX96" s="383"/>
      <c r="AY96" s="383"/>
      <c r="AZ96" s="383"/>
      <c r="BA96" s="383"/>
      <c r="BB96" s="383"/>
      <c r="BC96" s="383"/>
      <c r="BD96" s="383"/>
      <c r="BE96" s="383"/>
      <c r="BF96" s="383"/>
      <c r="BG96" s="383"/>
      <c r="BH96" s="383"/>
      <c r="BI96" s="383"/>
      <c r="BJ96" s="383"/>
    </row>
    <row r="103" spans="10:10" x14ac:dyDescent="0.25">
      <c r="J103" s="148" t="s">
        <v>794</v>
      </c>
    </row>
  </sheetData>
  <mergeCells count="64">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 ref="A1:A4"/>
    <mergeCell ref="B1:AF4"/>
    <mergeCell ref="A8:A11"/>
    <mergeCell ref="AC8:AF8"/>
    <mergeCell ref="AC9:AF9"/>
    <mergeCell ref="AC10:AF10"/>
    <mergeCell ref="AC11:AF11"/>
    <mergeCell ref="B8:AA11"/>
    <mergeCell ref="K14:L16"/>
    <mergeCell ref="X22:Z22"/>
    <mergeCell ref="AA22:AC22"/>
    <mergeCell ref="AD22:AF22"/>
    <mergeCell ref="K22:L22"/>
    <mergeCell ref="M22:N22"/>
    <mergeCell ref="C21:N21"/>
    <mergeCell ref="R22:T22"/>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s>
  <phoneticPr fontId="5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541"/>
      <c r="B3" s="527"/>
      <c r="C3" s="527"/>
      <c r="D3" s="527"/>
      <c r="E3" s="527"/>
      <c r="F3" s="527"/>
      <c r="G3" s="527"/>
      <c r="H3" s="527"/>
      <c r="I3" s="527"/>
      <c r="J3" s="527"/>
      <c r="K3" s="527"/>
      <c r="L3" s="527"/>
      <c r="M3" s="527"/>
      <c r="N3" s="527"/>
      <c r="O3" s="527"/>
      <c r="P3" s="2"/>
      <c r="Q3" s="1"/>
      <c r="R3" s="1"/>
      <c r="S3" s="1"/>
      <c r="T3" s="1"/>
      <c r="U3" s="1"/>
      <c r="V3" s="1"/>
      <c r="W3" s="1"/>
      <c r="X3" s="1"/>
      <c r="Y3" s="1"/>
      <c r="Z3" s="1"/>
      <c r="AA3" s="1"/>
      <c r="AB3" s="1"/>
    </row>
    <row r="4" spans="1:28" ht="39.75" customHeight="1" x14ac:dyDescent="0.35">
      <c r="A4" s="542" t="s">
        <v>91</v>
      </c>
      <c r="B4" s="527"/>
      <c r="C4" s="527"/>
      <c r="D4" s="527"/>
      <c r="E4" s="527"/>
      <c r="F4" s="527"/>
      <c r="G4" s="527"/>
      <c r="H4" s="527"/>
      <c r="I4" s="527"/>
      <c r="J4" s="527"/>
      <c r="K4" s="527"/>
      <c r="L4" s="527"/>
      <c r="M4" s="527"/>
      <c r="N4" s="527"/>
      <c r="O4" s="527"/>
      <c r="P4" s="2"/>
      <c r="Q4" s="1"/>
      <c r="R4" s="1"/>
      <c r="S4" s="1"/>
      <c r="T4" s="1"/>
      <c r="U4" s="1"/>
      <c r="V4" s="1"/>
      <c r="W4" s="1"/>
      <c r="X4" s="1"/>
      <c r="Y4" s="1"/>
      <c r="Z4" s="1"/>
      <c r="AA4" s="1"/>
      <c r="AB4" s="1"/>
    </row>
    <row r="5" spans="1:28" ht="21" hidden="1" customHeight="1" x14ac:dyDescent="0.35">
      <c r="A5" s="541"/>
      <c r="B5" s="527"/>
      <c r="C5" s="527"/>
      <c r="D5" s="527"/>
      <c r="E5" s="527"/>
      <c r="F5" s="527"/>
      <c r="G5" s="527"/>
      <c r="H5" s="527"/>
      <c r="I5" s="527"/>
      <c r="J5" s="527"/>
      <c r="K5" s="527"/>
      <c r="L5" s="527"/>
      <c r="M5" s="527"/>
      <c r="N5" s="527"/>
      <c r="O5" s="527"/>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543" t="s">
        <v>92</v>
      </c>
      <c r="C7" s="527"/>
      <c r="D7" s="527"/>
      <c r="E7" s="1"/>
      <c r="F7" s="544">
        <v>2024</v>
      </c>
      <c r="G7" s="545"/>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527"/>
      <c r="C8" s="527"/>
      <c r="D8" s="527"/>
      <c r="E8" s="1"/>
      <c r="F8" s="546">
        <v>16263770000</v>
      </c>
      <c r="G8" s="545"/>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97"/>
      <c r="Q10" s="1"/>
      <c r="R10" s="1"/>
      <c r="S10" s="1"/>
      <c r="T10" s="1"/>
      <c r="U10" s="1"/>
      <c r="V10" s="1"/>
      <c r="W10" s="1"/>
      <c r="X10" s="1"/>
      <c r="Y10" s="1"/>
      <c r="Z10" s="1"/>
      <c r="AA10" s="1"/>
      <c r="AB10" s="1"/>
    </row>
    <row r="11" spans="1:28" ht="20.25" customHeight="1" x14ac:dyDescent="0.25">
      <c r="A11" s="530" t="s">
        <v>94</v>
      </c>
      <c r="B11" s="527"/>
      <c r="C11" s="527"/>
      <c r="D11" s="527"/>
      <c r="E11" s="527"/>
      <c r="F11" s="527"/>
      <c r="G11" s="527"/>
      <c r="H11" s="527"/>
      <c r="I11" s="527"/>
      <c r="J11" s="527"/>
      <c r="K11" s="527"/>
      <c r="L11" s="527"/>
      <c r="M11" s="527"/>
      <c r="N11" s="527"/>
      <c r="O11" s="527"/>
      <c r="P11" s="298"/>
      <c r="Q11" s="299"/>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98"/>
      <c r="Q12" s="299"/>
      <c r="R12" s="1"/>
      <c r="S12" s="1"/>
      <c r="T12" s="1"/>
      <c r="U12" s="1"/>
      <c r="V12" s="1"/>
      <c r="W12" s="1"/>
      <c r="X12" s="1"/>
      <c r="Y12" s="1"/>
      <c r="Z12" s="1"/>
      <c r="AA12" s="1"/>
      <c r="AB12" s="1"/>
    </row>
    <row r="13" spans="1:28" ht="21.75" customHeight="1" x14ac:dyDescent="0.25">
      <c r="A13" s="531" t="s">
        <v>95</v>
      </c>
      <c r="B13" s="532" t="s">
        <v>96</v>
      </c>
      <c r="C13" s="5"/>
      <c r="D13" s="7" t="s">
        <v>97</v>
      </c>
      <c r="E13" s="5"/>
      <c r="F13" s="8" t="s">
        <v>98</v>
      </c>
      <c r="G13" s="5"/>
      <c r="H13" s="8" t="s">
        <v>98</v>
      </c>
      <c r="I13" s="5"/>
      <c r="J13" s="8" t="s">
        <v>99</v>
      </c>
      <c r="K13" s="9">
        <v>2024</v>
      </c>
      <c r="L13" s="9">
        <v>2025</v>
      </c>
      <c r="M13" s="9">
        <v>2026</v>
      </c>
      <c r="N13" s="9">
        <v>2027</v>
      </c>
      <c r="O13" s="9" t="s">
        <v>93</v>
      </c>
      <c r="P13" s="300"/>
      <c r="Q13" s="1"/>
      <c r="R13" s="1"/>
      <c r="S13" s="1"/>
      <c r="T13" s="1"/>
      <c r="U13" s="1"/>
      <c r="V13" s="1"/>
      <c r="W13" s="1"/>
      <c r="X13" s="1"/>
      <c r="Y13" s="1"/>
      <c r="Z13" s="1"/>
      <c r="AA13" s="1"/>
      <c r="AB13" s="1"/>
    </row>
    <row r="14" spans="1:28" ht="21.75" customHeight="1" x14ac:dyDescent="0.25">
      <c r="A14" s="527"/>
      <c r="B14" s="533"/>
      <c r="C14" s="5"/>
      <c r="D14" s="528">
        <v>1</v>
      </c>
      <c r="E14" s="5"/>
      <c r="F14" s="528" t="s">
        <v>21</v>
      </c>
      <c r="G14" s="5"/>
      <c r="H14" s="528"/>
      <c r="I14" s="5"/>
      <c r="J14" s="10" t="s">
        <v>100</v>
      </c>
      <c r="K14" s="11">
        <v>15</v>
      </c>
      <c r="L14" s="12">
        <v>50</v>
      </c>
      <c r="M14" s="12">
        <v>85</v>
      </c>
      <c r="N14" s="13">
        <v>100</v>
      </c>
      <c r="O14" s="11">
        <v>100</v>
      </c>
      <c r="P14" s="297"/>
      <c r="Q14" s="1"/>
      <c r="R14" s="1"/>
      <c r="S14" s="1"/>
      <c r="T14" s="1"/>
      <c r="U14" s="1"/>
      <c r="V14" s="1"/>
      <c r="W14" s="1"/>
      <c r="X14" s="1"/>
      <c r="Y14" s="1"/>
      <c r="Z14" s="1"/>
      <c r="AA14" s="1"/>
      <c r="AB14" s="1"/>
    </row>
    <row r="15" spans="1:28" ht="21.75" customHeight="1" x14ac:dyDescent="0.25">
      <c r="A15" s="527"/>
      <c r="B15" s="529"/>
      <c r="C15" s="5"/>
      <c r="D15" s="529"/>
      <c r="E15" s="5"/>
      <c r="F15" s="529"/>
      <c r="G15" s="5"/>
      <c r="H15" s="529"/>
      <c r="I15" s="5"/>
      <c r="J15" s="10" t="s">
        <v>101</v>
      </c>
      <c r="K15" s="4"/>
      <c r="L15" s="4"/>
      <c r="M15" s="4"/>
      <c r="N15" s="4"/>
      <c r="O15" s="4">
        <f>SUM(K15:N15)</f>
        <v>0</v>
      </c>
      <c r="P15" s="297"/>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301"/>
      <c r="Q16" s="1"/>
      <c r="R16" s="1"/>
      <c r="S16" s="1"/>
      <c r="T16" s="1"/>
      <c r="U16" s="1"/>
      <c r="V16" s="1"/>
      <c r="W16" s="1"/>
      <c r="X16" s="1"/>
      <c r="Y16" s="1"/>
      <c r="Z16" s="1"/>
      <c r="AA16" s="1"/>
      <c r="AB16" s="1"/>
    </row>
    <row r="17" spans="1:28" ht="15" customHeight="1" x14ac:dyDescent="0.25">
      <c r="A17" s="526" t="s">
        <v>102</v>
      </c>
      <c r="B17" s="527"/>
      <c r="C17" s="527"/>
      <c r="D17" s="527"/>
      <c r="E17" s="527"/>
      <c r="F17" s="527"/>
      <c r="G17" s="527"/>
      <c r="H17" s="527"/>
      <c r="I17" s="527"/>
      <c r="J17" s="527"/>
      <c r="K17" s="527"/>
      <c r="L17" s="527"/>
      <c r="M17" s="527"/>
      <c r="N17" s="527"/>
      <c r="O17" s="527"/>
      <c r="P17" s="302"/>
      <c r="Q17" s="1"/>
      <c r="R17" s="1"/>
      <c r="S17" s="1"/>
      <c r="T17" s="1"/>
      <c r="U17" s="1"/>
      <c r="V17" s="1"/>
      <c r="W17" s="1"/>
      <c r="X17" s="1"/>
      <c r="Y17" s="1"/>
      <c r="Z17" s="1"/>
      <c r="AA17" s="1"/>
      <c r="AB17" s="1"/>
    </row>
    <row r="18" spans="1:28" ht="26.25" customHeight="1" x14ac:dyDescent="0.25">
      <c r="A18" s="531" t="s">
        <v>103</v>
      </c>
      <c r="B18" s="540" t="s">
        <v>104</v>
      </c>
      <c r="C18" s="5"/>
      <c r="D18" s="55" t="s">
        <v>105</v>
      </c>
      <c r="E18" s="5"/>
      <c r="F18" s="56" t="s">
        <v>98</v>
      </c>
      <c r="G18" s="5"/>
      <c r="H18" s="58" t="s">
        <v>106</v>
      </c>
      <c r="I18" s="5"/>
      <c r="J18" s="56" t="s">
        <v>99</v>
      </c>
      <c r="K18" s="57">
        <v>2024</v>
      </c>
      <c r="L18" s="57">
        <v>2025</v>
      </c>
      <c r="M18" s="57">
        <v>2026</v>
      </c>
      <c r="N18" s="57">
        <v>2027</v>
      </c>
      <c r="O18" s="57" t="s">
        <v>93</v>
      </c>
      <c r="P18" s="300"/>
      <c r="Q18" s="1"/>
      <c r="R18" s="1"/>
      <c r="S18" s="1"/>
      <c r="T18" s="1"/>
      <c r="U18" s="1"/>
      <c r="V18" s="1"/>
      <c r="W18" s="1"/>
      <c r="X18" s="1"/>
      <c r="Y18" s="1"/>
      <c r="Z18" s="1"/>
      <c r="AA18" s="1"/>
      <c r="AB18" s="1"/>
    </row>
    <row r="19" spans="1:28" ht="15" customHeight="1" x14ac:dyDescent="0.25">
      <c r="A19" s="527"/>
      <c r="B19" s="533"/>
      <c r="C19" s="5"/>
      <c r="D19" s="528">
        <v>1</v>
      </c>
      <c r="E19" s="5"/>
      <c r="F19" s="528" t="s">
        <v>23</v>
      </c>
      <c r="G19" s="5"/>
      <c r="H19" s="528">
        <v>10</v>
      </c>
      <c r="I19" s="5"/>
      <c r="J19" s="10" t="s">
        <v>100</v>
      </c>
      <c r="K19" s="11">
        <v>1</v>
      </c>
      <c r="L19" s="12">
        <v>1</v>
      </c>
      <c r="M19" s="12">
        <v>1</v>
      </c>
      <c r="N19" s="12">
        <v>1</v>
      </c>
      <c r="O19" s="15">
        <v>1</v>
      </c>
      <c r="P19" s="297"/>
      <c r="Q19" s="1"/>
      <c r="R19" s="1"/>
      <c r="S19" s="1"/>
      <c r="T19" s="1"/>
      <c r="U19" s="1"/>
      <c r="V19" s="1"/>
      <c r="W19" s="1"/>
      <c r="X19" s="1"/>
      <c r="Y19" s="1"/>
      <c r="Z19" s="1"/>
      <c r="AA19" s="1"/>
      <c r="AB19" s="1"/>
    </row>
    <row r="20" spans="1:28" ht="15" customHeight="1" x14ac:dyDescent="0.25">
      <c r="A20" s="527"/>
      <c r="B20" s="529"/>
      <c r="C20" s="5"/>
      <c r="D20" s="529"/>
      <c r="E20" s="5"/>
      <c r="F20" s="529"/>
      <c r="G20" s="5"/>
      <c r="H20" s="529"/>
      <c r="I20" s="5"/>
      <c r="J20" s="10" t="s">
        <v>101</v>
      </c>
      <c r="K20" s="16">
        <v>888953000</v>
      </c>
      <c r="L20" s="16">
        <v>1449000000</v>
      </c>
      <c r="M20" s="16">
        <v>1491000000</v>
      </c>
      <c r="N20" s="16">
        <v>1535000000</v>
      </c>
      <c r="O20" s="15">
        <f>+SUM(K20:N20)</f>
        <v>5363953000</v>
      </c>
      <c r="P20" s="303"/>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97"/>
      <c r="Q21" s="1"/>
      <c r="R21" s="1"/>
      <c r="S21" s="1"/>
      <c r="T21" s="1"/>
      <c r="U21" s="1"/>
      <c r="V21" s="1"/>
      <c r="W21" s="1"/>
      <c r="X21" s="1"/>
      <c r="Y21" s="1"/>
      <c r="Z21" s="1"/>
      <c r="AA21" s="1"/>
      <c r="AB21" s="1"/>
    </row>
    <row r="22" spans="1:28" ht="26.25" customHeight="1" x14ac:dyDescent="0.25">
      <c r="A22" s="531" t="s">
        <v>103</v>
      </c>
      <c r="B22" s="550" t="s">
        <v>107</v>
      </c>
      <c r="C22" s="5"/>
      <c r="D22" s="59" t="s">
        <v>105</v>
      </c>
      <c r="E22" s="5"/>
      <c r="F22" s="60" t="s">
        <v>98</v>
      </c>
      <c r="G22" s="5"/>
      <c r="H22" s="60" t="s">
        <v>106</v>
      </c>
      <c r="I22" s="5"/>
      <c r="J22" s="60" t="s">
        <v>99</v>
      </c>
      <c r="K22" s="61">
        <v>2024</v>
      </c>
      <c r="L22" s="61">
        <v>2025</v>
      </c>
      <c r="M22" s="61">
        <v>2026</v>
      </c>
      <c r="N22" s="61">
        <v>2027</v>
      </c>
      <c r="O22" s="61" t="s">
        <v>93</v>
      </c>
      <c r="P22" s="300"/>
      <c r="Q22" s="1"/>
      <c r="R22" s="1"/>
      <c r="S22" s="1"/>
      <c r="T22" s="1"/>
      <c r="U22" s="1"/>
      <c r="V22" s="1"/>
      <c r="W22" s="1"/>
      <c r="X22" s="1"/>
      <c r="Y22" s="1"/>
      <c r="Z22" s="1"/>
      <c r="AA22" s="1"/>
      <c r="AB22" s="1"/>
    </row>
    <row r="23" spans="1:28" ht="15" customHeight="1" x14ac:dyDescent="0.25">
      <c r="A23" s="527"/>
      <c r="B23" s="533"/>
      <c r="C23" s="5"/>
      <c r="D23" s="528">
        <v>1</v>
      </c>
      <c r="E23" s="5"/>
      <c r="F23" s="528" t="s">
        <v>23</v>
      </c>
      <c r="G23" s="5"/>
      <c r="H23" s="528">
        <v>10</v>
      </c>
      <c r="I23" s="5"/>
      <c r="J23" s="10" t="s">
        <v>100</v>
      </c>
      <c r="K23" s="11">
        <v>1</v>
      </c>
      <c r="L23" s="12">
        <v>1</v>
      </c>
      <c r="M23" s="12">
        <v>1</v>
      </c>
      <c r="N23" s="12">
        <v>1</v>
      </c>
      <c r="O23" s="15">
        <v>1</v>
      </c>
      <c r="P23" s="297"/>
      <c r="Q23" s="14"/>
      <c r="R23" s="1"/>
      <c r="S23" s="1"/>
      <c r="T23" s="1"/>
      <c r="U23" s="1"/>
      <c r="V23" s="1"/>
      <c r="W23" s="1"/>
      <c r="X23" s="1"/>
      <c r="Y23" s="1"/>
      <c r="Z23" s="1"/>
      <c r="AA23" s="1"/>
      <c r="AB23" s="1"/>
    </row>
    <row r="24" spans="1:28" ht="15" customHeight="1" x14ac:dyDescent="0.25">
      <c r="A24" s="527"/>
      <c r="B24" s="529"/>
      <c r="C24" s="5"/>
      <c r="D24" s="529"/>
      <c r="E24" s="5"/>
      <c r="F24" s="529"/>
      <c r="G24" s="5"/>
      <c r="H24" s="529"/>
      <c r="I24" s="5"/>
      <c r="J24" s="10" t="s">
        <v>101</v>
      </c>
      <c r="K24" s="16">
        <v>4981991000</v>
      </c>
      <c r="L24" s="16">
        <v>4590500000</v>
      </c>
      <c r="M24" s="16">
        <v>4888100000</v>
      </c>
      <c r="N24" s="16">
        <v>10463515000</v>
      </c>
      <c r="O24" s="15">
        <f>+SUM(K24:N24)</f>
        <v>24924106000</v>
      </c>
      <c r="P24" s="303"/>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97"/>
      <c r="Q25" s="1"/>
      <c r="R25" s="1"/>
      <c r="S25" s="1"/>
      <c r="T25" s="1"/>
      <c r="U25" s="1"/>
      <c r="V25" s="1"/>
      <c r="W25" s="1"/>
      <c r="X25" s="1"/>
      <c r="Y25" s="1"/>
      <c r="Z25" s="1"/>
      <c r="AA25" s="1"/>
      <c r="AB25" s="1"/>
    </row>
    <row r="26" spans="1:28" ht="26.25" customHeight="1" x14ac:dyDescent="0.25">
      <c r="A26" s="531" t="s">
        <v>103</v>
      </c>
      <c r="B26" s="547" t="s">
        <v>108</v>
      </c>
      <c r="C26" s="5"/>
      <c r="D26" s="62" t="s">
        <v>105</v>
      </c>
      <c r="E26" s="5"/>
      <c r="F26" s="63" t="s">
        <v>98</v>
      </c>
      <c r="G26" s="5"/>
      <c r="H26" s="63" t="s">
        <v>106</v>
      </c>
      <c r="I26" s="5"/>
      <c r="J26" s="63" t="s">
        <v>99</v>
      </c>
      <c r="K26" s="64">
        <v>2024</v>
      </c>
      <c r="L26" s="64">
        <v>2025</v>
      </c>
      <c r="M26" s="64">
        <v>2026</v>
      </c>
      <c r="N26" s="64">
        <v>2027</v>
      </c>
      <c r="O26" s="64" t="s">
        <v>93</v>
      </c>
      <c r="P26" s="300"/>
      <c r="Q26" s="1"/>
      <c r="R26" s="1"/>
      <c r="S26" s="1"/>
      <c r="T26" s="1"/>
      <c r="U26" s="1"/>
      <c r="V26" s="1"/>
      <c r="W26" s="1"/>
      <c r="X26" s="1"/>
      <c r="Y26" s="1"/>
      <c r="Z26" s="1"/>
      <c r="AA26" s="1"/>
      <c r="AB26" s="1"/>
    </row>
    <row r="27" spans="1:28" ht="15" customHeight="1" x14ac:dyDescent="0.25">
      <c r="A27" s="527"/>
      <c r="B27" s="548"/>
      <c r="C27" s="5"/>
      <c r="D27" s="528">
        <v>1</v>
      </c>
      <c r="E27" s="5"/>
      <c r="F27" s="528" t="s">
        <v>23</v>
      </c>
      <c r="G27" s="5"/>
      <c r="H27" s="528">
        <v>10</v>
      </c>
      <c r="I27" s="5"/>
      <c r="J27" s="10" t="s">
        <v>100</v>
      </c>
      <c r="K27" s="11">
        <v>1</v>
      </c>
      <c r="L27" s="12">
        <v>1</v>
      </c>
      <c r="M27" s="12">
        <v>1</v>
      </c>
      <c r="N27" s="12">
        <v>1</v>
      </c>
      <c r="O27" s="15">
        <v>1</v>
      </c>
      <c r="P27" s="297"/>
      <c r="Q27" s="1"/>
      <c r="R27" s="1"/>
      <c r="S27" s="1"/>
      <c r="T27" s="1"/>
      <c r="U27" s="1"/>
      <c r="V27" s="1"/>
      <c r="W27" s="1"/>
      <c r="X27" s="1"/>
      <c r="Y27" s="1"/>
      <c r="Z27" s="1"/>
      <c r="AA27" s="1"/>
      <c r="AB27" s="1"/>
    </row>
    <row r="28" spans="1:28" ht="15" customHeight="1" x14ac:dyDescent="0.25">
      <c r="A28" s="527"/>
      <c r="B28" s="549"/>
      <c r="C28" s="5"/>
      <c r="D28" s="529"/>
      <c r="E28" s="5"/>
      <c r="F28" s="529"/>
      <c r="G28" s="5"/>
      <c r="H28" s="529"/>
      <c r="I28" s="5"/>
      <c r="J28" s="10" t="s">
        <v>101</v>
      </c>
      <c r="K28" s="16">
        <v>140634000</v>
      </c>
      <c r="L28" s="16">
        <v>332000000</v>
      </c>
      <c r="M28" s="16">
        <v>400000000</v>
      </c>
      <c r="N28" s="16">
        <v>332000000</v>
      </c>
      <c r="O28" s="15">
        <f>+SUM(K28:N28)</f>
        <v>1204634000</v>
      </c>
      <c r="P28" s="303"/>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97"/>
      <c r="Q29" s="1"/>
      <c r="R29" s="1"/>
      <c r="S29" s="1"/>
      <c r="T29" s="1"/>
      <c r="U29" s="1"/>
      <c r="V29" s="1"/>
      <c r="W29" s="1"/>
      <c r="X29" s="1"/>
      <c r="Y29" s="1"/>
      <c r="Z29" s="1"/>
      <c r="AA29" s="1"/>
      <c r="AB29" s="1"/>
    </row>
    <row r="30" spans="1:28" ht="26.25" customHeight="1" x14ac:dyDescent="0.25">
      <c r="A30" s="531" t="s">
        <v>103</v>
      </c>
      <c r="B30" s="539" t="s">
        <v>109</v>
      </c>
      <c r="C30" s="5"/>
      <c r="D30" s="65" t="s">
        <v>105</v>
      </c>
      <c r="E30" s="5"/>
      <c r="F30" s="66" t="s">
        <v>98</v>
      </c>
      <c r="G30" s="5"/>
      <c r="H30" s="66" t="s">
        <v>106</v>
      </c>
      <c r="I30" s="5"/>
      <c r="J30" s="66" t="s">
        <v>99</v>
      </c>
      <c r="K30" s="67">
        <v>2024</v>
      </c>
      <c r="L30" s="67">
        <v>2025</v>
      </c>
      <c r="M30" s="67">
        <v>2026</v>
      </c>
      <c r="N30" s="67">
        <v>2027</v>
      </c>
      <c r="O30" s="67" t="s">
        <v>93</v>
      </c>
      <c r="P30" s="300"/>
      <c r="Q30" s="1"/>
      <c r="R30" s="1"/>
      <c r="S30" s="1"/>
      <c r="T30" s="1"/>
      <c r="U30" s="1"/>
      <c r="V30" s="1"/>
      <c r="W30" s="1"/>
      <c r="X30" s="1"/>
      <c r="Y30" s="1"/>
      <c r="Z30" s="1"/>
      <c r="AA30" s="1"/>
      <c r="AB30" s="1"/>
    </row>
    <row r="31" spans="1:28" ht="15" customHeight="1" x14ac:dyDescent="0.25">
      <c r="A31" s="527"/>
      <c r="B31" s="533"/>
      <c r="C31" s="5"/>
      <c r="D31" s="528">
        <v>100</v>
      </c>
      <c r="E31" s="5"/>
      <c r="F31" s="528" t="s">
        <v>33</v>
      </c>
      <c r="G31" s="5"/>
      <c r="H31" s="528">
        <v>15</v>
      </c>
      <c r="I31" s="5"/>
      <c r="J31" s="10" t="s">
        <v>100</v>
      </c>
      <c r="K31" s="19">
        <v>0.15</v>
      </c>
      <c r="L31" s="19">
        <v>0.5</v>
      </c>
      <c r="M31" s="19">
        <v>0.85</v>
      </c>
      <c r="N31" s="19">
        <v>1</v>
      </c>
      <c r="O31" s="20">
        <v>100</v>
      </c>
      <c r="P31" s="297"/>
      <c r="Q31" s="1"/>
      <c r="R31" s="1"/>
      <c r="S31" s="1"/>
      <c r="T31" s="1"/>
      <c r="U31" s="1"/>
      <c r="V31" s="1"/>
      <c r="W31" s="1"/>
      <c r="X31" s="1"/>
      <c r="Y31" s="1"/>
      <c r="Z31" s="1"/>
      <c r="AA31" s="1"/>
      <c r="AB31" s="1"/>
    </row>
    <row r="32" spans="1:28" ht="15" customHeight="1" x14ac:dyDescent="0.25">
      <c r="A32" s="527"/>
      <c r="B32" s="529"/>
      <c r="C32" s="5"/>
      <c r="D32" s="529"/>
      <c r="E32" s="5"/>
      <c r="F32" s="529"/>
      <c r="G32" s="5"/>
      <c r="H32" s="529"/>
      <c r="I32" s="5"/>
      <c r="J32" s="10" t="s">
        <v>101</v>
      </c>
      <c r="K32" s="16">
        <v>265950000</v>
      </c>
      <c r="L32" s="16">
        <v>699000000</v>
      </c>
      <c r="M32" s="16">
        <v>808000000</v>
      </c>
      <c r="N32" s="16">
        <v>812000000</v>
      </c>
      <c r="O32" s="15">
        <f>+SUM(K32:N32)</f>
        <v>2584950000</v>
      </c>
      <c r="P32" s="303"/>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97"/>
      <c r="Q33" s="1"/>
      <c r="R33" s="1"/>
      <c r="S33" s="1"/>
      <c r="T33" s="1"/>
      <c r="U33" s="1"/>
      <c r="V33" s="1"/>
      <c r="W33" s="1"/>
      <c r="X33" s="1"/>
      <c r="Y33" s="1"/>
      <c r="Z33" s="1"/>
      <c r="AA33" s="1"/>
      <c r="AB33" s="1"/>
    </row>
    <row r="34" spans="1:28" ht="15" customHeight="1" x14ac:dyDescent="0.25">
      <c r="A34" s="530" t="s">
        <v>110</v>
      </c>
      <c r="B34" s="527"/>
      <c r="C34" s="527"/>
      <c r="D34" s="527"/>
      <c r="E34" s="527"/>
      <c r="F34" s="527"/>
      <c r="G34" s="527"/>
      <c r="H34" s="527"/>
      <c r="I34" s="527"/>
      <c r="J34" s="527"/>
      <c r="K34" s="527"/>
      <c r="L34" s="527"/>
      <c r="M34" s="527"/>
      <c r="N34" s="527"/>
      <c r="O34" s="527"/>
      <c r="P34" s="297"/>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98"/>
      <c r="Q35" s="299"/>
      <c r="R35" s="1"/>
      <c r="S35" s="1"/>
      <c r="T35" s="1"/>
      <c r="U35" s="1"/>
      <c r="V35" s="1"/>
      <c r="W35" s="1"/>
      <c r="X35" s="1"/>
      <c r="Y35" s="1"/>
      <c r="Z35" s="1"/>
      <c r="AA35" s="1"/>
      <c r="AB35" s="1"/>
    </row>
    <row r="36" spans="1:28" ht="21.75" customHeight="1" x14ac:dyDescent="0.25">
      <c r="A36" s="531" t="s">
        <v>95</v>
      </c>
      <c r="B36" s="532" t="s">
        <v>111</v>
      </c>
      <c r="C36" s="5"/>
      <c r="D36" s="7" t="s">
        <v>97</v>
      </c>
      <c r="E36" s="5"/>
      <c r="F36" s="8" t="s">
        <v>98</v>
      </c>
      <c r="G36" s="5"/>
      <c r="H36" s="8" t="s">
        <v>106</v>
      </c>
      <c r="I36" s="5"/>
      <c r="J36" s="8" t="s">
        <v>99</v>
      </c>
      <c r="K36" s="9">
        <v>2024</v>
      </c>
      <c r="L36" s="9">
        <v>2025</v>
      </c>
      <c r="M36" s="9">
        <v>2026</v>
      </c>
      <c r="N36" s="9">
        <v>2027</v>
      </c>
      <c r="O36" s="9" t="s">
        <v>93</v>
      </c>
      <c r="P36" s="300"/>
      <c r="Q36" s="1"/>
      <c r="R36" s="1"/>
      <c r="S36" s="1"/>
      <c r="T36" s="1"/>
      <c r="U36" s="1"/>
      <c r="V36" s="1"/>
      <c r="W36" s="1"/>
      <c r="X36" s="1"/>
      <c r="Y36" s="1"/>
      <c r="Z36" s="1"/>
      <c r="AA36" s="1"/>
      <c r="AB36" s="1"/>
    </row>
    <row r="37" spans="1:28" ht="21.75" customHeight="1" x14ac:dyDescent="0.25">
      <c r="A37" s="527"/>
      <c r="B37" s="533"/>
      <c r="C37" s="5"/>
      <c r="D37" s="528">
        <v>5</v>
      </c>
      <c r="E37" s="5"/>
      <c r="F37" s="528" t="s">
        <v>21</v>
      </c>
      <c r="G37" s="5"/>
      <c r="H37" s="528">
        <v>15</v>
      </c>
      <c r="I37" s="5"/>
      <c r="J37" s="10" t="s">
        <v>100</v>
      </c>
      <c r="K37" s="21">
        <v>1.7</v>
      </c>
      <c r="L37" s="21">
        <v>1.6</v>
      </c>
      <c r="M37" s="21">
        <v>0.9</v>
      </c>
      <c r="N37" s="21">
        <v>0.8</v>
      </c>
      <c r="O37" s="22">
        <f>SUM(K37:N37)</f>
        <v>5</v>
      </c>
      <c r="P37" s="297"/>
      <c r="Q37" s="1"/>
      <c r="R37" s="1"/>
      <c r="S37" s="1"/>
      <c r="T37" s="1"/>
      <c r="U37" s="1"/>
      <c r="V37" s="1"/>
      <c r="W37" s="1"/>
      <c r="X37" s="1"/>
      <c r="Y37" s="1"/>
      <c r="Z37" s="1"/>
      <c r="AA37" s="1"/>
      <c r="AB37" s="1"/>
    </row>
    <row r="38" spans="1:28" ht="21.75" customHeight="1" x14ac:dyDescent="0.25">
      <c r="A38" s="527"/>
      <c r="B38" s="529"/>
      <c r="C38" s="5"/>
      <c r="D38" s="529"/>
      <c r="E38" s="5"/>
      <c r="F38" s="529"/>
      <c r="G38" s="5"/>
      <c r="H38" s="529"/>
      <c r="I38" s="5"/>
      <c r="J38" s="10" t="s">
        <v>101</v>
      </c>
      <c r="K38" s="4">
        <v>5128476000</v>
      </c>
      <c r="L38" s="4">
        <v>12620465000</v>
      </c>
      <c r="M38" s="4">
        <v>12136050000</v>
      </c>
      <c r="N38" s="4">
        <v>6868716000</v>
      </c>
      <c r="O38" s="23">
        <f>SUM(K38:N38)</f>
        <v>36753707000</v>
      </c>
      <c r="P38" s="297"/>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97"/>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97"/>
      <c r="Q40" s="1"/>
      <c r="R40" s="1"/>
      <c r="S40" s="1"/>
      <c r="T40" s="1"/>
      <c r="U40" s="1"/>
      <c r="V40" s="1"/>
      <c r="W40" s="1"/>
      <c r="X40" s="1"/>
      <c r="Y40" s="1"/>
      <c r="Z40" s="1"/>
      <c r="AA40" s="1"/>
      <c r="AB40" s="1"/>
    </row>
    <row r="41" spans="1:28" ht="26.25" customHeight="1" x14ac:dyDescent="0.25">
      <c r="A41" s="531" t="s">
        <v>103</v>
      </c>
      <c r="B41" s="540"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527"/>
      <c r="B42" s="533"/>
      <c r="C42" s="5"/>
      <c r="D42" s="528">
        <v>5</v>
      </c>
      <c r="E42" s="5"/>
      <c r="F42" s="528" t="s">
        <v>21</v>
      </c>
      <c r="G42" s="5"/>
      <c r="H42" s="528">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527"/>
      <c r="B43" s="529"/>
      <c r="C43" s="5"/>
      <c r="D43" s="529"/>
      <c r="E43" s="5"/>
      <c r="F43" s="529"/>
      <c r="G43" s="5"/>
      <c r="H43" s="529"/>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530" t="s">
        <v>113</v>
      </c>
      <c r="B46" s="527"/>
      <c r="C46" s="527"/>
      <c r="D46" s="527"/>
      <c r="E46" s="527"/>
      <c r="F46" s="527"/>
      <c r="G46" s="527"/>
      <c r="H46" s="527"/>
      <c r="I46" s="527"/>
      <c r="J46" s="527"/>
      <c r="K46" s="527"/>
      <c r="L46" s="527"/>
      <c r="M46" s="527"/>
      <c r="N46" s="527"/>
      <c r="O46" s="527"/>
      <c r="P46" s="298"/>
      <c r="Q46" s="299"/>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98"/>
      <c r="Q47" s="299"/>
      <c r="R47" s="1"/>
      <c r="S47" s="1"/>
      <c r="T47" s="1"/>
      <c r="U47" s="1"/>
      <c r="V47" s="1"/>
      <c r="W47" s="1"/>
      <c r="X47" s="1"/>
      <c r="Y47" s="1"/>
      <c r="Z47" s="1"/>
      <c r="AA47" s="1"/>
      <c r="AB47" s="1"/>
    </row>
    <row r="48" spans="1:28" ht="30" customHeight="1" x14ac:dyDescent="0.25">
      <c r="A48" s="531" t="s">
        <v>95</v>
      </c>
      <c r="B48" s="532" t="s">
        <v>114</v>
      </c>
      <c r="C48" s="5"/>
      <c r="D48" s="7" t="s">
        <v>97</v>
      </c>
      <c r="E48" s="5"/>
      <c r="F48" s="8" t="s">
        <v>98</v>
      </c>
      <c r="G48" s="5"/>
      <c r="H48" s="8" t="s">
        <v>106</v>
      </c>
      <c r="I48" s="5"/>
      <c r="J48" s="8" t="s">
        <v>99</v>
      </c>
      <c r="K48" s="9">
        <v>2024</v>
      </c>
      <c r="L48" s="9">
        <v>2025</v>
      </c>
      <c r="M48" s="9">
        <v>2026</v>
      </c>
      <c r="N48" s="9">
        <v>2027</v>
      </c>
      <c r="O48" s="9" t="s">
        <v>93</v>
      </c>
      <c r="P48" s="300"/>
      <c r="Q48" s="1"/>
      <c r="R48" s="1"/>
      <c r="S48" s="1"/>
      <c r="T48" s="1"/>
      <c r="U48" s="1"/>
      <c r="V48" s="1"/>
      <c r="W48" s="1"/>
      <c r="X48" s="1"/>
      <c r="Y48" s="1"/>
      <c r="Z48" s="1"/>
      <c r="AA48" s="1"/>
      <c r="AB48" s="1"/>
    </row>
    <row r="49" spans="1:28" ht="21.75" customHeight="1" x14ac:dyDescent="0.25">
      <c r="A49" s="527"/>
      <c r="B49" s="533"/>
      <c r="C49" s="5"/>
      <c r="D49" s="528">
        <v>100</v>
      </c>
      <c r="E49" s="5"/>
      <c r="F49" s="528" t="s">
        <v>33</v>
      </c>
      <c r="G49" s="5"/>
      <c r="H49" s="528">
        <f>+H54+H58</f>
        <v>28</v>
      </c>
      <c r="I49" s="5"/>
      <c r="J49" s="10" t="s">
        <v>100</v>
      </c>
      <c r="K49" s="24"/>
      <c r="L49" s="24"/>
      <c r="M49" s="24"/>
      <c r="N49" s="24"/>
      <c r="O49" s="15">
        <v>100</v>
      </c>
      <c r="P49" s="297"/>
      <c r="Q49" s="1"/>
      <c r="R49" s="1"/>
      <c r="S49" s="1"/>
      <c r="T49" s="1"/>
      <c r="U49" s="1"/>
      <c r="V49" s="1"/>
      <c r="W49" s="1"/>
      <c r="X49" s="1"/>
      <c r="Y49" s="1"/>
      <c r="Z49" s="1"/>
      <c r="AA49" s="1"/>
      <c r="AB49" s="1"/>
    </row>
    <row r="50" spans="1:28" ht="21.75" customHeight="1" x14ac:dyDescent="0.25">
      <c r="A50" s="527"/>
      <c r="B50" s="529"/>
      <c r="C50" s="5"/>
      <c r="D50" s="529"/>
      <c r="E50" s="5"/>
      <c r="F50" s="529"/>
      <c r="G50" s="5"/>
      <c r="H50" s="529"/>
      <c r="I50" s="5"/>
      <c r="J50" s="10" t="s">
        <v>101</v>
      </c>
      <c r="K50" s="4">
        <v>767728000</v>
      </c>
      <c r="L50" s="4">
        <v>1580000000</v>
      </c>
      <c r="M50" s="4">
        <v>1846000000</v>
      </c>
      <c r="N50" s="4">
        <v>631200000</v>
      </c>
      <c r="O50" s="23">
        <f>SUM(K50:N50)</f>
        <v>4824928000</v>
      </c>
      <c r="P50" s="297"/>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301"/>
      <c r="Q51" s="1"/>
      <c r="R51" s="1"/>
      <c r="S51" s="1"/>
      <c r="T51" s="1"/>
      <c r="U51" s="1"/>
      <c r="V51" s="1"/>
      <c r="W51" s="1"/>
      <c r="X51" s="1"/>
      <c r="Y51" s="1"/>
      <c r="Z51" s="1"/>
      <c r="AA51" s="1"/>
      <c r="AB51" s="1"/>
    </row>
    <row r="52" spans="1:28" ht="15" customHeight="1" x14ac:dyDescent="0.25">
      <c r="A52" s="551" t="s">
        <v>102</v>
      </c>
      <c r="B52" s="551"/>
      <c r="C52" s="551"/>
      <c r="D52" s="551"/>
      <c r="E52" s="551"/>
      <c r="F52" s="551"/>
      <c r="G52" s="551"/>
      <c r="H52" s="551"/>
      <c r="I52" s="551"/>
      <c r="J52" s="551"/>
      <c r="K52" s="551"/>
      <c r="L52" s="551"/>
      <c r="M52" s="551"/>
      <c r="N52" s="551"/>
      <c r="O52" s="551"/>
      <c r="P52" s="302"/>
      <c r="Q52" s="1"/>
      <c r="R52" s="1"/>
      <c r="S52" s="1"/>
      <c r="T52" s="1"/>
      <c r="U52" s="1"/>
      <c r="V52" s="1"/>
      <c r="W52" s="1"/>
      <c r="X52" s="1"/>
      <c r="Y52" s="1"/>
      <c r="Z52" s="1"/>
      <c r="AA52" s="1"/>
      <c r="AB52" s="1"/>
    </row>
    <row r="53" spans="1:28" ht="26.25" customHeight="1" x14ac:dyDescent="0.25">
      <c r="A53" s="534" t="s">
        <v>103</v>
      </c>
      <c r="B53" s="535" t="s">
        <v>115</v>
      </c>
      <c r="C53" s="5"/>
      <c r="D53" s="55" t="s">
        <v>105</v>
      </c>
      <c r="E53" s="5"/>
      <c r="F53" s="56" t="s">
        <v>98</v>
      </c>
      <c r="G53" s="5"/>
      <c r="H53" s="56" t="s">
        <v>106</v>
      </c>
      <c r="I53" s="5"/>
      <c r="J53" s="56" t="s">
        <v>99</v>
      </c>
      <c r="K53" s="57">
        <v>2024</v>
      </c>
      <c r="L53" s="57">
        <v>2025</v>
      </c>
      <c r="M53" s="57">
        <v>2026</v>
      </c>
      <c r="N53" s="57">
        <v>2027</v>
      </c>
      <c r="O53" s="57" t="s">
        <v>93</v>
      </c>
      <c r="P53" s="300"/>
      <c r="Q53" s="1"/>
      <c r="R53" s="1"/>
      <c r="S53" s="1"/>
      <c r="T53" s="1"/>
      <c r="U53" s="1"/>
      <c r="V53" s="1"/>
      <c r="W53" s="1"/>
      <c r="X53" s="1"/>
      <c r="Y53" s="1"/>
      <c r="Z53" s="1"/>
      <c r="AA53" s="1"/>
      <c r="AB53" s="1"/>
    </row>
    <row r="54" spans="1:28" ht="15" customHeight="1" x14ac:dyDescent="0.25">
      <c r="A54" s="534"/>
      <c r="B54" s="536"/>
      <c r="C54" s="5"/>
      <c r="D54" s="528">
        <v>100</v>
      </c>
      <c r="E54" s="5"/>
      <c r="F54" s="528" t="s">
        <v>33</v>
      </c>
      <c r="G54" s="5"/>
      <c r="H54" s="528">
        <v>15</v>
      </c>
      <c r="I54" s="5"/>
      <c r="J54" s="10" t="s">
        <v>100</v>
      </c>
      <c r="K54" s="24">
        <v>0.1</v>
      </c>
      <c r="L54" s="24">
        <v>0.5</v>
      </c>
      <c r="M54" s="24"/>
      <c r="N54" s="24"/>
      <c r="O54" s="15">
        <v>100</v>
      </c>
      <c r="P54" s="297"/>
      <c r="Q54" s="1"/>
      <c r="R54" s="1"/>
      <c r="S54" s="1"/>
      <c r="T54" s="1"/>
      <c r="U54" s="1"/>
      <c r="V54" s="1"/>
      <c r="W54" s="1"/>
      <c r="X54" s="1"/>
      <c r="Y54" s="1"/>
      <c r="Z54" s="1"/>
      <c r="AA54" s="1"/>
      <c r="AB54" s="1"/>
    </row>
    <row r="55" spans="1:28" ht="15" customHeight="1" x14ac:dyDescent="0.25">
      <c r="A55" s="534"/>
      <c r="B55" s="537"/>
      <c r="C55" s="5"/>
      <c r="D55" s="538"/>
      <c r="E55" s="5"/>
      <c r="F55" s="538"/>
      <c r="G55" s="5"/>
      <c r="H55" s="529"/>
      <c r="I55" s="5"/>
      <c r="J55" s="10" t="s">
        <v>101</v>
      </c>
      <c r="K55" s="16">
        <v>627228000</v>
      </c>
      <c r="L55" s="16">
        <v>1260000000</v>
      </c>
      <c r="M55" s="16">
        <v>1516000000</v>
      </c>
      <c r="N55" s="16">
        <v>516794000</v>
      </c>
      <c r="O55" s="15">
        <f>+SUM(K55:N55)</f>
        <v>3920022000</v>
      </c>
      <c r="P55" s="303"/>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97"/>
      <c r="Q56" s="1"/>
      <c r="R56" s="1"/>
      <c r="S56" s="1"/>
      <c r="T56" s="1"/>
      <c r="U56" s="1"/>
      <c r="V56" s="1"/>
      <c r="W56" s="1"/>
      <c r="X56" s="1"/>
      <c r="Y56" s="1"/>
      <c r="Z56" s="1"/>
      <c r="AA56" s="1"/>
      <c r="AB56" s="1"/>
    </row>
    <row r="57" spans="1:28" ht="26.25" customHeight="1" x14ac:dyDescent="0.25">
      <c r="A57" s="531" t="s">
        <v>103</v>
      </c>
      <c r="B57" s="550" t="s">
        <v>116</v>
      </c>
      <c r="C57" s="5"/>
      <c r="D57" s="59" t="s">
        <v>105</v>
      </c>
      <c r="E57" s="5"/>
      <c r="F57" s="60" t="s">
        <v>98</v>
      </c>
      <c r="G57" s="5"/>
      <c r="H57" s="60" t="s">
        <v>106</v>
      </c>
      <c r="I57" s="5"/>
      <c r="J57" s="60" t="s">
        <v>99</v>
      </c>
      <c r="K57" s="61">
        <v>2024</v>
      </c>
      <c r="L57" s="61">
        <v>2025</v>
      </c>
      <c r="M57" s="61">
        <v>2026</v>
      </c>
      <c r="N57" s="61">
        <v>2027</v>
      </c>
      <c r="O57" s="61" t="s">
        <v>93</v>
      </c>
      <c r="P57" s="300"/>
      <c r="Q57" s="1"/>
      <c r="R57" s="1"/>
      <c r="S57" s="1"/>
      <c r="T57" s="1"/>
      <c r="U57" s="1"/>
      <c r="V57" s="1"/>
      <c r="W57" s="1"/>
      <c r="X57" s="1"/>
      <c r="Y57" s="1"/>
      <c r="Z57" s="1"/>
      <c r="AA57" s="1"/>
      <c r="AB57" s="1"/>
    </row>
    <row r="58" spans="1:28" ht="15" customHeight="1" x14ac:dyDescent="0.25">
      <c r="A58" s="527"/>
      <c r="B58" s="533"/>
      <c r="C58" s="5"/>
      <c r="D58" s="528">
        <v>100</v>
      </c>
      <c r="E58" s="5"/>
      <c r="F58" s="528" t="s">
        <v>23</v>
      </c>
      <c r="G58" s="5"/>
      <c r="H58" s="528">
        <v>13</v>
      </c>
      <c r="I58" s="5"/>
      <c r="J58" s="10" t="s">
        <v>100</v>
      </c>
      <c r="K58" s="24">
        <v>0.05</v>
      </c>
      <c r="L58" s="24"/>
      <c r="M58" s="24"/>
      <c r="N58" s="24"/>
      <c r="O58" s="15">
        <v>100</v>
      </c>
      <c r="P58" s="297"/>
      <c r="Q58" s="14"/>
      <c r="R58" s="1"/>
      <c r="S58" s="1"/>
      <c r="T58" s="1"/>
      <c r="U58" s="1"/>
      <c r="V58" s="1"/>
      <c r="W58" s="1"/>
      <c r="X58" s="1"/>
      <c r="Y58" s="1"/>
      <c r="Z58" s="1"/>
      <c r="AA58" s="1"/>
      <c r="AB58" s="1"/>
    </row>
    <row r="59" spans="1:28" ht="15" customHeight="1" x14ac:dyDescent="0.25">
      <c r="A59" s="527"/>
      <c r="B59" s="529"/>
      <c r="C59" s="5"/>
      <c r="D59" s="529"/>
      <c r="E59" s="5"/>
      <c r="F59" s="529"/>
      <c r="G59" s="5"/>
      <c r="H59" s="529"/>
      <c r="I59" s="5"/>
      <c r="J59" s="10" t="s">
        <v>101</v>
      </c>
      <c r="K59" s="16">
        <v>140500000</v>
      </c>
      <c r="L59" s="16">
        <v>320000000</v>
      </c>
      <c r="M59" s="16">
        <v>330000000</v>
      </c>
      <c r="N59" s="16">
        <v>114406000</v>
      </c>
      <c r="O59" s="15">
        <f>+SUM(K59:N59)</f>
        <v>904906000</v>
      </c>
      <c r="P59" s="303"/>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97"/>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530" t="s">
        <v>117</v>
      </c>
      <c r="B62" s="527"/>
      <c r="C62" s="527"/>
      <c r="D62" s="527"/>
      <c r="E62" s="527"/>
      <c r="F62" s="527"/>
      <c r="G62" s="527"/>
      <c r="H62" s="527"/>
      <c r="I62" s="527"/>
      <c r="J62" s="527"/>
      <c r="K62" s="527"/>
      <c r="L62" s="527"/>
      <c r="M62" s="527"/>
      <c r="N62" s="527"/>
      <c r="O62" s="527"/>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531" t="s">
        <v>95</v>
      </c>
      <c r="B64" s="532"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527"/>
      <c r="B65" s="533"/>
      <c r="C65" s="5"/>
      <c r="D65" s="528">
        <v>60</v>
      </c>
      <c r="E65" s="5"/>
      <c r="F65" s="528" t="s">
        <v>33</v>
      </c>
      <c r="G65" s="5"/>
      <c r="H65" s="528">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527"/>
      <c r="B66" s="529"/>
      <c r="C66" s="5"/>
      <c r="D66" s="529"/>
      <c r="E66" s="5"/>
      <c r="F66" s="529"/>
      <c r="G66" s="5"/>
      <c r="H66" s="529"/>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526" t="s">
        <v>102</v>
      </c>
      <c r="B68" s="527"/>
      <c r="C68" s="527"/>
      <c r="D68" s="527"/>
      <c r="E68" s="527"/>
      <c r="F68" s="527"/>
      <c r="G68" s="527"/>
      <c r="H68" s="527"/>
      <c r="I68" s="527"/>
      <c r="J68" s="527"/>
      <c r="K68" s="527"/>
      <c r="L68" s="527"/>
      <c r="M68" s="527"/>
      <c r="N68" s="527"/>
      <c r="O68" s="527"/>
      <c r="P68" s="1"/>
      <c r="Q68" s="1"/>
      <c r="R68" s="1"/>
      <c r="S68" s="1"/>
      <c r="T68" s="1"/>
      <c r="U68" s="1"/>
      <c r="V68" s="1"/>
      <c r="W68" s="1"/>
      <c r="X68" s="1"/>
      <c r="Y68" s="1"/>
      <c r="Z68" s="1"/>
      <c r="AA68" s="1"/>
      <c r="AB68" s="1"/>
    </row>
    <row r="69" spans="1:28" ht="25.5" customHeight="1" x14ac:dyDescent="0.25">
      <c r="A69" s="531" t="s">
        <v>103</v>
      </c>
      <c r="B69" s="540"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527"/>
      <c r="B70" s="533"/>
      <c r="C70" s="5"/>
      <c r="D70" s="528">
        <v>60</v>
      </c>
      <c r="E70" s="5"/>
      <c r="F70" s="528" t="s">
        <v>33</v>
      </c>
      <c r="G70" s="5"/>
      <c r="H70" s="528">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527"/>
      <c r="B71" s="529"/>
      <c r="C71" s="5"/>
      <c r="D71" s="529"/>
      <c r="E71" s="5"/>
      <c r="F71" s="529"/>
      <c r="G71" s="5"/>
      <c r="H71" s="529"/>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E35"/>
  <sheetViews>
    <sheetView topLeftCell="A4" zoomScale="70" zoomScaleNormal="70" workbookViewId="0">
      <selection activeCell="D8" sqref="D8:E8"/>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932"/>
      <c r="B1" s="933" t="s">
        <v>182</v>
      </c>
      <c r="C1" s="933"/>
      <c r="D1" s="933"/>
      <c r="E1" s="394" t="s">
        <v>612</v>
      </c>
    </row>
    <row r="2" spans="1:5" ht="22.5" customHeight="1" thickBot="1" x14ac:dyDescent="0.3">
      <c r="A2" s="932"/>
      <c r="B2" s="934" t="s">
        <v>183</v>
      </c>
      <c r="C2" s="934"/>
      <c r="D2" s="934"/>
      <c r="E2" s="394" t="s">
        <v>607</v>
      </c>
    </row>
    <row r="3" spans="1:5" ht="22.5" customHeight="1" thickBot="1" x14ac:dyDescent="0.3">
      <c r="A3" s="932"/>
      <c r="B3" s="634" t="s">
        <v>184</v>
      </c>
      <c r="C3" s="635"/>
      <c r="D3" s="636"/>
      <c r="E3" s="394" t="s">
        <v>608</v>
      </c>
    </row>
    <row r="4" spans="1:5" ht="22.5" customHeight="1" thickBot="1" x14ac:dyDescent="0.3">
      <c r="A4" s="932"/>
      <c r="B4" s="637" t="s">
        <v>416</v>
      </c>
      <c r="C4" s="638"/>
      <c r="D4" s="639"/>
      <c r="E4" s="394" t="s">
        <v>613</v>
      </c>
    </row>
    <row r="5" spans="1:5" ht="15.75" thickBot="1" x14ac:dyDescent="0.3">
      <c r="A5" s="126"/>
      <c r="B5" s="126"/>
      <c r="C5" s="126"/>
      <c r="D5" s="126"/>
      <c r="E5" s="126"/>
    </row>
    <row r="6" spans="1:5" x14ac:dyDescent="0.25">
      <c r="A6" s="844" t="s">
        <v>417</v>
      </c>
      <c r="B6" s="845"/>
      <c r="C6" s="845"/>
      <c r="D6" s="845"/>
      <c r="E6" s="846"/>
    </row>
    <row r="7" spans="1:5" ht="45.75" customHeight="1" thickBot="1" x14ac:dyDescent="0.3">
      <c r="A7" s="127" t="s">
        <v>418</v>
      </c>
      <c r="B7" s="127" t="s">
        <v>419</v>
      </c>
      <c r="C7" s="128" t="s">
        <v>420</v>
      </c>
      <c r="D7" s="930" t="s">
        <v>421</v>
      </c>
      <c r="E7" s="931"/>
    </row>
    <row r="8" spans="1:5" ht="142.5" x14ac:dyDescent="0.25">
      <c r="A8" s="129">
        <v>46044</v>
      </c>
      <c r="B8" s="434">
        <v>46052</v>
      </c>
      <c r="C8" s="433" t="s">
        <v>708</v>
      </c>
      <c r="D8" s="928" t="s">
        <v>709</v>
      </c>
      <c r="E8" s="929"/>
    </row>
    <row r="9" spans="1:5" x14ac:dyDescent="0.25">
      <c r="A9" s="129"/>
      <c r="B9" s="130"/>
      <c r="C9" s="143"/>
      <c r="D9" s="924"/>
      <c r="E9" s="925"/>
    </row>
    <row r="10" spans="1:5" x14ac:dyDescent="0.25">
      <c r="A10" s="129"/>
      <c r="B10" s="130"/>
      <c r="C10" s="143"/>
      <c r="D10" s="924"/>
      <c r="E10" s="925"/>
    </row>
    <row r="11" spans="1:5" x14ac:dyDescent="0.25">
      <c r="A11" s="131"/>
      <c r="B11" s="132"/>
      <c r="C11" s="143"/>
      <c r="D11" s="924"/>
      <c r="E11" s="925"/>
    </row>
    <row r="12" spans="1:5" x14ac:dyDescent="0.25">
      <c r="A12" s="133"/>
      <c r="B12" s="132"/>
      <c r="C12" s="143"/>
      <c r="D12" s="924"/>
      <c r="E12" s="925"/>
    </row>
    <row r="13" spans="1:5" x14ac:dyDescent="0.25">
      <c r="A13" s="133"/>
      <c r="B13" s="132"/>
      <c r="C13" s="144"/>
      <c r="D13" s="924"/>
      <c r="E13" s="925"/>
    </row>
    <row r="14" spans="1:5" x14ac:dyDescent="0.25">
      <c r="A14" s="133"/>
      <c r="B14" s="132"/>
      <c r="C14" s="144"/>
      <c r="D14" s="924"/>
      <c r="E14" s="925"/>
    </row>
    <row r="15" spans="1:5" x14ac:dyDescent="0.25">
      <c r="A15" s="134"/>
      <c r="B15" s="132"/>
      <c r="C15" s="143"/>
      <c r="D15" s="924"/>
      <c r="E15" s="925"/>
    </row>
    <row r="16" spans="1:5" x14ac:dyDescent="0.25">
      <c r="A16" s="135"/>
      <c r="B16" s="136"/>
      <c r="C16" s="145"/>
      <c r="D16" s="924"/>
      <c r="E16" s="925"/>
    </row>
    <row r="17" spans="1:5" x14ac:dyDescent="0.25">
      <c r="A17" s="135"/>
      <c r="B17" s="136"/>
      <c r="C17" s="145"/>
      <c r="D17" s="924"/>
      <c r="E17" s="925"/>
    </row>
    <row r="18" spans="1:5" x14ac:dyDescent="0.25">
      <c r="A18" s="137"/>
      <c r="B18" s="138"/>
      <c r="C18" s="140"/>
      <c r="D18" s="924"/>
      <c r="E18" s="925"/>
    </row>
    <row r="19" spans="1:5" x14ac:dyDescent="0.25">
      <c r="A19" s="139"/>
      <c r="B19" s="140"/>
      <c r="C19" s="140"/>
      <c r="D19" s="924"/>
      <c r="E19" s="925"/>
    </row>
    <row r="20" spans="1:5" x14ac:dyDescent="0.25">
      <c r="A20" s="139"/>
      <c r="B20" s="140"/>
      <c r="C20" s="140"/>
      <c r="D20" s="924"/>
      <c r="E20" s="925"/>
    </row>
    <row r="21" spans="1:5" x14ac:dyDescent="0.25">
      <c r="A21" s="139"/>
      <c r="B21" s="140"/>
      <c r="C21" s="140"/>
      <c r="D21" s="924"/>
      <c r="E21" s="925"/>
    </row>
    <row r="22" spans="1:5" x14ac:dyDescent="0.25">
      <c r="A22" s="139"/>
      <c r="B22" s="140"/>
      <c r="C22" s="140"/>
      <c r="D22" s="924"/>
      <c r="E22" s="925"/>
    </row>
    <row r="23" spans="1:5" x14ac:dyDescent="0.25">
      <c r="A23" s="139"/>
      <c r="B23" s="140"/>
      <c r="C23" s="140"/>
      <c r="D23" s="924"/>
      <c r="E23" s="925"/>
    </row>
    <row r="24" spans="1:5" x14ac:dyDescent="0.25">
      <c r="A24" s="139"/>
      <c r="B24" s="140"/>
      <c r="C24" s="140"/>
      <c r="D24" s="924"/>
      <c r="E24" s="925"/>
    </row>
    <row r="25" spans="1:5" x14ac:dyDescent="0.25">
      <c r="A25" s="139"/>
      <c r="B25" s="140"/>
      <c r="C25" s="140"/>
      <c r="D25" s="924"/>
      <c r="E25" s="925"/>
    </row>
    <row r="26" spans="1:5" x14ac:dyDescent="0.25">
      <c r="A26" s="139"/>
      <c r="B26" s="140"/>
      <c r="C26" s="140"/>
      <c r="D26" s="924"/>
      <c r="E26" s="925"/>
    </row>
    <row r="27" spans="1:5" x14ac:dyDescent="0.25">
      <c r="A27" s="139"/>
      <c r="B27" s="140"/>
      <c r="C27" s="140"/>
      <c r="D27" s="924"/>
      <c r="E27" s="925"/>
    </row>
    <row r="28" spans="1:5" x14ac:dyDescent="0.25">
      <c r="A28" s="139"/>
      <c r="B28" s="140"/>
      <c r="C28" s="140"/>
      <c r="D28" s="924"/>
      <c r="E28" s="925"/>
    </row>
    <row r="29" spans="1:5" x14ac:dyDescent="0.25">
      <c r="A29" s="139"/>
      <c r="B29" s="140"/>
      <c r="C29" s="140"/>
      <c r="D29" s="924"/>
      <c r="E29" s="925"/>
    </row>
    <row r="30" spans="1:5" x14ac:dyDescent="0.25">
      <c r="A30" s="139"/>
      <c r="B30" s="140"/>
      <c r="C30" s="140"/>
      <c r="D30" s="924"/>
      <c r="E30" s="925"/>
    </row>
    <row r="31" spans="1:5" x14ac:dyDescent="0.25">
      <c r="A31" s="139"/>
      <c r="B31" s="140"/>
      <c r="C31" s="140"/>
      <c r="D31" s="924"/>
      <c r="E31" s="925"/>
    </row>
    <row r="32" spans="1:5" x14ac:dyDescent="0.25">
      <c r="A32" s="139"/>
      <c r="B32" s="140"/>
      <c r="C32" s="140"/>
      <c r="D32" s="924"/>
      <c r="E32" s="925"/>
    </row>
    <row r="33" spans="1:5" x14ac:dyDescent="0.25">
      <c r="A33" s="139"/>
      <c r="B33" s="140"/>
      <c r="C33" s="140"/>
      <c r="D33" s="924"/>
      <c r="E33" s="925"/>
    </row>
    <row r="34" spans="1:5" x14ac:dyDescent="0.25">
      <c r="A34" s="139"/>
      <c r="B34" s="140"/>
      <c r="C34" s="140"/>
      <c r="D34" s="924"/>
      <c r="E34" s="925"/>
    </row>
    <row r="35" spans="1:5" ht="15.75" thickBot="1" x14ac:dyDescent="0.3">
      <c r="A35" s="141"/>
      <c r="B35" s="142"/>
      <c r="C35" s="142"/>
      <c r="D35" s="926"/>
      <c r="E35" s="927"/>
    </row>
  </sheetData>
  <mergeCells count="35">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33:E33"/>
    <mergeCell ref="D34:E34"/>
    <mergeCell ref="D35:E35"/>
    <mergeCell ref="D28:E28"/>
    <mergeCell ref="D29:E29"/>
    <mergeCell ref="D30:E30"/>
    <mergeCell ref="D31:E31"/>
    <mergeCell ref="D32:E3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62" t="s">
        <v>23</v>
      </c>
      <c r="D2" s="162" t="s">
        <v>422</v>
      </c>
      <c r="F2" s="162" t="s">
        <v>20</v>
      </c>
    </row>
    <row r="3" spans="2:6" x14ac:dyDescent="0.25">
      <c r="B3" s="162" t="s">
        <v>33</v>
      </c>
      <c r="D3" s="162" t="s">
        <v>34</v>
      </c>
      <c r="F3" s="162" t="s">
        <v>42</v>
      </c>
    </row>
    <row r="4" spans="2:6" x14ac:dyDescent="0.25">
      <c r="B4" s="162" t="s">
        <v>21</v>
      </c>
      <c r="F4" s="162" t="s">
        <v>50</v>
      </c>
    </row>
    <row r="5" spans="2:6" x14ac:dyDescent="0.25">
      <c r="F5" s="162"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423</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68" t="s">
        <v>125</v>
      </c>
      <c r="D12" s="569"/>
      <c r="E12" s="566" t="s">
        <v>424</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row>
    <row r="15" spans="1:30" ht="29.25" customHeight="1" x14ac:dyDescent="0.25">
      <c r="A15" s="304"/>
      <c r="B15" s="31"/>
      <c r="C15" s="555" t="s">
        <v>425</v>
      </c>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row>
    <row r="16" spans="1:30"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row>
    <row r="17" spans="1:30"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row>
    <row r="18" spans="1:30"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row>
    <row r="19" spans="1:30"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row>
    <row r="20" spans="1:30"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row>
    <row r="21" spans="1:30"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row>
    <row r="22" spans="1:30"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row>
    <row r="23" spans="1:30"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23</v>
      </c>
      <c r="X23" s="557"/>
      <c r="Y23" s="557"/>
      <c r="Z23" s="557"/>
      <c r="AA23" s="545"/>
      <c r="AB23" s="312"/>
      <c r="AC23" s="304"/>
      <c r="AD23" s="304"/>
    </row>
    <row r="24" spans="1:30"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row>
    <row r="25" spans="1:30"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row>
    <row r="26" spans="1:30" ht="29.25" customHeight="1" x14ac:dyDescent="0.25">
      <c r="A26" s="304"/>
      <c r="B26" s="31"/>
      <c r="C26" s="563" t="s">
        <v>426</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row>
    <row r="27" spans="1:30"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row>
    <row r="28" spans="1:30"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row>
    <row r="29" spans="1:30" ht="29.25" customHeight="1" x14ac:dyDescent="0.25">
      <c r="A29" s="304"/>
      <c r="B29" s="31"/>
      <c r="C29" s="563" t="s">
        <v>423</v>
      </c>
      <c r="D29" s="557"/>
      <c r="E29" s="557"/>
      <c r="F29" s="557"/>
      <c r="G29" s="557"/>
      <c r="H29" s="557"/>
      <c r="I29" s="557"/>
      <c r="J29" s="557"/>
      <c r="K29" s="545"/>
      <c r="L29" s="314"/>
      <c r="M29" s="563" t="s">
        <v>427</v>
      </c>
      <c r="N29" s="557"/>
      <c r="O29" s="557"/>
      <c r="P29" s="557"/>
      <c r="Q29" s="557"/>
      <c r="R29" s="557"/>
      <c r="S29" s="557"/>
      <c r="T29" s="557"/>
      <c r="U29" s="557"/>
      <c r="V29" s="557"/>
      <c r="W29" s="557"/>
      <c r="X29" s="557"/>
      <c r="Y29" s="557"/>
      <c r="Z29" s="557"/>
      <c r="AA29" s="545"/>
      <c r="AB29" s="320"/>
      <c r="AC29" s="304"/>
      <c r="AD29" s="304"/>
    </row>
    <row r="30" spans="1:30"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row>
    <row r="31" spans="1:30"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row>
    <row r="32" spans="1:30" ht="90" customHeight="1" x14ac:dyDescent="0.25">
      <c r="A32" s="304"/>
      <c r="B32" s="31"/>
      <c r="C32" s="562" t="s">
        <v>428</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row>
    <row r="33" spans="1:30"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row>
    <row r="34" spans="1:30" ht="15.75" customHeight="1" x14ac:dyDescent="0.25">
      <c r="A34" s="304"/>
      <c r="B34" s="31"/>
      <c r="C34" s="561" t="s">
        <v>139</v>
      </c>
      <c r="D34" s="553"/>
      <c r="E34" s="317"/>
      <c r="F34" s="555" t="s">
        <v>22</v>
      </c>
      <c r="G34" s="545"/>
      <c r="H34" s="317"/>
      <c r="I34" s="304"/>
      <c r="J34" s="324" t="s">
        <v>140</v>
      </c>
      <c r="K34" s="555">
        <v>1</v>
      </c>
      <c r="L34" s="557"/>
      <c r="M34" s="557"/>
      <c r="N34" s="545"/>
      <c r="O34" s="317"/>
      <c r="P34" s="317"/>
      <c r="Q34" s="308" t="s">
        <v>141</v>
      </c>
      <c r="R34" s="304"/>
      <c r="S34" s="317"/>
      <c r="T34" s="317"/>
      <c r="U34" s="317"/>
      <c r="V34" s="317"/>
      <c r="W34" s="555" t="s">
        <v>20</v>
      </c>
      <c r="X34" s="557"/>
      <c r="Y34" s="557"/>
      <c r="Z34" s="557"/>
      <c r="AA34" s="545"/>
      <c r="AB34" s="316"/>
      <c r="AC34" s="304"/>
      <c r="AD34" s="304"/>
    </row>
    <row r="35" spans="1:30"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row>
    <row r="36" spans="1:30" ht="32.25" customHeight="1" x14ac:dyDescent="0.25">
      <c r="A36" s="304"/>
      <c r="B36" s="31"/>
      <c r="C36" s="304"/>
      <c r="D36" s="324" t="s">
        <v>142</v>
      </c>
      <c r="E36" s="317"/>
      <c r="F36" s="562" t="s">
        <v>429</v>
      </c>
      <c r="G36" s="557"/>
      <c r="H36" s="557"/>
      <c r="I36" s="557"/>
      <c r="J36" s="557"/>
      <c r="K36" s="557"/>
      <c r="L36" s="557"/>
      <c r="M36" s="545"/>
      <c r="N36" s="304"/>
      <c r="O36" s="324" t="s">
        <v>144</v>
      </c>
      <c r="P36" s="563">
        <v>1</v>
      </c>
      <c r="Q36" s="557"/>
      <c r="R36" s="557"/>
      <c r="S36" s="557"/>
      <c r="T36" s="557"/>
      <c r="U36" s="557"/>
      <c r="V36" s="557"/>
      <c r="W36" s="557"/>
      <c r="X36" s="557"/>
      <c r="Y36" s="557"/>
      <c r="Z36" s="557"/>
      <c r="AA36" s="545"/>
      <c r="AB36" s="312"/>
      <c r="AC36" s="304"/>
      <c r="AD36" s="304"/>
    </row>
    <row r="37" spans="1:30"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row>
    <row r="38" spans="1:30"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row>
    <row r="39" spans="1:30"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row>
    <row r="40" spans="1:30"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row>
    <row r="41" spans="1:30"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row>
    <row r="42" spans="1:30" ht="15.75" customHeight="1" x14ac:dyDescent="0.25">
      <c r="A42" s="304"/>
      <c r="B42" s="31"/>
      <c r="C42" s="317" t="s">
        <v>140</v>
      </c>
      <c r="D42" s="563">
        <v>1</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row>
    <row r="43" spans="1:30"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row>
    <row r="44" spans="1:30"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row>
    <row r="45" spans="1:30"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row>
    <row r="46" spans="1:30"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row>
    <row r="47" spans="1:30"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row>
    <row r="48" spans="1:30"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row>
    <row r="49" spans="1:30"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row>
    <row r="50" spans="1:30" ht="15.75" customHeight="1" x14ac:dyDescent="0.25">
      <c r="A50" s="331"/>
      <c r="B50" s="41"/>
      <c r="C50" s="44">
        <v>2024</v>
      </c>
      <c r="D50" s="45">
        <v>45474</v>
      </c>
      <c r="E50" s="582">
        <v>45656</v>
      </c>
      <c r="F50" s="545"/>
      <c r="G50" s="46">
        <v>1</v>
      </c>
      <c r="H50" s="587" t="s">
        <v>423</v>
      </c>
      <c r="I50" s="557"/>
      <c r="J50" s="557"/>
      <c r="K50" s="557"/>
      <c r="L50" s="557"/>
      <c r="M50" s="557"/>
      <c r="N50" s="557"/>
      <c r="O50" s="557"/>
      <c r="P50" s="557"/>
      <c r="Q50" s="557"/>
      <c r="R50" s="557"/>
      <c r="S50" s="557"/>
      <c r="T50" s="557"/>
      <c r="U50" s="557"/>
      <c r="V50" s="557"/>
      <c r="W50" s="557"/>
      <c r="X50" s="557"/>
      <c r="Y50" s="557"/>
      <c r="Z50" s="557"/>
      <c r="AA50" s="545"/>
      <c r="AB50" s="326"/>
      <c r="AC50" s="331"/>
      <c r="AD50" s="331"/>
    </row>
    <row r="51" spans="1:30" ht="15.75" customHeight="1" x14ac:dyDescent="0.25">
      <c r="A51" s="331"/>
      <c r="B51" s="41"/>
      <c r="C51" s="44">
        <v>2025</v>
      </c>
      <c r="D51" s="45">
        <v>45658</v>
      </c>
      <c r="E51" s="582">
        <v>46021</v>
      </c>
      <c r="F51" s="545"/>
      <c r="G51" s="46">
        <v>1</v>
      </c>
      <c r="H51" s="587" t="s">
        <v>423</v>
      </c>
      <c r="I51" s="557"/>
      <c r="J51" s="557"/>
      <c r="K51" s="557"/>
      <c r="L51" s="557"/>
      <c r="M51" s="557"/>
      <c r="N51" s="557"/>
      <c r="O51" s="557"/>
      <c r="P51" s="557"/>
      <c r="Q51" s="557"/>
      <c r="R51" s="557"/>
      <c r="S51" s="557"/>
      <c r="T51" s="557"/>
      <c r="U51" s="557"/>
      <c r="V51" s="557"/>
      <c r="W51" s="557"/>
      <c r="X51" s="557"/>
      <c r="Y51" s="557"/>
      <c r="Z51" s="557"/>
      <c r="AA51" s="545"/>
      <c r="AB51" s="326"/>
      <c r="AC51" s="331"/>
      <c r="AD51" s="331"/>
    </row>
    <row r="52" spans="1:30" ht="15.75" customHeight="1" x14ac:dyDescent="0.25">
      <c r="A52" s="331"/>
      <c r="B52" s="41"/>
      <c r="C52" s="44">
        <v>2026</v>
      </c>
      <c r="D52" s="45">
        <v>46023</v>
      </c>
      <c r="E52" s="582">
        <v>46386</v>
      </c>
      <c r="F52" s="545"/>
      <c r="G52" s="46">
        <v>1</v>
      </c>
      <c r="H52" s="587" t="s">
        <v>423</v>
      </c>
      <c r="I52" s="557"/>
      <c r="J52" s="557"/>
      <c r="K52" s="557"/>
      <c r="L52" s="557"/>
      <c r="M52" s="557"/>
      <c r="N52" s="557"/>
      <c r="O52" s="557"/>
      <c r="P52" s="557"/>
      <c r="Q52" s="557"/>
      <c r="R52" s="557"/>
      <c r="S52" s="557"/>
      <c r="T52" s="557"/>
      <c r="U52" s="557"/>
      <c r="V52" s="557"/>
      <c r="W52" s="557"/>
      <c r="X52" s="557"/>
      <c r="Y52" s="557"/>
      <c r="Z52" s="557"/>
      <c r="AA52" s="545"/>
      <c r="AB52" s="326"/>
      <c r="AC52" s="331"/>
      <c r="AD52" s="331"/>
    </row>
    <row r="53" spans="1:30" ht="15.75" customHeight="1" x14ac:dyDescent="0.25">
      <c r="A53" s="331"/>
      <c r="B53" s="41"/>
      <c r="C53" s="44">
        <v>2027</v>
      </c>
      <c r="D53" s="45">
        <v>46388</v>
      </c>
      <c r="E53" s="582">
        <v>46751</v>
      </c>
      <c r="F53" s="545"/>
      <c r="G53" s="46">
        <v>1</v>
      </c>
      <c r="H53" s="587" t="s">
        <v>423</v>
      </c>
      <c r="I53" s="557"/>
      <c r="J53" s="557"/>
      <c r="K53" s="557"/>
      <c r="L53" s="557"/>
      <c r="M53" s="557"/>
      <c r="N53" s="557"/>
      <c r="O53" s="557"/>
      <c r="P53" s="557"/>
      <c r="Q53" s="557"/>
      <c r="R53" s="557"/>
      <c r="S53" s="557"/>
      <c r="T53" s="557"/>
      <c r="U53" s="557"/>
      <c r="V53" s="557"/>
      <c r="W53" s="557"/>
      <c r="X53" s="557"/>
      <c r="Y53" s="557"/>
      <c r="Z53" s="557"/>
      <c r="AA53" s="545"/>
      <c r="AB53" s="326"/>
      <c r="AC53" s="331"/>
      <c r="AD53" s="331"/>
    </row>
    <row r="54" spans="1:30"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row>
    <row r="55" spans="1:30"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row>
    <row r="56" spans="1:30"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row>
    <row r="57" spans="1:30"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row>
    <row r="58" spans="1:30"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row>
    <row r="59" spans="1:30"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row>
    <row r="60" spans="1:30"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row>
    <row r="61" spans="1:30"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row>
    <row r="62" spans="1:30"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row>
    <row r="63" spans="1:30"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row>
    <row r="64" spans="1:30"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row>
    <row r="65" spans="1:30"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row>
    <row r="66" spans="1:30"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row>
    <row r="67" spans="1:30"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row>
    <row r="68" spans="1:30"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row>
    <row r="69" spans="1:30"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row>
    <row r="70" spans="1:30"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row>
    <row r="71" spans="1:30"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row>
    <row r="72" spans="1:30"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row>
    <row r="73" spans="1:30"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row>
    <row r="74" spans="1:30"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row>
    <row r="75" spans="1:30"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row>
    <row r="76" spans="1:30"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row>
    <row r="77" spans="1:30"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row>
    <row r="78" spans="1:30"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row>
    <row r="79" spans="1:30"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row>
    <row r="80" spans="1:30"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row>
    <row r="81" spans="1:30"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row>
    <row r="82" spans="1:30"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row>
    <row r="83" spans="1:30"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430</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68" t="s">
        <v>125</v>
      </c>
      <c r="D12" s="569"/>
      <c r="E12" s="566" t="s">
        <v>431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row>
    <row r="15" spans="1:30" ht="29.25" customHeight="1" x14ac:dyDescent="0.25">
      <c r="A15" s="304"/>
      <c r="B15" s="31"/>
      <c r="C15" s="555" t="s">
        <v>432</v>
      </c>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row>
    <row r="16" spans="1:30"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row>
    <row r="17" spans="1:30"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row>
    <row r="18" spans="1:30"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row>
    <row r="19" spans="1:30"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row>
    <row r="20" spans="1:30"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row>
    <row r="21" spans="1:30"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row>
    <row r="22" spans="1:30"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row>
    <row r="23" spans="1:30"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21</v>
      </c>
      <c r="X23" s="557"/>
      <c r="Y23" s="557"/>
      <c r="Z23" s="557"/>
      <c r="AA23" s="545"/>
      <c r="AB23" s="312"/>
      <c r="AC23" s="304"/>
      <c r="AD23" s="304"/>
    </row>
    <row r="24" spans="1:30"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row>
    <row r="25" spans="1:30"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row>
    <row r="26" spans="1:30" ht="39.75" customHeight="1" x14ac:dyDescent="0.25">
      <c r="A26" s="304"/>
      <c r="B26" s="31"/>
      <c r="C26" s="935" t="s">
        <v>433</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row>
    <row r="27" spans="1:30"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row>
    <row r="28" spans="1:30"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row>
    <row r="29" spans="1:30" ht="29.25" customHeight="1" x14ac:dyDescent="0.25">
      <c r="A29" s="304"/>
      <c r="B29" s="31"/>
      <c r="C29" s="563" t="s">
        <v>434</v>
      </c>
      <c r="D29" s="557"/>
      <c r="E29" s="557"/>
      <c r="F29" s="557"/>
      <c r="G29" s="557"/>
      <c r="H29" s="557"/>
      <c r="I29" s="557"/>
      <c r="J29" s="557"/>
      <c r="K29" s="545"/>
      <c r="L29" s="314"/>
      <c r="M29" s="563"/>
      <c r="N29" s="557"/>
      <c r="O29" s="557"/>
      <c r="P29" s="557"/>
      <c r="Q29" s="557"/>
      <c r="R29" s="557"/>
      <c r="S29" s="557"/>
      <c r="T29" s="557"/>
      <c r="U29" s="557"/>
      <c r="V29" s="557"/>
      <c r="W29" s="557"/>
      <c r="X29" s="557"/>
      <c r="Y29" s="557"/>
      <c r="Z29" s="557"/>
      <c r="AA29" s="545"/>
      <c r="AB29" s="320"/>
      <c r="AC29" s="304"/>
      <c r="AD29" s="304"/>
    </row>
    <row r="30" spans="1:30"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row>
    <row r="31" spans="1:30"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row>
    <row r="32" spans="1:30" ht="90" customHeight="1" x14ac:dyDescent="0.25">
      <c r="A32" s="304"/>
      <c r="B32" s="31"/>
      <c r="C32" s="562" t="s">
        <v>435</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row>
    <row r="33" spans="1:30"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row>
    <row r="34" spans="1:30" ht="15.75" customHeight="1" x14ac:dyDescent="0.25">
      <c r="A34" s="304"/>
      <c r="B34" s="31"/>
      <c r="C34" s="561" t="s">
        <v>139</v>
      </c>
      <c r="D34" s="553"/>
      <c r="E34" s="317"/>
      <c r="F34" s="555" t="s">
        <v>22</v>
      </c>
      <c r="G34" s="545"/>
      <c r="H34" s="317"/>
      <c r="I34" s="304"/>
      <c r="J34" s="324" t="s">
        <v>140</v>
      </c>
      <c r="K34" s="555">
        <v>1.2</v>
      </c>
      <c r="L34" s="557"/>
      <c r="M34" s="557"/>
      <c r="N34" s="545"/>
      <c r="O34" s="317"/>
      <c r="P34" s="317"/>
      <c r="Q34" s="308" t="s">
        <v>141</v>
      </c>
      <c r="R34" s="304"/>
      <c r="S34" s="317"/>
      <c r="T34" s="317"/>
      <c r="U34" s="317"/>
      <c r="V34" s="317"/>
      <c r="W34" s="555" t="s">
        <v>20</v>
      </c>
      <c r="X34" s="557"/>
      <c r="Y34" s="557"/>
      <c r="Z34" s="557"/>
      <c r="AA34" s="545"/>
      <c r="AB34" s="316"/>
      <c r="AC34" s="304"/>
      <c r="AD34" s="304"/>
    </row>
    <row r="35" spans="1:30"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row>
    <row r="36" spans="1:30" ht="32.25" customHeight="1" x14ac:dyDescent="0.25">
      <c r="A36" s="304"/>
      <c r="B36" s="31"/>
      <c r="C36" s="304"/>
      <c r="D36" s="324" t="s">
        <v>142</v>
      </c>
      <c r="E36" s="317"/>
      <c r="F36" s="562" t="s">
        <v>436</v>
      </c>
      <c r="G36" s="557"/>
      <c r="H36" s="557"/>
      <c r="I36" s="557"/>
      <c r="J36" s="557"/>
      <c r="K36" s="557"/>
      <c r="L36" s="557"/>
      <c r="M36" s="545"/>
      <c r="N36" s="304"/>
      <c r="O36" s="324" t="s">
        <v>144</v>
      </c>
      <c r="P36" s="563">
        <v>0</v>
      </c>
      <c r="Q36" s="557"/>
      <c r="R36" s="557"/>
      <c r="S36" s="557"/>
      <c r="T36" s="557"/>
      <c r="U36" s="557"/>
      <c r="V36" s="557"/>
      <c r="W36" s="557"/>
      <c r="X36" s="557"/>
      <c r="Y36" s="557"/>
      <c r="Z36" s="557"/>
      <c r="AA36" s="545"/>
      <c r="AB36" s="312"/>
      <c r="AC36" s="304"/>
      <c r="AD36" s="304"/>
    </row>
    <row r="37" spans="1:30"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row>
    <row r="38" spans="1:30"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row>
    <row r="39" spans="1:30"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row>
    <row r="40" spans="1:30"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row>
    <row r="41" spans="1:30"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row>
    <row r="42" spans="1:30" ht="15.75" customHeight="1" x14ac:dyDescent="0.25">
      <c r="A42" s="304"/>
      <c r="B42" s="31"/>
      <c r="C42" s="317" t="s">
        <v>140</v>
      </c>
      <c r="D42" s="563">
        <v>1</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row>
    <row r="43" spans="1:30"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row>
    <row r="44" spans="1:30"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row>
    <row r="45" spans="1:30"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row>
    <row r="46" spans="1:30"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row>
    <row r="47" spans="1:30"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row>
    <row r="48" spans="1:30"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row>
    <row r="49" spans="1:30"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row>
    <row r="50" spans="1:30" ht="15.75" customHeight="1" x14ac:dyDescent="0.25">
      <c r="A50" s="331"/>
      <c r="B50" s="41"/>
      <c r="C50" s="44">
        <v>2024</v>
      </c>
      <c r="D50" s="45">
        <v>45474</v>
      </c>
      <c r="E50" s="582">
        <v>45656</v>
      </c>
      <c r="F50" s="545"/>
      <c r="G50" s="46">
        <v>1.2</v>
      </c>
      <c r="H50" s="587" t="s">
        <v>437</v>
      </c>
      <c r="I50" s="557"/>
      <c r="J50" s="557"/>
      <c r="K50" s="557"/>
      <c r="L50" s="557"/>
      <c r="M50" s="557"/>
      <c r="N50" s="557"/>
      <c r="O50" s="557"/>
      <c r="P50" s="557"/>
      <c r="Q50" s="557"/>
      <c r="R50" s="557"/>
      <c r="S50" s="557"/>
      <c r="T50" s="557"/>
      <c r="U50" s="557"/>
      <c r="V50" s="557"/>
      <c r="W50" s="557"/>
      <c r="X50" s="557"/>
      <c r="Y50" s="557"/>
      <c r="Z50" s="557"/>
      <c r="AA50" s="545"/>
      <c r="AB50" s="326"/>
      <c r="AC50" s="331"/>
      <c r="AD50" s="331"/>
    </row>
    <row r="51" spans="1:30" ht="15.75" customHeight="1" x14ac:dyDescent="0.25">
      <c r="A51" s="331"/>
      <c r="B51" s="41"/>
      <c r="C51" s="44">
        <v>2025</v>
      </c>
      <c r="D51" s="45">
        <v>45658</v>
      </c>
      <c r="E51" s="582">
        <v>46021</v>
      </c>
      <c r="F51" s="545"/>
      <c r="G51" s="46">
        <v>1.7</v>
      </c>
      <c r="H51" s="587" t="s">
        <v>437</v>
      </c>
      <c r="I51" s="557"/>
      <c r="J51" s="557"/>
      <c r="K51" s="557"/>
      <c r="L51" s="557"/>
      <c r="M51" s="557"/>
      <c r="N51" s="557"/>
      <c r="O51" s="557"/>
      <c r="P51" s="557"/>
      <c r="Q51" s="557"/>
      <c r="R51" s="557"/>
      <c r="S51" s="557"/>
      <c r="T51" s="557"/>
      <c r="U51" s="557"/>
      <c r="V51" s="557"/>
      <c r="W51" s="557"/>
      <c r="X51" s="557"/>
      <c r="Y51" s="557"/>
      <c r="Z51" s="557"/>
      <c r="AA51" s="545"/>
      <c r="AB51" s="326"/>
      <c r="AC51" s="331"/>
      <c r="AD51" s="331"/>
    </row>
    <row r="52" spans="1:30" ht="15.75" customHeight="1" x14ac:dyDescent="0.25">
      <c r="A52" s="331"/>
      <c r="B52" s="41"/>
      <c r="C52" s="44">
        <v>2026</v>
      </c>
      <c r="D52" s="45">
        <v>46023</v>
      </c>
      <c r="E52" s="582">
        <v>46386</v>
      </c>
      <c r="F52" s="545"/>
      <c r="G52" s="46">
        <v>1.1000000000000001</v>
      </c>
      <c r="H52" s="587" t="s">
        <v>437</v>
      </c>
      <c r="I52" s="557"/>
      <c r="J52" s="557"/>
      <c r="K52" s="557"/>
      <c r="L52" s="557"/>
      <c r="M52" s="557"/>
      <c r="N52" s="557"/>
      <c r="O52" s="557"/>
      <c r="P52" s="557"/>
      <c r="Q52" s="557"/>
      <c r="R52" s="557"/>
      <c r="S52" s="557"/>
      <c r="T52" s="557"/>
      <c r="U52" s="557"/>
      <c r="V52" s="557"/>
      <c r="W52" s="557"/>
      <c r="X52" s="557"/>
      <c r="Y52" s="557"/>
      <c r="Z52" s="557"/>
      <c r="AA52" s="545"/>
      <c r="AB52" s="326"/>
      <c r="AC52" s="331"/>
      <c r="AD52" s="331"/>
    </row>
    <row r="53" spans="1:30" ht="15.75" customHeight="1" x14ac:dyDescent="0.25">
      <c r="A53" s="331"/>
      <c r="B53" s="41"/>
      <c r="C53" s="44">
        <v>2027</v>
      </c>
      <c r="D53" s="45">
        <v>46388</v>
      </c>
      <c r="E53" s="582">
        <v>46751</v>
      </c>
      <c r="F53" s="545"/>
      <c r="G53" s="46">
        <v>1</v>
      </c>
      <c r="H53" s="587" t="s">
        <v>437</v>
      </c>
      <c r="I53" s="557"/>
      <c r="J53" s="557"/>
      <c r="K53" s="557"/>
      <c r="L53" s="557"/>
      <c r="M53" s="557"/>
      <c r="N53" s="557"/>
      <c r="O53" s="557"/>
      <c r="P53" s="557"/>
      <c r="Q53" s="557"/>
      <c r="R53" s="557"/>
      <c r="S53" s="557"/>
      <c r="T53" s="557"/>
      <c r="U53" s="557"/>
      <c r="V53" s="557"/>
      <c r="W53" s="557"/>
      <c r="X53" s="557"/>
      <c r="Y53" s="557"/>
      <c r="Z53" s="557"/>
      <c r="AA53" s="545"/>
      <c r="AB53" s="326"/>
      <c r="AC53" s="331"/>
      <c r="AD53" s="331"/>
    </row>
    <row r="54" spans="1:30"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row>
    <row r="55" spans="1:30"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row>
    <row r="56" spans="1:30"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row>
    <row r="57" spans="1:30"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row>
    <row r="58" spans="1:30"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row>
    <row r="59" spans="1:30"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row>
    <row r="60" spans="1:30"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row>
    <row r="61" spans="1:30"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row>
    <row r="62" spans="1:30"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row>
    <row r="63" spans="1:30"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row>
    <row r="64" spans="1:30"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row>
    <row r="65" spans="1:30"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row>
    <row r="66" spans="1:30"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row>
    <row r="67" spans="1:30"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row>
    <row r="68" spans="1:30"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row>
    <row r="69" spans="1:30"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row>
    <row r="70" spans="1:30"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row>
    <row r="71" spans="1:30"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row>
    <row r="72" spans="1:30"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row>
    <row r="73" spans="1:30"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row>
    <row r="74" spans="1:30"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row>
    <row r="75" spans="1:30"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row>
    <row r="76" spans="1:30"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row>
    <row r="77" spans="1:30"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row>
    <row r="78" spans="1:30"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row>
    <row r="79" spans="1:30"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row>
    <row r="80" spans="1:30"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row>
    <row r="81" spans="1:30"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row>
    <row r="82" spans="1:30"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row>
    <row r="83" spans="1:30"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row>
    <row r="2" spans="1:33"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c r="AE2" s="304"/>
      <c r="AF2" s="304"/>
      <c r="AG2" s="304"/>
    </row>
    <row r="3" spans="1:33"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c r="AE3" s="304"/>
      <c r="AF3" s="304"/>
      <c r="AG3" s="304"/>
    </row>
    <row r="4" spans="1:33"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c r="AE4" s="304"/>
      <c r="AF4" s="304"/>
      <c r="AG4" s="304"/>
    </row>
    <row r="5" spans="1:33"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c r="AE5" s="304"/>
      <c r="AF5" s="304"/>
      <c r="AG5" s="304"/>
    </row>
    <row r="6" spans="1:33"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c r="AE6" s="304"/>
      <c r="AF6" s="304"/>
      <c r="AG6" s="304"/>
    </row>
    <row r="7" spans="1:33"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c r="AE7" s="304"/>
      <c r="AF7" s="304"/>
      <c r="AG7" s="304"/>
    </row>
    <row r="8" spans="1:33"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c r="AE8" s="304"/>
      <c r="AF8" s="937" t="s">
        <v>438</v>
      </c>
      <c r="AG8" s="553"/>
    </row>
    <row r="9" spans="1:33"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c r="AE9" s="304"/>
      <c r="AF9" s="304"/>
      <c r="AG9" s="304"/>
    </row>
    <row r="10" spans="1:33" ht="30" customHeight="1" x14ac:dyDescent="0.25">
      <c r="A10" s="304"/>
      <c r="B10" s="31"/>
      <c r="C10" s="554" t="s">
        <v>123</v>
      </c>
      <c r="D10" s="553"/>
      <c r="E10" s="555" t="s">
        <v>114</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c r="AE10" s="304"/>
      <c r="AF10" s="304"/>
      <c r="AG10" s="304"/>
    </row>
    <row r="11" spans="1:33"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c r="AE11" s="304"/>
      <c r="AF11" s="52" t="s">
        <v>439</v>
      </c>
      <c r="AG11" s="52" t="s">
        <v>440</v>
      </c>
    </row>
    <row r="12" spans="1:33" ht="29.25" customHeight="1" x14ac:dyDescent="0.25">
      <c r="A12" s="304"/>
      <c r="B12" s="31"/>
      <c r="C12" s="568" t="s">
        <v>125</v>
      </c>
      <c r="D12" s="569"/>
      <c r="E12" s="566" t="s">
        <v>441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c r="AE12" s="304"/>
      <c r="AF12" s="37" t="s">
        <v>442</v>
      </c>
      <c r="AG12" s="37">
        <v>28</v>
      </c>
    </row>
    <row r="13" spans="1:33"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c r="AE13" s="304"/>
      <c r="AF13" s="37" t="s">
        <v>443</v>
      </c>
      <c r="AG13" s="37">
        <v>100</v>
      </c>
    </row>
    <row r="14" spans="1:33"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c r="AE14" s="304"/>
      <c r="AF14" s="37" t="s">
        <v>444</v>
      </c>
      <c r="AG14" s="37">
        <v>34</v>
      </c>
    </row>
    <row r="15" spans="1:33" ht="29.25" customHeight="1" x14ac:dyDescent="0.25">
      <c r="A15" s="304"/>
      <c r="B15" s="31"/>
      <c r="C15" s="555" t="s">
        <v>445</v>
      </c>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c r="AE15" s="304"/>
      <c r="AF15" s="37" t="s">
        <v>446</v>
      </c>
      <c r="AG15" s="37">
        <v>100</v>
      </c>
    </row>
    <row r="16" spans="1:33"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c r="AE16" s="304"/>
      <c r="AF16" s="37" t="s">
        <v>447</v>
      </c>
      <c r="AG16" s="37">
        <v>38</v>
      </c>
    </row>
    <row r="17" spans="1:33"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c r="AE17" s="304"/>
      <c r="AF17" s="37" t="s">
        <v>448</v>
      </c>
      <c r="AG17" s="37">
        <v>100</v>
      </c>
    </row>
    <row r="18" spans="1:33"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c r="AE18" s="304"/>
      <c r="AF18" s="37" t="s">
        <v>449</v>
      </c>
      <c r="AG18" s="37">
        <v>25</v>
      </c>
    </row>
    <row r="19" spans="1:33"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c r="AE19" s="304"/>
      <c r="AF19" s="304"/>
      <c r="AG19" s="304"/>
    </row>
    <row r="20" spans="1:33"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c r="AE20" s="304"/>
      <c r="AF20" s="304"/>
      <c r="AG20" s="304"/>
    </row>
    <row r="21" spans="1:33"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c r="AE21" s="304"/>
      <c r="AF21" s="304"/>
      <c r="AG21" s="304"/>
    </row>
    <row r="22" spans="1:33"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c r="AE22" s="304"/>
      <c r="AF22" s="304"/>
      <c r="AG22" s="304"/>
    </row>
    <row r="23" spans="1:33"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33</v>
      </c>
      <c r="X23" s="557"/>
      <c r="Y23" s="557"/>
      <c r="Z23" s="557"/>
      <c r="AA23" s="545"/>
      <c r="AB23" s="312"/>
      <c r="AC23" s="304"/>
      <c r="AD23" s="304"/>
      <c r="AE23" s="304"/>
      <c r="AF23" s="304"/>
      <c r="AG23" s="304"/>
    </row>
    <row r="24" spans="1:33"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c r="AE24" s="304"/>
      <c r="AF24" s="304"/>
      <c r="AG24" s="304"/>
    </row>
    <row r="25" spans="1:33"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c r="AE25" s="304"/>
      <c r="AF25" s="304"/>
      <c r="AG25" s="304"/>
    </row>
    <row r="26" spans="1:33" ht="39.75" customHeight="1" x14ac:dyDescent="0.25">
      <c r="A26" s="304"/>
      <c r="B26" s="31"/>
      <c r="C26" s="936" t="s">
        <v>433</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c r="AE26" s="304"/>
      <c r="AF26" s="339">
        <f>+(((((AG12/100)*AG13)+((AG14/100)*AG15)+((AG16/100)*AG17))*AG18)/100)</f>
        <v>25</v>
      </c>
      <c r="AG26" s="304"/>
    </row>
    <row r="27" spans="1:33"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c r="AE27" s="304"/>
      <c r="AF27" s="304"/>
      <c r="AG27" s="304"/>
    </row>
    <row r="28" spans="1:33"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c r="AE28" s="304"/>
      <c r="AF28" s="304"/>
      <c r="AG28" s="304"/>
    </row>
    <row r="29" spans="1:33" ht="29.25" customHeight="1" x14ac:dyDescent="0.25">
      <c r="A29" s="304"/>
      <c r="B29" s="31"/>
      <c r="C29" s="563" t="s">
        <v>434</v>
      </c>
      <c r="D29" s="557"/>
      <c r="E29" s="557"/>
      <c r="F29" s="557"/>
      <c r="G29" s="557"/>
      <c r="H29" s="557"/>
      <c r="I29" s="557"/>
      <c r="J29" s="557"/>
      <c r="K29" s="545"/>
      <c r="L29" s="314"/>
      <c r="M29" s="563"/>
      <c r="N29" s="557"/>
      <c r="O29" s="557"/>
      <c r="P29" s="557"/>
      <c r="Q29" s="557"/>
      <c r="R29" s="557"/>
      <c r="S29" s="557"/>
      <c r="T29" s="557"/>
      <c r="U29" s="557"/>
      <c r="V29" s="557"/>
      <c r="W29" s="557"/>
      <c r="X29" s="557"/>
      <c r="Y29" s="557"/>
      <c r="Z29" s="557"/>
      <c r="AA29" s="545"/>
      <c r="AB29" s="320"/>
      <c r="AC29" s="304"/>
      <c r="AD29" s="304"/>
      <c r="AE29" s="304"/>
      <c r="AF29" s="304"/>
      <c r="AG29" s="304"/>
    </row>
    <row r="30" spans="1:33"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c r="AE30" s="304"/>
      <c r="AF30" s="304"/>
      <c r="AG30" s="304"/>
    </row>
    <row r="31" spans="1:33"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c r="AE31" s="304"/>
      <c r="AF31" s="304"/>
      <c r="AG31" s="304"/>
    </row>
    <row r="32" spans="1:33" ht="90" customHeight="1" x14ac:dyDescent="0.25">
      <c r="A32" s="304"/>
      <c r="B32" s="31"/>
      <c r="C32" s="562" t="s">
        <v>435</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c r="AE32" s="304"/>
      <c r="AF32" s="304"/>
      <c r="AG32" s="304"/>
    </row>
    <row r="33" spans="1:33"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c r="AE33" s="304"/>
      <c r="AF33" s="304"/>
      <c r="AG33" s="304"/>
    </row>
    <row r="34" spans="1:33" ht="15.75" customHeight="1" x14ac:dyDescent="0.25">
      <c r="A34" s="304"/>
      <c r="B34" s="31"/>
      <c r="C34" s="561" t="s">
        <v>139</v>
      </c>
      <c r="D34" s="553"/>
      <c r="E34" s="317"/>
      <c r="F34" s="555" t="s">
        <v>34</v>
      </c>
      <c r="G34" s="545"/>
      <c r="H34" s="317"/>
      <c r="I34" s="304"/>
      <c r="J34" s="324" t="s">
        <v>140</v>
      </c>
      <c r="K34" s="555">
        <v>25</v>
      </c>
      <c r="L34" s="557"/>
      <c r="M34" s="557"/>
      <c r="N34" s="545"/>
      <c r="O34" s="317"/>
      <c r="P34" s="317"/>
      <c r="Q34" s="308" t="s">
        <v>141</v>
      </c>
      <c r="R34" s="304"/>
      <c r="S34" s="317"/>
      <c r="T34" s="317"/>
      <c r="U34" s="317"/>
      <c r="V34" s="317"/>
      <c r="W34" s="555" t="s">
        <v>20</v>
      </c>
      <c r="X34" s="557"/>
      <c r="Y34" s="557"/>
      <c r="Z34" s="557"/>
      <c r="AA34" s="545"/>
      <c r="AB34" s="316"/>
      <c r="AC34" s="304"/>
      <c r="AD34" s="304"/>
      <c r="AE34" s="304"/>
      <c r="AF34" s="304"/>
      <c r="AG34" s="304"/>
    </row>
    <row r="35" spans="1:33"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c r="AE35" s="304"/>
      <c r="AF35" s="304"/>
      <c r="AG35" s="304"/>
    </row>
    <row r="36" spans="1:33" ht="32.25" customHeight="1" x14ac:dyDescent="0.25">
      <c r="A36" s="304"/>
      <c r="B36" s="31"/>
      <c r="C36" s="304"/>
      <c r="D36" s="324" t="s">
        <v>142</v>
      </c>
      <c r="E36" s="317"/>
      <c r="F36" s="562" t="s">
        <v>450</v>
      </c>
      <c r="G36" s="557"/>
      <c r="H36" s="557"/>
      <c r="I36" s="557"/>
      <c r="J36" s="557"/>
      <c r="K36" s="557"/>
      <c r="L36" s="557"/>
      <c r="M36" s="545"/>
      <c r="N36" s="304"/>
      <c r="O36" s="324" t="s">
        <v>144</v>
      </c>
      <c r="P36" s="563">
        <v>0</v>
      </c>
      <c r="Q36" s="557"/>
      <c r="R36" s="557"/>
      <c r="S36" s="557"/>
      <c r="T36" s="557"/>
      <c r="U36" s="557"/>
      <c r="V36" s="557"/>
      <c r="W36" s="557"/>
      <c r="X36" s="557"/>
      <c r="Y36" s="557"/>
      <c r="Z36" s="557"/>
      <c r="AA36" s="545"/>
      <c r="AB36" s="312"/>
      <c r="AC36" s="304"/>
      <c r="AD36" s="304"/>
      <c r="AE36" s="304"/>
      <c r="AF36" s="304"/>
      <c r="AG36" s="304"/>
    </row>
    <row r="37" spans="1:33"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c r="AE37" s="304"/>
      <c r="AF37" s="304"/>
      <c r="AG37" s="304"/>
    </row>
    <row r="38" spans="1:33"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c r="AE38" s="304"/>
      <c r="AF38" s="304"/>
      <c r="AG38" s="304"/>
    </row>
    <row r="39" spans="1:33"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c r="AE39" s="304"/>
      <c r="AF39" s="304"/>
      <c r="AG39" s="304"/>
    </row>
    <row r="40" spans="1:33"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c r="AE40" s="304"/>
      <c r="AF40" s="304"/>
      <c r="AG40" s="304"/>
    </row>
    <row r="41" spans="1:33"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c r="AE41" s="304"/>
      <c r="AF41" s="304"/>
      <c r="AG41" s="304"/>
    </row>
    <row r="42" spans="1:33" ht="15.75" customHeight="1" x14ac:dyDescent="0.25">
      <c r="A42" s="304"/>
      <c r="B42" s="31"/>
      <c r="C42" s="317" t="s">
        <v>140</v>
      </c>
      <c r="D42" s="563">
        <v>25</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c r="AE42" s="304"/>
      <c r="AF42" s="304"/>
      <c r="AG42" s="304"/>
    </row>
    <row r="43" spans="1:33"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c r="AE43" s="304"/>
      <c r="AF43" s="304"/>
      <c r="AG43" s="304"/>
    </row>
    <row r="44" spans="1:33"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c r="AE44" s="304"/>
      <c r="AF44" s="304"/>
      <c r="AG44" s="304"/>
    </row>
    <row r="45" spans="1:33"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c r="AE45" s="304"/>
      <c r="AF45" s="304"/>
      <c r="AG45" s="304"/>
    </row>
    <row r="46" spans="1:33"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c r="AE46" s="327"/>
      <c r="AF46" s="327"/>
      <c r="AG46" s="327"/>
    </row>
    <row r="47" spans="1:33"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c r="AE47" s="304"/>
      <c r="AF47" s="304"/>
      <c r="AG47" s="304"/>
    </row>
    <row r="48" spans="1:33"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c r="AE48" s="331"/>
      <c r="AF48" s="331"/>
      <c r="AG48" s="331"/>
    </row>
    <row r="49" spans="1:33"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c r="AE49" s="331"/>
      <c r="AF49" s="331"/>
      <c r="AG49" s="331"/>
    </row>
    <row r="50" spans="1:33" ht="15.75" customHeight="1" x14ac:dyDescent="0.25">
      <c r="A50" s="331"/>
      <c r="B50" s="41"/>
      <c r="C50" s="44">
        <v>2024</v>
      </c>
      <c r="D50" s="45">
        <v>45474</v>
      </c>
      <c r="E50" s="582">
        <v>45656</v>
      </c>
      <c r="F50" s="545"/>
      <c r="G50" s="46">
        <v>25</v>
      </c>
      <c r="H50" s="587" t="s">
        <v>451</v>
      </c>
      <c r="I50" s="557"/>
      <c r="J50" s="557"/>
      <c r="K50" s="557"/>
      <c r="L50" s="557"/>
      <c r="M50" s="557"/>
      <c r="N50" s="557"/>
      <c r="O50" s="557"/>
      <c r="P50" s="557"/>
      <c r="Q50" s="557"/>
      <c r="R50" s="557"/>
      <c r="S50" s="557"/>
      <c r="T50" s="557"/>
      <c r="U50" s="557"/>
      <c r="V50" s="557"/>
      <c r="W50" s="557"/>
      <c r="X50" s="557"/>
      <c r="Y50" s="557"/>
      <c r="Z50" s="557"/>
      <c r="AA50" s="545"/>
      <c r="AB50" s="326"/>
      <c r="AC50" s="331"/>
      <c r="AD50" s="331"/>
      <c r="AE50" s="331"/>
      <c r="AF50" s="331"/>
      <c r="AG50" s="331"/>
    </row>
    <row r="51" spans="1:33" ht="15.75" customHeight="1" x14ac:dyDescent="0.25">
      <c r="A51" s="331"/>
      <c r="B51" s="41"/>
      <c r="C51" s="44">
        <v>2025</v>
      </c>
      <c r="D51" s="45">
        <v>45658</v>
      </c>
      <c r="E51" s="582">
        <v>46021</v>
      </c>
      <c r="F51" s="545"/>
      <c r="G51" s="46">
        <v>65</v>
      </c>
      <c r="H51" s="587" t="s">
        <v>451</v>
      </c>
      <c r="I51" s="557"/>
      <c r="J51" s="557"/>
      <c r="K51" s="557"/>
      <c r="L51" s="557"/>
      <c r="M51" s="557"/>
      <c r="N51" s="557"/>
      <c r="O51" s="557"/>
      <c r="P51" s="557"/>
      <c r="Q51" s="557"/>
      <c r="R51" s="557"/>
      <c r="S51" s="557"/>
      <c r="T51" s="557"/>
      <c r="U51" s="557"/>
      <c r="V51" s="557"/>
      <c r="W51" s="557"/>
      <c r="X51" s="557"/>
      <c r="Y51" s="557"/>
      <c r="Z51" s="557"/>
      <c r="AA51" s="545"/>
      <c r="AB51" s="326"/>
      <c r="AC51" s="331"/>
      <c r="AD51" s="331"/>
      <c r="AE51" s="331"/>
      <c r="AF51" s="331"/>
      <c r="AG51" s="331"/>
    </row>
    <row r="52" spans="1:33" ht="15.75" customHeight="1" x14ac:dyDescent="0.25">
      <c r="A52" s="331"/>
      <c r="B52" s="41"/>
      <c r="C52" s="44">
        <v>2026</v>
      </c>
      <c r="D52" s="45">
        <v>46023</v>
      </c>
      <c r="E52" s="582">
        <v>46386</v>
      </c>
      <c r="F52" s="545"/>
      <c r="G52" s="46">
        <v>85</v>
      </c>
      <c r="H52" s="587" t="s">
        <v>451</v>
      </c>
      <c r="I52" s="557"/>
      <c r="J52" s="557"/>
      <c r="K52" s="557"/>
      <c r="L52" s="557"/>
      <c r="M52" s="557"/>
      <c r="N52" s="557"/>
      <c r="O52" s="557"/>
      <c r="P52" s="557"/>
      <c r="Q52" s="557"/>
      <c r="R52" s="557"/>
      <c r="S52" s="557"/>
      <c r="T52" s="557"/>
      <c r="U52" s="557"/>
      <c r="V52" s="557"/>
      <c r="W52" s="557"/>
      <c r="X52" s="557"/>
      <c r="Y52" s="557"/>
      <c r="Z52" s="557"/>
      <c r="AA52" s="545"/>
      <c r="AB52" s="326"/>
      <c r="AC52" s="331"/>
      <c r="AD52" s="331"/>
      <c r="AE52" s="331"/>
      <c r="AF52" s="331"/>
      <c r="AG52" s="331"/>
    </row>
    <row r="53" spans="1:33" ht="15.75" customHeight="1" x14ac:dyDescent="0.25">
      <c r="A53" s="331"/>
      <c r="B53" s="41"/>
      <c r="C53" s="44">
        <v>2027</v>
      </c>
      <c r="D53" s="45">
        <v>46388</v>
      </c>
      <c r="E53" s="582">
        <v>46751</v>
      </c>
      <c r="F53" s="545"/>
      <c r="G53" s="46">
        <v>100</v>
      </c>
      <c r="H53" s="587" t="s">
        <v>451</v>
      </c>
      <c r="I53" s="557"/>
      <c r="J53" s="557"/>
      <c r="K53" s="557"/>
      <c r="L53" s="557"/>
      <c r="M53" s="557"/>
      <c r="N53" s="557"/>
      <c r="O53" s="557"/>
      <c r="P53" s="557"/>
      <c r="Q53" s="557"/>
      <c r="R53" s="557"/>
      <c r="S53" s="557"/>
      <c r="T53" s="557"/>
      <c r="U53" s="557"/>
      <c r="V53" s="557"/>
      <c r="W53" s="557"/>
      <c r="X53" s="557"/>
      <c r="Y53" s="557"/>
      <c r="Z53" s="557"/>
      <c r="AA53" s="545"/>
      <c r="AB53" s="326"/>
      <c r="AC53" s="331"/>
      <c r="AD53" s="331"/>
      <c r="AE53" s="331"/>
      <c r="AF53" s="331"/>
      <c r="AG53" s="331"/>
    </row>
    <row r="54" spans="1:33"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c r="AE54" s="331"/>
      <c r="AF54" s="331"/>
      <c r="AG54" s="331"/>
    </row>
    <row r="55" spans="1:33"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c r="AE55" s="304"/>
      <c r="AF55" s="304"/>
      <c r="AG55" s="304"/>
    </row>
    <row r="56" spans="1:33"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c r="AE56" s="304"/>
      <c r="AF56" s="304"/>
      <c r="AG56" s="304"/>
    </row>
    <row r="57" spans="1:33"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c r="AE57" s="304"/>
      <c r="AF57" s="304"/>
      <c r="AG57" s="304"/>
    </row>
    <row r="58" spans="1:33"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c r="AE58" s="304"/>
      <c r="AF58" s="304"/>
      <c r="AG58" s="304"/>
    </row>
    <row r="59" spans="1:33"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c r="AE59" s="304"/>
      <c r="AF59" s="304"/>
      <c r="AG59" s="304"/>
    </row>
    <row r="60" spans="1:33"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c r="AE60" s="304"/>
      <c r="AF60" s="304"/>
      <c r="AG60" s="304"/>
    </row>
    <row r="61" spans="1:33"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c r="AE61" s="304"/>
      <c r="AF61" s="304"/>
      <c r="AG61" s="304"/>
    </row>
    <row r="62" spans="1:33"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c r="AE62" s="304"/>
      <c r="AF62" s="304"/>
      <c r="AG62" s="304"/>
    </row>
    <row r="63" spans="1:33"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c r="AE63" s="304"/>
      <c r="AF63" s="304"/>
      <c r="AG63" s="304"/>
    </row>
    <row r="64" spans="1:33"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c r="AE64" s="304"/>
      <c r="AF64" s="304"/>
      <c r="AG64" s="304"/>
    </row>
    <row r="65" spans="1:33"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c r="AE65" s="304"/>
      <c r="AF65" s="304"/>
      <c r="AG65" s="304"/>
    </row>
    <row r="66" spans="1:33"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c r="AE66" s="304"/>
      <c r="AF66" s="304"/>
      <c r="AG66" s="304"/>
    </row>
    <row r="67" spans="1:33"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c r="AE67" s="304"/>
      <c r="AF67" s="304"/>
      <c r="AG67" s="304"/>
    </row>
    <row r="68" spans="1:33"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c r="AE68" s="304"/>
      <c r="AF68" s="304"/>
      <c r="AG68" s="304"/>
    </row>
    <row r="69" spans="1:33"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c r="AE69" s="304"/>
      <c r="AF69" s="304"/>
      <c r="AG69" s="304"/>
    </row>
    <row r="70" spans="1:33"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c r="AE70" s="304"/>
      <c r="AF70" s="304"/>
      <c r="AG70" s="304"/>
    </row>
    <row r="71" spans="1:33"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c r="AE71" s="304"/>
      <c r="AF71" s="304"/>
      <c r="AG71" s="304"/>
    </row>
    <row r="72" spans="1:33"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c r="AE72" s="304"/>
      <c r="AF72" s="304"/>
      <c r="AG72" s="304"/>
    </row>
    <row r="73" spans="1:33"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c r="AE73" s="304"/>
      <c r="AF73" s="304"/>
      <c r="AG73" s="304"/>
    </row>
    <row r="74" spans="1:33"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c r="AE74" s="304"/>
      <c r="AF74" s="304"/>
      <c r="AG74" s="304"/>
    </row>
    <row r="75" spans="1:33"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c r="AE75" s="304"/>
      <c r="AF75" s="304"/>
      <c r="AG75" s="304"/>
    </row>
    <row r="76" spans="1:33"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c r="AE76" s="304"/>
      <c r="AF76" s="304"/>
      <c r="AG76" s="304"/>
    </row>
    <row r="77" spans="1:33"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row>
    <row r="78" spans="1:33"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row>
    <row r="79" spans="1:33"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row>
    <row r="80" spans="1:33"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row>
    <row r="81" spans="1:33"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row>
    <row r="82" spans="1:33"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row>
    <row r="83" spans="1:33"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row>
    <row r="84" spans="1:33"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row>
    <row r="85" spans="1:33"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row>
    <row r="86" spans="1:33"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row>
    <row r="87" spans="1:33"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row>
    <row r="88" spans="1:33"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row>
    <row r="89" spans="1:33"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row>
    <row r="90" spans="1:33"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row>
    <row r="91" spans="1:33"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row>
    <row r="92" spans="1:33"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row>
    <row r="93" spans="1:33"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row>
    <row r="94" spans="1:33"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row>
    <row r="95" spans="1:33"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row>
    <row r="96" spans="1:33"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row>
    <row r="97" spans="1:33"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row>
    <row r="98" spans="1:33"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row>
    <row r="99" spans="1:33"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row>
    <row r="100" spans="1:33"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row>
    <row r="101" spans="1:33"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row>
    <row r="102" spans="1:33"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row>
    <row r="103" spans="1:33"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row>
    <row r="104" spans="1:33"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row>
    <row r="105" spans="1:33"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row>
    <row r="106" spans="1:33"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c r="AE106" s="304"/>
      <c r="AF106" s="304"/>
      <c r="AG106" s="304"/>
    </row>
    <row r="107" spans="1:33"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row>
    <row r="108" spans="1:33"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row>
    <row r="109" spans="1:33"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row>
    <row r="110" spans="1:33"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row>
    <row r="111" spans="1:33"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row>
    <row r="112" spans="1:33"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row>
    <row r="113" spans="1:33"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row>
    <row r="114" spans="1:33"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row>
    <row r="115" spans="1:33"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304"/>
      <c r="AF115" s="304"/>
      <c r="AG115" s="304"/>
    </row>
    <row r="116" spans="1:33"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304"/>
      <c r="AF116" s="304"/>
      <c r="AG116" s="304"/>
    </row>
    <row r="117" spans="1:33"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c r="AE117" s="304"/>
      <c r="AF117" s="304"/>
      <c r="AG117" s="304"/>
    </row>
    <row r="118" spans="1:33"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row>
    <row r="119" spans="1:33"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row>
    <row r="120" spans="1:33"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row>
    <row r="121" spans="1:33"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row>
    <row r="122" spans="1:33"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row>
    <row r="123" spans="1:33"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row>
    <row r="124" spans="1:33"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row>
    <row r="125" spans="1:33"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row>
    <row r="126" spans="1:33"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304"/>
    </row>
    <row r="127" spans="1:33"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304"/>
    </row>
    <row r="128" spans="1:33"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304"/>
    </row>
    <row r="129" spans="1:33"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row>
    <row r="130" spans="1:33"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F130" s="304"/>
      <c r="AG130" s="304"/>
    </row>
    <row r="131" spans="1:33"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row>
    <row r="132" spans="1:33"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304"/>
      <c r="AG132" s="304"/>
    </row>
    <row r="133" spans="1:33"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row>
    <row r="134" spans="1:33"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row>
    <row r="135" spans="1:33"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row>
    <row r="136" spans="1:33"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row>
    <row r="137" spans="1:33"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F137" s="304"/>
      <c r="AG137" s="304"/>
    </row>
    <row r="138" spans="1:33"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F138" s="304"/>
      <c r="AG138" s="304"/>
    </row>
    <row r="139" spans="1:33"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F139" s="304"/>
      <c r="AG139" s="304"/>
    </row>
    <row r="140" spans="1:33"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F140" s="304"/>
      <c r="AG140" s="304"/>
    </row>
    <row r="141" spans="1:33"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row>
    <row r="142" spans="1:33"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row>
    <row r="143" spans="1:33"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row>
    <row r="144" spans="1:33"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row>
    <row r="145" spans="1:33"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row>
    <row r="146" spans="1:33"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row>
    <row r="147" spans="1:33"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row>
    <row r="148" spans="1:33"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row>
    <row r="149" spans="1:33"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F149" s="304"/>
      <c r="AG149" s="304"/>
    </row>
    <row r="150" spans="1:33"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F150" s="304"/>
      <c r="AG150" s="304"/>
    </row>
    <row r="151" spans="1:33"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F151" s="304"/>
      <c r="AG151" s="304"/>
    </row>
    <row r="152" spans="1:33"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F152" s="304"/>
      <c r="AG152" s="304"/>
    </row>
    <row r="153" spans="1:33"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row>
    <row r="154" spans="1:33"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row>
    <row r="155" spans="1:33"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row>
    <row r="156" spans="1:33"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row>
    <row r="157" spans="1:33"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row>
    <row r="158" spans="1:33"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row>
    <row r="159" spans="1:33"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row>
    <row r="160" spans="1:33"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F160" s="304"/>
      <c r="AG160" s="304"/>
    </row>
    <row r="161" spans="1:33"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F161" s="304"/>
      <c r="AG161" s="304"/>
    </row>
    <row r="162" spans="1:33"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row>
    <row r="163" spans="1:33"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F163" s="304"/>
      <c r="AG163" s="304"/>
    </row>
    <row r="164" spans="1:33"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row>
    <row r="165" spans="1:33"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row>
    <row r="166" spans="1:33"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row>
    <row r="167" spans="1:33"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row>
    <row r="168" spans="1:33"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row>
    <row r="169" spans="1:33"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row>
    <row r="170" spans="1:33"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row>
    <row r="171" spans="1:33"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row>
    <row r="172" spans="1:33"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row>
    <row r="173" spans="1:33"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row>
    <row r="174" spans="1:33"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row>
    <row r="175" spans="1:33"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row>
    <row r="176" spans="1:33"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row>
    <row r="177" spans="1:33"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row>
    <row r="178" spans="1:33"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row>
    <row r="179" spans="1:33"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row>
    <row r="180" spans="1:33"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row>
    <row r="181" spans="1:33"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row>
    <row r="182" spans="1:33"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row>
    <row r="183" spans="1:33"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row>
    <row r="184" spans="1:33"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row>
    <row r="185" spans="1:33"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row>
    <row r="186" spans="1:33"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row>
    <row r="187" spans="1:33"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row>
    <row r="188" spans="1:33"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row>
    <row r="189" spans="1:33"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row>
    <row r="190" spans="1:33"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row>
    <row r="191" spans="1:33"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row>
    <row r="192" spans="1:33"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row>
    <row r="193" spans="1:33"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row>
    <row r="194" spans="1:33"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row>
    <row r="195" spans="1:33"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row>
    <row r="196" spans="1:33"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row>
    <row r="197" spans="1:33"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row>
    <row r="198" spans="1:33"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row>
    <row r="199" spans="1:33"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row>
    <row r="200" spans="1:33"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row>
    <row r="201" spans="1:33"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row>
    <row r="202" spans="1:33"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row>
    <row r="203" spans="1:33"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row>
    <row r="204" spans="1:33"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row>
    <row r="205" spans="1:33"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row>
    <row r="206" spans="1:33"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row>
    <row r="207" spans="1:33"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row>
    <row r="208" spans="1:33"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row>
    <row r="209" spans="1:33"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row>
    <row r="210" spans="1:33"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row>
    <row r="211" spans="1:33"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row>
    <row r="212" spans="1:33"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row>
    <row r="213" spans="1:33"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row>
    <row r="214" spans="1:33"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row>
    <row r="215" spans="1:33"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row>
    <row r="216" spans="1:33"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row>
    <row r="217" spans="1:33"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row>
    <row r="218" spans="1:33"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row>
    <row r="219" spans="1:33"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row>
    <row r="220" spans="1:33"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row>
    <row r="221" spans="1:33"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row>
    <row r="222" spans="1:33"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row>
    <row r="223" spans="1:33"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row>
    <row r="224" spans="1:33"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row>
    <row r="225" spans="1:33"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row>
    <row r="226" spans="1:33"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row>
    <row r="227" spans="1:33"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row>
    <row r="228" spans="1:33"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row>
    <row r="229" spans="1:33"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row>
    <row r="230" spans="1:33"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row>
    <row r="231" spans="1:33"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row>
    <row r="232" spans="1:33"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row>
    <row r="233" spans="1:33"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row>
    <row r="234" spans="1:33"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row>
    <row r="235" spans="1:33"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row>
    <row r="236" spans="1:33"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row>
    <row r="237" spans="1:33"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row>
    <row r="238" spans="1:33"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row>
    <row r="239" spans="1:33"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row>
    <row r="240" spans="1:33"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row>
    <row r="241" spans="1:33"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row>
    <row r="242" spans="1:33"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row>
    <row r="243" spans="1:33"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row>
    <row r="244" spans="1:33"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row>
    <row r="245" spans="1:33"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row>
    <row r="246" spans="1:33"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row>
    <row r="247" spans="1:33"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row>
    <row r="248" spans="1:33"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row>
    <row r="249" spans="1:33"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row>
    <row r="250" spans="1:33"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row>
    <row r="251" spans="1:33"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row>
    <row r="252" spans="1:33"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row>
    <row r="253" spans="1:33"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row>
    <row r="254" spans="1:33"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row>
    <row r="255" spans="1:33"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row>
    <row r="256" spans="1:33"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row>
    <row r="257" spans="1:33"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row>
    <row r="258" spans="1:33"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row>
    <row r="259" spans="1:33"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row>
    <row r="260" spans="1:33"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row>
    <row r="261" spans="1:33"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row>
    <row r="262" spans="1:33"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row>
    <row r="263" spans="1:33"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row>
    <row r="264" spans="1:33"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row>
    <row r="265" spans="1:33"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row>
    <row r="266" spans="1:33"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row>
    <row r="267" spans="1:33"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row>
    <row r="268" spans="1:33"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row>
    <row r="269" spans="1:33"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row>
    <row r="270" spans="1:33"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row>
    <row r="271" spans="1:33"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row>
    <row r="272" spans="1:33"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row>
    <row r="273" spans="1:33"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row>
    <row r="274" spans="1:33"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row>
    <row r="275" spans="1:33"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row>
    <row r="276" spans="1:33"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row>
    <row r="277" spans="1:33"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row>
    <row r="278" spans="1:33"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row>
    <row r="279" spans="1:33"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row>
    <row r="280" spans="1:33"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row>
    <row r="281" spans="1:33"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row>
    <row r="282" spans="1:33"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row>
    <row r="283" spans="1:33"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row>
    <row r="284" spans="1:33"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row>
    <row r="285" spans="1:33"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row>
    <row r="286" spans="1:33"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row>
    <row r="287" spans="1:33"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row>
    <row r="288" spans="1:33"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row>
    <row r="289" spans="1:33"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row>
    <row r="290" spans="1:33"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row>
    <row r="291" spans="1:33"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row>
    <row r="292" spans="1:33"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row>
    <row r="293" spans="1:33"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row>
    <row r="294" spans="1:33"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row>
    <row r="295" spans="1:33"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row>
    <row r="296" spans="1:33"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row>
    <row r="297" spans="1:33"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row>
    <row r="298" spans="1:33"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row>
    <row r="299" spans="1:33"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row>
    <row r="300" spans="1:33"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row>
    <row r="301" spans="1:33"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row>
    <row r="302" spans="1:33"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row>
    <row r="303" spans="1:33"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row>
    <row r="304" spans="1:33"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row>
    <row r="305" spans="1:33"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row>
    <row r="306" spans="1:33"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row>
    <row r="307" spans="1:33"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row>
    <row r="308" spans="1:33"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row>
    <row r="309" spans="1:33"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row>
    <row r="310" spans="1:33"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row>
    <row r="311" spans="1:33"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row>
    <row r="312" spans="1:33"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row>
    <row r="313" spans="1:33"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row>
    <row r="314" spans="1:33"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row>
    <row r="315" spans="1:33"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row>
    <row r="316" spans="1:33"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row>
    <row r="317" spans="1:33"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row>
    <row r="318" spans="1:33"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row>
    <row r="319" spans="1:33"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row>
    <row r="320" spans="1:33"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row>
    <row r="321" spans="1:33"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row>
    <row r="322" spans="1:33"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row>
    <row r="323" spans="1:33"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row>
    <row r="324" spans="1:33"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row>
    <row r="325" spans="1:33"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row>
    <row r="326" spans="1:33"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row>
    <row r="327" spans="1:33"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row>
    <row r="328" spans="1:33"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row>
    <row r="329" spans="1:33"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row>
    <row r="330" spans="1:33"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row>
    <row r="331" spans="1:33"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row>
    <row r="332" spans="1:33"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row>
    <row r="333" spans="1:33"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row>
    <row r="334" spans="1:33"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row>
    <row r="335" spans="1:33"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row>
    <row r="336" spans="1:33"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row>
    <row r="337" spans="1:33"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row>
    <row r="338" spans="1:33"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row>
    <row r="339" spans="1:33"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row>
    <row r="340" spans="1:33"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row>
    <row r="341" spans="1:33"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row>
    <row r="342" spans="1:33"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row>
    <row r="343" spans="1:33"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row>
    <row r="344" spans="1:33"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row>
    <row r="345" spans="1:33"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row>
    <row r="346" spans="1:33"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row>
    <row r="347" spans="1:33"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row>
    <row r="348" spans="1:33"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row>
    <row r="349" spans="1:33"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row>
    <row r="350" spans="1:33"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row>
    <row r="351" spans="1:33"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row>
    <row r="352" spans="1:33"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row>
    <row r="353" spans="1:33"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row>
    <row r="354" spans="1:33"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row>
    <row r="355" spans="1:33"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row>
    <row r="356" spans="1:33"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row>
    <row r="357" spans="1:33"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row>
    <row r="358" spans="1:33"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row>
    <row r="359" spans="1:33"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row>
    <row r="360" spans="1:33"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row>
    <row r="361" spans="1:33"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row>
    <row r="362" spans="1:33"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row>
    <row r="363" spans="1:33"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row>
    <row r="364" spans="1:33"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row>
    <row r="365" spans="1:33"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row>
    <row r="366" spans="1:33"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row>
    <row r="367" spans="1:33"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row>
    <row r="368" spans="1:33"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row>
    <row r="369" spans="1:33"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row>
    <row r="370" spans="1:33"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row>
    <row r="371" spans="1:33"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row>
    <row r="372" spans="1:33"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row>
    <row r="373" spans="1:33"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row>
    <row r="374" spans="1:33"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row>
    <row r="375" spans="1:33"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row>
    <row r="376" spans="1:33"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row>
    <row r="377" spans="1:33"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row>
    <row r="378" spans="1:33"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row>
    <row r="379" spans="1:33"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row>
    <row r="380" spans="1:33"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row>
    <row r="381" spans="1:33"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row>
    <row r="382" spans="1:33"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row>
    <row r="383" spans="1:33"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row>
    <row r="384" spans="1:33"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row>
    <row r="385" spans="1:33"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row>
    <row r="386" spans="1:33"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row>
    <row r="387" spans="1:33"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row>
    <row r="388" spans="1:33"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row>
    <row r="389" spans="1:33"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row>
    <row r="390" spans="1:33"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row>
    <row r="391" spans="1:33"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row>
    <row r="392" spans="1:33"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row>
    <row r="393" spans="1:33"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row>
    <row r="394" spans="1:33"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row>
    <row r="395" spans="1:33"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row>
    <row r="396" spans="1:33"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row>
    <row r="397" spans="1:33"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row>
    <row r="398" spans="1:33"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row>
    <row r="399" spans="1:33"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row>
    <row r="400" spans="1:33"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row>
    <row r="401" spans="1:33"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row>
    <row r="402" spans="1:33"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row>
    <row r="403" spans="1:33"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row>
    <row r="404" spans="1:33"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row>
    <row r="405" spans="1:33"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row>
    <row r="406" spans="1:33"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row>
    <row r="407" spans="1:33"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row>
    <row r="408" spans="1:33"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row>
    <row r="409" spans="1:33"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row>
    <row r="410" spans="1:33"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row>
    <row r="411" spans="1:33"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row>
    <row r="412" spans="1:33"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row>
    <row r="413" spans="1:33"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row>
    <row r="414" spans="1:33"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row>
    <row r="415" spans="1:33"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row>
    <row r="416" spans="1:33"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row>
    <row r="417" spans="1:33"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row>
    <row r="418" spans="1:33"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row>
    <row r="419" spans="1:33"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row>
    <row r="420" spans="1:33"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row>
    <row r="421" spans="1:33"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row>
    <row r="422" spans="1:33"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row>
    <row r="423" spans="1:33"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row>
    <row r="424" spans="1:33"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row>
    <row r="425" spans="1:33"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row>
    <row r="426" spans="1:33"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row>
    <row r="427" spans="1:33"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row>
    <row r="428" spans="1:33"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row>
    <row r="429" spans="1:33"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row>
    <row r="430" spans="1:33"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row>
    <row r="431" spans="1:33"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row>
    <row r="432" spans="1:33"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row>
    <row r="433" spans="1:33"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row>
    <row r="434" spans="1:33"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row>
    <row r="435" spans="1:33"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row>
    <row r="436" spans="1:33"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row>
    <row r="437" spans="1:33"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row>
    <row r="438" spans="1:33"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row>
    <row r="439" spans="1:33"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row>
    <row r="440" spans="1:33"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row>
    <row r="441" spans="1:33"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row>
    <row r="442" spans="1:33"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row>
    <row r="443" spans="1:33"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row>
    <row r="444" spans="1:33"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row>
    <row r="445" spans="1:33"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row>
    <row r="446" spans="1:33"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row>
    <row r="447" spans="1:33"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row>
    <row r="448" spans="1:33"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row>
    <row r="449" spans="1:33"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row>
    <row r="450" spans="1:33"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row>
    <row r="451" spans="1:33"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row>
    <row r="452" spans="1:33"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row>
    <row r="453" spans="1:33"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row>
    <row r="454" spans="1:33"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row>
    <row r="455" spans="1:33"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row>
    <row r="456" spans="1:33"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row>
    <row r="457" spans="1:33"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row>
    <row r="458" spans="1:33"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row>
    <row r="459" spans="1:33"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row>
    <row r="460" spans="1:33"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row>
    <row r="461" spans="1:33"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row>
    <row r="462" spans="1:33"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row>
    <row r="463" spans="1:33"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row>
    <row r="464" spans="1:33"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row>
    <row r="465" spans="1:33"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row>
    <row r="466" spans="1:33"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row>
    <row r="467" spans="1:33"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row>
    <row r="468" spans="1:33"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row>
    <row r="469" spans="1:33"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row>
    <row r="470" spans="1:33"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row>
    <row r="471" spans="1:33"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row>
    <row r="472" spans="1:33"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row>
    <row r="473" spans="1:33"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row>
    <row r="474" spans="1:33"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row>
    <row r="475" spans="1:33"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row>
    <row r="476" spans="1:33"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row>
    <row r="477" spans="1:33"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row>
    <row r="478" spans="1:33"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row>
    <row r="479" spans="1:33"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row>
    <row r="480" spans="1:33"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row>
    <row r="481" spans="1:33"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row>
    <row r="482" spans="1:33"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row>
    <row r="483" spans="1:33"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row>
    <row r="484" spans="1:33"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row>
    <row r="485" spans="1:33"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row>
    <row r="486" spans="1:33"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row>
    <row r="487" spans="1:33"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row>
    <row r="488" spans="1:33"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row>
    <row r="489" spans="1:33"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row>
    <row r="490" spans="1:33"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row>
    <row r="491" spans="1:33"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row>
    <row r="492" spans="1:33"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row>
    <row r="493" spans="1:33"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row>
    <row r="494" spans="1:33"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row>
    <row r="495" spans="1:33"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row>
    <row r="496" spans="1:33"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row>
    <row r="497" spans="1:33"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row>
    <row r="498" spans="1:33"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row>
    <row r="499" spans="1:33"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row>
    <row r="500" spans="1:33"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row>
    <row r="501" spans="1:33"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row>
    <row r="502" spans="1:33"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row>
    <row r="503" spans="1:33"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row>
    <row r="504" spans="1:33"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row>
    <row r="505" spans="1:33"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row>
    <row r="506" spans="1:33"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row>
    <row r="507" spans="1:33"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row>
    <row r="508" spans="1:33"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row>
    <row r="509" spans="1:33"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row>
    <row r="510" spans="1:33"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row>
    <row r="511" spans="1:33"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row>
    <row r="512" spans="1:33"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row>
    <row r="513" spans="1:33"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row>
    <row r="514" spans="1:33"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row>
    <row r="515" spans="1:33"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row>
    <row r="516" spans="1:33"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row>
    <row r="517" spans="1:33"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row>
    <row r="518" spans="1:33"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row>
    <row r="519" spans="1:33"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row>
    <row r="520" spans="1:33"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row>
    <row r="521" spans="1:33"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row>
    <row r="522" spans="1:33"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row>
    <row r="523" spans="1:33"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row>
    <row r="524" spans="1:33"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row>
    <row r="525" spans="1:33"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row>
    <row r="526" spans="1:33"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row>
    <row r="527" spans="1:33"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row>
    <row r="528" spans="1:33"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row>
    <row r="529" spans="1:33"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row>
    <row r="530" spans="1:33"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row>
    <row r="531" spans="1:33"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row>
    <row r="532" spans="1:33"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row>
    <row r="533" spans="1:33"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row>
    <row r="534" spans="1:33"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row>
    <row r="535" spans="1:33"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row>
    <row r="536" spans="1:33"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row>
    <row r="537" spans="1:33"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row>
    <row r="538" spans="1:33"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row>
    <row r="539" spans="1:33"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row>
    <row r="540" spans="1:33"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row>
    <row r="541" spans="1:33"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row>
    <row r="542" spans="1:33"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row>
    <row r="543" spans="1:33"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row>
    <row r="544" spans="1:33"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row>
    <row r="545" spans="1:33"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row>
    <row r="546" spans="1:33"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row>
    <row r="547" spans="1:33"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row>
    <row r="548" spans="1:33"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row>
    <row r="549" spans="1:33"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row>
    <row r="550" spans="1:33"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row>
    <row r="551" spans="1:33"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row>
    <row r="552" spans="1:33"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row>
    <row r="553" spans="1:33"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row>
    <row r="554" spans="1:33"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row>
    <row r="555" spans="1:33"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row>
    <row r="556" spans="1:33"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row>
    <row r="557" spans="1:33"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row>
    <row r="558" spans="1:33"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row>
    <row r="559" spans="1:33"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row>
    <row r="560" spans="1:33"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row>
    <row r="561" spans="1:33"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row>
    <row r="562" spans="1:33"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row>
    <row r="563" spans="1:33"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row>
    <row r="564" spans="1:33"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row>
    <row r="565" spans="1:33"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row>
    <row r="566" spans="1:33"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row>
    <row r="567" spans="1:33"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row>
    <row r="568" spans="1:33"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row>
    <row r="569" spans="1:33"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row>
    <row r="570" spans="1:33"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row>
    <row r="571" spans="1:33"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row>
    <row r="572" spans="1:33"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row>
    <row r="573" spans="1:33"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row>
    <row r="574" spans="1:33"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row>
    <row r="575" spans="1:33"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row>
    <row r="576" spans="1:33"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row>
    <row r="577" spans="1:33"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row>
    <row r="578" spans="1:33"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row>
    <row r="579" spans="1:33"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row>
    <row r="580" spans="1:33"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row>
    <row r="581" spans="1:33"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row>
    <row r="582" spans="1:33"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row>
    <row r="583" spans="1:33"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row>
    <row r="584" spans="1:33"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c r="AE584" s="304"/>
      <c r="AF584" s="304"/>
      <c r="AG584" s="304"/>
    </row>
    <row r="585" spans="1:33"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c r="AE585" s="304"/>
      <c r="AF585" s="304"/>
      <c r="AG585" s="304"/>
    </row>
    <row r="586" spans="1:33"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c r="AE586" s="304"/>
      <c r="AF586" s="304"/>
      <c r="AG586" s="304"/>
    </row>
    <row r="587" spans="1:33"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c r="AE587" s="304"/>
      <c r="AF587" s="304"/>
      <c r="AG587" s="304"/>
    </row>
    <row r="588" spans="1:33"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304"/>
      <c r="AF588" s="304"/>
      <c r="AG588" s="304"/>
    </row>
    <row r="589" spans="1:33"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row>
    <row r="590" spans="1:33"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row>
    <row r="591" spans="1:33"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row>
    <row r="592" spans="1:33"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row>
    <row r="593" spans="1:33"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row>
    <row r="594" spans="1:33"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c r="AE594" s="304"/>
      <c r="AF594" s="304"/>
      <c r="AG594" s="304"/>
    </row>
    <row r="595" spans="1:33"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c r="AE595" s="304"/>
      <c r="AF595" s="304"/>
      <c r="AG595" s="304"/>
    </row>
    <row r="596" spans="1:33"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c r="AE596" s="304"/>
      <c r="AF596" s="304"/>
      <c r="AG596" s="304"/>
    </row>
    <row r="597" spans="1:33"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304"/>
      <c r="AF597" s="304"/>
      <c r="AG597" s="304"/>
    </row>
    <row r="598" spans="1:33"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304"/>
      <c r="AF598" s="304"/>
      <c r="AG598" s="304"/>
    </row>
    <row r="599" spans="1:33"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c r="AE599" s="304"/>
      <c r="AF599" s="304"/>
      <c r="AG599" s="304"/>
    </row>
    <row r="600" spans="1:33"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row>
    <row r="601" spans="1:33"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row>
    <row r="602" spans="1:33"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c r="AE602" s="304"/>
      <c r="AF602" s="304"/>
      <c r="AG602" s="304"/>
    </row>
    <row r="603" spans="1:33"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c r="AE603" s="304"/>
      <c r="AF603" s="304"/>
      <c r="AG603" s="304"/>
    </row>
    <row r="604" spans="1:33"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c r="AE604" s="304"/>
      <c r="AF604" s="304"/>
      <c r="AG604" s="304"/>
    </row>
    <row r="605" spans="1:33"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c r="AE605" s="304"/>
      <c r="AF605" s="304"/>
      <c r="AG605" s="304"/>
    </row>
    <row r="606" spans="1:33"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c r="AE606" s="304"/>
      <c r="AF606" s="304"/>
      <c r="AG606" s="304"/>
    </row>
    <row r="607" spans="1:33"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c r="AE607" s="304"/>
      <c r="AF607" s="304"/>
      <c r="AG607" s="304"/>
    </row>
    <row r="608" spans="1:33"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304"/>
      <c r="AF608" s="304"/>
      <c r="AG608" s="304"/>
    </row>
    <row r="609" spans="1:33"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c r="AE609" s="304"/>
      <c r="AF609" s="304"/>
      <c r="AG609" s="304"/>
    </row>
    <row r="610" spans="1:33"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c r="AE610" s="304"/>
      <c r="AF610" s="304"/>
      <c r="AG610" s="304"/>
    </row>
    <row r="611" spans="1:33"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c r="AE611" s="304"/>
      <c r="AF611" s="304"/>
      <c r="AG611" s="304"/>
    </row>
    <row r="612" spans="1:33"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row>
    <row r="613" spans="1:33"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c r="AE613" s="304"/>
      <c r="AF613" s="304"/>
      <c r="AG613" s="304"/>
    </row>
    <row r="614" spans="1:33"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c r="AE614" s="304"/>
      <c r="AF614" s="304"/>
      <c r="AG614" s="304"/>
    </row>
    <row r="615" spans="1:33"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c r="AE615" s="304"/>
      <c r="AF615" s="304"/>
      <c r="AG615" s="304"/>
    </row>
    <row r="616" spans="1:33"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c r="AE616" s="304"/>
      <c r="AF616" s="304"/>
      <c r="AG616" s="304"/>
    </row>
    <row r="617" spans="1:33"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304"/>
      <c r="AF617" s="304"/>
      <c r="AG617" s="304"/>
    </row>
    <row r="618" spans="1:33"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c r="AE618" s="304"/>
      <c r="AF618" s="304"/>
      <c r="AG618" s="304"/>
    </row>
    <row r="619" spans="1:33"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c r="AE619" s="304"/>
      <c r="AF619" s="304"/>
      <c r="AG619" s="304"/>
    </row>
    <row r="620" spans="1:33"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c r="AE620" s="304"/>
      <c r="AF620" s="304"/>
      <c r="AG620" s="304"/>
    </row>
    <row r="621" spans="1:33"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c r="AE621" s="304"/>
      <c r="AF621" s="304"/>
      <c r="AG621" s="304"/>
    </row>
    <row r="622" spans="1:33"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c r="AE622" s="304"/>
      <c r="AF622" s="304"/>
      <c r="AG622" s="304"/>
    </row>
    <row r="623" spans="1:33"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c r="AE623" s="304"/>
      <c r="AF623" s="304"/>
      <c r="AG623" s="304"/>
    </row>
    <row r="624" spans="1:33"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c r="AE624" s="304"/>
      <c r="AF624" s="304"/>
      <c r="AG624" s="304"/>
    </row>
    <row r="625" spans="1:33"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c r="AE625" s="304"/>
      <c r="AF625" s="304"/>
      <c r="AG625" s="304"/>
    </row>
    <row r="626" spans="1:33"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c r="AE626" s="304"/>
      <c r="AF626" s="304"/>
      <c r="AG626" s="304"/>
    </row>
    <row r="627" spans="1:33"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c r="AE627" s="304"/>
      <c r="AF627" s="304"/>
      <c r="AG627" s="304"/>
    </row>
    <row r="628" spans="1:33"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c r="AE628" s="304"/>
      <c r="AF628" s="304"/>
      <c r="AG628" s="304"/>
    </row>
    <row r="629" spans="1:33"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c r="AE629" s="304"/>
      <c r="AF629" s="304"/>
      <c r="AG629" s="304"/>
    </row>
    <row r="630" spans="1:33"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c r="AE630" s="304"/>
      <c r="AF630" s="304"/>
      <c r="AG630" s="304"/>
    </row>
    <row r="631" spans="1:33"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c r="AE631" s="304"/>
      <c r="AF631" s="304"/>
      <c r="AG631" s="304"/>
    </row>
    <row r="632" spans="1:33"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304"/>
      <c r="AF632" s="304"/>
      <c r="AG632" s="304"/>
    </row>
    <row r="633" spans="1:33"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304"/>
      <c r="AF633" s="304"/>
      <c r="AG633" s="304"/>
    </row>
    <row r="634" spans="1:33"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c r="AE634" s="304"/>
      <c r="AF634" s="304"/>
      <c r="AG634" s="304"/>
    </row>
    <row r="635" spans="1:33"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c r="AE635" s="304"/>
      <c r="AF635" s="304"/>
      <c r="AG635" s="304"/>
    </row>
    <row r="636" spans="1:33"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c r="AE636" s="304"/>
      <c r="AF636" s="304"/>
      <c r="AG636" s="304"/>
    </row>
    <row r="637" spans="1:33"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c r="AE637" s="304"/>
      <c r="AF637" s="304"/>
      <c r="AG637" s="304"/>
    </row>
    <row r="638" spans="1:33"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c r="AE638" s="304"/>
      <c r="AF638" s="304"/>
      <c r="AG638" s="304"/>
    </row>
    <row r="639" spans="1:33"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c r="AE639" s="304"/>
      <c r="AF639" s="304"/>
      <c r="AG639" s="304"/>
    </row>
    <row r="640" spans="1:33"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c r="AE640" s="304"/>
      <c r="AF640" s="304"/>
      <c r="AG640" s="304"/>
    </row>
    <row r="641" spans="1:33"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304"/>
      <c r="AF641" s="304"/>
      <c r="AG641" s="304"/>
    </row>
    <row r="642" spans="1:33"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304"/>
      <c r="AF642" s="304"/>
      <c r="AG642" s="304"/>
    </row>
    <row r="643" spans="1:33"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c r="AE643" s="304"/>
      <c r="AF643" s="304"/>
      <c r="AG643" s="304"/>
    </row>
    <row r="644" spans="1:33"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304"/>
      <c r="AF644" s="304"/>
      <c r="AG644" s="304"/>
    </row>
    <row r="645" spans="1:33"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row>
    <row r="646" spans="1:33"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c r="AE646" s="304"/>
      <c r="AF646" s="304"/>
      <c r="AG646" s="304"/>
    </row>
    <row r="647" spans="1:33"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c r="AE647" s="304"/>
      <c r="AF647" s="304"/>
      <c r="AG647" s="304"/>
    </row>
    <row r="648" spans="1:33"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c r="AE648" s="304"/>
      <c r="AF648" s="304"/>
      <c r="AG648" s="304"/>
    </row>
    <row r="649" spans="1:33"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c r="AE649" s="304"/>
      <c r="AF649" s="304"/>
      <c r="AG649" s="304"/>
    </row>
    <row r="650" spans="1:33"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c r="AE650" s="304"/>
      <c r="AF650" s="304"/>
      <c r="AG650" s="304"/>
    </row>
    <row r="651" spans="1:33"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c r="AE651" s="304"/>
      <c r="AF651" s="304"/>
      <c r="AG651" s="304"/>
    </row>
    <row r="652" spans="1:33"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c r="AE652" s="304"/>
      <c r="AF652" s="304"/>
      <c r="AG652" s="304"/>
    </row>
    <row r="653" spans="1:33"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304"/>
      <c r="AF653" s="304"/>
      <c r="AG653" s="304"/>
    </row>
    <row r="654" spans="1:33"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c r="AE654" s="304"/>
      <c r="AF654" s="304"/>
      <c r="AG654" s="304"/>
    </row>
    <row r="655" spans="1:33"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c r="AE655" s="304"/>
      <c r="AF655" s="304"/>
      <c r="AG655" s="304"/>
    </row>
    <row r="656" spans="1:33"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c r="AE656" s="304"/>
      <c r="AF656" s="304"/>
      <c r="AG656" s="304"/>
    </row>
    <row r="657" spans="1:33"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c r="AE657" s="304"/>
      <c r="AF657" s="304"/>
      <c r="AG657" s="304"/>
    </row>
    <row r="658" spans="1:33"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c r="AE658" s="304"/>
      <c r="AF658" s="304"/>
      <c r="AG658" s="304"/>
    </row>
    <row r="659" spans="1:33"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c r="AE659" s="304"/>
      <c r="AF659" s="304"/>
      <c r="AG659" s="304"/>
    </row>
    <row r="660" spans="1:33"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row>
    <row r="661" spans="1:33"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row>
    <row r="662" spans="1:33"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c r="AE662" s="304"/>
      <c r="AF662" s="304"/>
      <c r="AG662" s="304"/>
    </row>
    <row r="663" spans="1:33"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c r="AE663" s="304"/>
      <c r="AF663" s="304"/>
      <c r="AG663" s="304"/>
    </row>
    <row r="664" spans="1:33"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c r="AE664" s="304"/>
      <c r="AF664" s="304"/>
      <c r="AG664" s="304"/>
    </row>
    <row r="665" spans="1:33"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c r="AE665" s="304"/>
      <c r="AF665" s="304"/>
      <c r="AG665" s="304"/>
    </row>
    <row r="666" spans="1:33"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c r="AE666" s="304"/>
      <c r="AF666" s="304"/>
      <c r="AG666" s="304"/>
    </row>
    <row r="667" spans="1:33"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c r="AE667" s="304"/>
      <c r="AF667" s="304"/>
      <c r="AG667" s="304"/>
    </row>
    <row r="668" spans="1:33"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c r="AE668" s="304"/>
      <c r="AF668" s="304"/>
      <c r="AG668" s="304"/>
    </row>
    <row r="669" spans="1:33"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c r="AE669" s="304"/>
      <c r="AF669" s="304"/>
      <c r="AG669" s="304"/>
    </row>
    <row r="670" spans="1:33"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304"/>
      <c r="AF670" s="304"/>
      <c r="AG670" s="304"/>
    </row>
    <row r="671" spans="1:33"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c r="AE671" s="304"/>
      <c r="AF671" s="304"/>
      <c r="AG671" s="304"/>
    </row>
    <row r="672" spans="1:33"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304"/>
      <c r="AF672" s="304"/>
      <c r="AG672" s="304"/>
    </row>
    <row r="673" spans="1:33"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304"/>
      <c r="AF673" s="304"/>
      <c r="AG673" s="304"/>
    </row>
    <row r="674" spans="1:33"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c r="AE674" s="304"/>
      <c r="AF674" s="304"/>
      <c r="AG674" s="304"/>
    </row>
    <row r="675" spans="1:33"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c r="AE675" s="304"/>
      <c r="AF675" s="304"/>
      <c r="AG675" s="304"/>
    </row>
    <row r="676" spans="1:33"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c r="AE676" s="304"/>
      <c r="AF676" s="304"/>
      <c r="AG676" s="304"/>
    </row>
    <row r="677" spans="1:33"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c r="AE677" s="304"/>
      <c r="AF677" s="304"/>
      <c r="AG677" s="304"/>
    </row>
    <row r="678" spans="1:33"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c r="AE678" s="304"/>
      <c r="AF678" s="304"/>
      <c r="AG678" s="304"/>
    </row>
    <row r="679" spans="1:33"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304"/>
      <c r="AF679" s="304"/>
      <c r="AG679" s="304"/>
    </row>
    <row r="680" spans="1:33"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c r="AE680" s="304"/>
      <c r="AF680" s="304"/>
      <c r="AG680" s="304"/>
    </row>
    <row r="681" spans="1:33"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304"/>
      <c r="AF681" s="304"/>
      <c r="AG681" s="304"/>
    </row>
    <row r="682" spans="1:33"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304"/>
      <c r="AF682" s="304"/>
      <c r="AG682" s="304"/>
    </row>
    <row r="683" spans="1:33"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c r="AE683" s="304"/>
      <c r="AF683" s="304"/>
      <c r="AG683" s="304"/>
    </row>
    <row r="684" spans="1:33"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c r="AE684" s="304"/>
      <c r="AF684" s="304"/>
      <c r="AG684" s="304"/>
    </row>
    <row r="685" spans="1:33"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c r="AE685" s="304"/>
      <c r="AF685" s="304"/>
      <c r="AG685" s="304"/>
    </row>
    <row r="686" spans="1:33"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c r="AE686" s="304"/>
      <c r="AF686" s="304"/>
      <c r="AG686" s="304"/>
    </row>
    <row r="687" spans="1:33"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c r="AE687" s="304"/>
      <c r="AF687" s="304"/>
      <c r="AG687" s="304"/>
    </row>
    <row r="688" spans="1:33"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c r="AE688" s="304"/>
      <c r="AF688" s="304"/>
      <c r="AG688" s="304"/>
    </row>
    <row r="689" spans="1:33"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c r="AE689" s="304"/>
      <c r="AF689" s="304"/>
      <c r="AG689" s="304"/>
    </row>
    <row r="690" spans="1:33"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c r="AE690" s="304"/>
      <c r="AF690" s="304"/>
      <c r="AG690" s="304"/>
    </row>
    <row r="691" spans="1:33"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c r="AE691" s="304"/>
      <c r="AF691" s="304"/>
      <c r="AG691" s="304"/>
    </row>
    <row r="692" spans="1:33"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c r="AE692" s="304"/>
      <c r="AF692" s="304"/>
      <c r="AG692" s="304"/>
    </row>
    <row r="693" spans="1:33"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c r="AE693" s="304"/>
      <c r="AF693" s="304"/>
      <c r="AG693" s="304"/>
    </row>
    <row r="694" spans="1:33"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c r="AE694" s="304"/>
      <c r="AF694" s="304"/>
      <c r="AG694" s="304"/>
    </row>
    <row r="695" spans="1:33"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c r="AE695" s="304"/>
      <c r="AF695" s="304"/>
      <c r="AG695" s="304"/>
    </row>
    <row r="696" spans="1:33"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c r="AE696" s="304"/>
      <c r="AF696" s="304"/>
      <c r="AG696" s="304"/>
    </row>
    <row r="697" spans="1:33"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c r="AE697" s="304"/>
      <c r="AF697" s="304"/>
      <c r="AG697" s="304"/>
    </row>
    <row r="698" spans="1:33"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c r="AE698" s="304"/>
      <c r="AF698" s="304"/>
      <c r="AG698" s="304"/>
    </row>
    <row r="699" spans="1:33"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c r="AE699" s="304"/>
      <c r="AF699" s="304"/>
      <c r="AG699" s="304"/>
    </row>
    <row r="700" spans="1:33"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c r="AE700" s="304"/>
      <c r="AF700" s="304"/>
      <c r="AG700" s="304"/>
    </row>
    <row r="701" spans="1:33"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c r="AE701" s="304"/>
      <c r="AF701" s="304"/>
      <c r="AG701" s="304"/>
    </row>
    <row r="702" spans="1:33"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c r="AE702" s="304"/>
      <c r="AF702" s="304"/>
      <c r="AG702" s="304"/>
    </row>
    <row r="703" spans="1:33"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c r="AE703" s="304"/>
      <c r="AF703" s="304"/>
      <c r="AG703" s="304"/>
    </row>
    <row r="704" spans="1:33"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c r="AE704" s="304"/>
      <c r="AF704" s="304"/>
      <c r="AG704" s="304"/>
    </row>
    <row r="705" spans="1:33"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c r="AE705" s="304"/>
      <c r="AF705" s="304"/>
      <c r="AG705" s="304"/>
    </row>
    <row r="706" spans="1:33"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c r="AE706" s="304"/>
      <c r="AF706" s="304"/>
      <c r="AG706" s="304"/>
    </row>
    <row r="707" spans="1:33"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c r="AE707" s="304"/>
      <c r="AF707" s="304"/>
      <c r="AG707" s="304"/>
    </row>
    <row r="708" spans="1:33"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c r="AE708" s="304"/>
      <c r="AF708" s="304"/>
      <c r="AG708" s="304"/>
    </row>
    <row r="709" spans="1:33"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c r="AE709" s="304"/>
      <c r="AF709" s="304"/>
      <c r="AG709" s="304"/>
    </row>
    <row r="710" spans="1:33"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c r="AE710" s="304"/>
      <c r="AF710" s="304"/>
      <c r="AG710" s="304"/>
    </row>
    <row r="711" spans="1:33"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c r="AE711" s="304"/>
      <c r="AF711" s="304"/>
      <c r="AG711" s="304"/>
    </row>
    <row r="712" spans="1:33"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c r="AE712" s="304"/>
      <c r="AF712" s="304"/>
      <c r="AG712" s="304"/>
    </row>
    <row r="713" spans="1:33"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c r="AE713" s="304"/>
      <c r="AF713" s="304"/>
      <c r="AG713" s="304"/>
    </row>
    <row r="714" spans="1:33"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c r="AE714" s="304"/>
      <c r="AF714" s="304"/>
      <c r="AG714" s="304"/>
    </row>
    <row r="715" spans="1:33"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c r="AE715" s="304"/>
      <c r="AF715" s="304"/>
      <c r="AG715" s="304"/>
    </row>
    <row r="716" spans="1:33"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c r="AE716" s="304"/>
      <c r="AF716" s="304"/>
      <c r="AG716" s="304"/>
    </row>
    <row r="717" spans="1:33"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c r="AE717" s="304"/>
      <c r="AF717" s="304"/>
      <c r="AG717" s="304"/>
    </row>
    <row r="718" spans="1:33"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c r="AE718" s="304"/>
      <c r="AF718" s="304"/>
      <c r="AG718" s="304"/>
    </row>
    <row r="719" spans="1:33"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row>
    <row r="720" spans="1:33"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row>
    <row r="721" spans="1:33"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c r="AE721" s="304"/>
      <c r="AF721" s="304"/>
      <c r="AG721" s="304"/>
    </row>
    <row r="722" spans="1:33"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c r="AE722" s="304"/>
      <c r="AF722" s="304"/>
      <c r="AG722" s="304"/>
    </row>
    <row r="723" spans="1:33"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c r="AE723" s="304"/>
      <c r="AF723" s="304"/>
      <c r="AG723" s="304"/>
    </row>
    <row r="724" spans="1:33"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row>
    <row r="725" spans="1:33"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c r="AE725" s="304"/>
      <c r="AF725" s="304"/>
      <c r="AG725" s="304"/>
    </row>
    <row r="726" spans="1:33"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304"/>
      <c r="AF726" s="304"/>
      <c r="AG726" s="304"/>
    </row>
    <row r="727" spans="1:33"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304"/>
      <c r="AF727" s="304"/>
      <c r="AG727" s="304"/>
    </row>
    <row r="728" spans="1:33"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c r="AE728" s="304"/>
      <c r="AF728" s="304"/>
      <c r="AG728" s="304"/>
    </row>
    <row r="729" spans="1:33"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c r="AE729" s="304"/>
      <c r="AF729" s="304"/>
      <c r="AG729" s="304"/>
    </row>
    <row r="730" spans="1:33"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c r="AE730" s="304"/>
      <c r="AF730" s="304"/>
      <c r="AG730" s="304"/>
    </row>
    <row r="731" spans="1:33"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c r="AE731" s="304"/>
      <c r="AF731" s="304"/>
      <c r="AG731" s="304"/>
    </row>
    <row r="732" spans="1:33"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304"/>
      <c r="AF732" s="304"/>
      <c r="AG732" s="304"/>
    </row>
    <row r="733" spans="1:33"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c r="AE733" s="304"/>
      <c r="AF733" s="304"/>
      <c r="AG733" s="304"/>
    </row>
    <row r="734" spans="1:33"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c r="AE734" s="304"/>
      <c r="AF734" s="304"/>
      <c r="AG734" s="304"/>
    </row>
    <row r="735" spans="1:33"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304"/>
      <c r="AF735" s="304"/>
      <c r="AG735" s="304"/>
    </row>
    <row r="736" spans="1:33"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304"/>
      <c r="AF736" s="304"/>
      <c r="AG736" s="304"/>
    </row>
    <row r="737" spans="1:33"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c r="AE737" s="304"/>
      <c r="AF737" s="304"/>
      <c r="AG737" s="304"/>
    </row>
    <row r="738" spans="1:33"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c r="AE738" s="304"/>
      <c r="AF738" s="304"/>
      <c r="AG738" s="304"/>
    </row>
    <row r="739" spans="1:33"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c r="AE739" s="304"/>
      <c r="AF739" s="304"/>
      <c r="AG739" s="304"/>
    </row>
    <row r="740" spans="1:33"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c r="AE740" s="304"/>
      <c r="AF740" s="304"/>
      <c r="AG740" s="304"/>
    </row>
    <row r="741" spans="1:33"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304"/>
      <c r="AF741" s="304"/>
      <c r="AG741" s="304"/>
    </row>
    <row r="742" spans="1:33"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c r="AE742" s="304"/>
      <c r="AF742" s="304"/>
      <c r="AG742" s="304"/>
    </row>
    <row r="743" spans="1:33"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c r="AE743" s="304"/>
      <c r="AF743" s="304"/>
      <c r="AG743" s="304"/>
    </row>
    <row r="744" spans="1:33"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c r="AE744" s="304"/>
      <c r="AF744" s="304"/>
      <c r="AG744" s="304"/>
    </row>
    <row r="745" spans="1:33"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c r="AE745" s="304"/>
      <c r="AF745" s="304"/>
      <c r="AG745" s="304"/>
    </row>
    <row r="746" spans="1:33"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c r="AE746" s="304"/>
      <c r="AF746" s="304"/>
      <c r="AG746" s="304"/>
    </row>
    <row r="747" spans="1:33"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c r="AE747" s="304"/>
      <c r="AF747" s="304"/>
      <c r="AG747" s="304"/>
    </row>
    <row r="748" spans="1:33"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c r="AE748" s="304"/>
      <c r="AF748" s="304"/>
      <c r="AG748" s="304"/>
    </row>
    <row r="749" spans="1:33"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c r="AE749" s="304"/>
      <c r="AF749" s="304"/>
      <c r="AG749" s="304"/>
    </row>
    <row r="750" spans="1:33"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c r="AE750" s="304"/>
      <c r="AF750" s="304"/>
      <c r="AG750" s="304"/>
    </row>
    <row r="751" spans="1:33"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c r="AE751" s="304"/>
      <c r="AF751" s="304"/>
      <c r="AG751" s="304"/>
    </row>
    <row r="752" spans="1:33"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c r="AE752" s="304"/>
      <c r="AF752" s="304"/>
      <c r="AG752" s="304"/>
    </row>
    <row r="753" spans="1:33"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c r="AF753" s="304"/>
      <c r="AG753" s="304"/>
    </row>
    <row r="754" spans="1:33"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c r="AE754" s="304"/>
      <c r="AF754" s="304"/>
      <c r="AG754" s="304"/>
    </row>
    <row r="755" spans="1:33"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c r="AE755" s="304"/>
      <c r="AF755" s="304"/>
      <c r="AG755" s="304"/>
    </row>
    <row r="756" spans="1:33"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c r="AE756" s="304"/>
      <c r="AF756" s="304"/>
      <c r="AG756" s="304"/>
    </row>
    <row r="757" spans="1:33"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c r="AE757" s="304"/>
      <c r="AF757" s="304"/>
      <c r="AG757" s="304"/>
    </row>
    <row r="758" spans="1:33"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304"/>
      <c r="AF758" s="304"/>
      <c r="AG758" s="304"/>
    </row>
    <row r="759" spans="1:33"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c r="AE759" s="304"/>
      <c r="AF759" s="304"/>
      <c r="AG759" s="304"/>
    </row>
    <row r="760" spans="1:33"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c r="AE760" s="304"/>
      <c r="AF760" s="304"/>
      <c r="AG760" s="304"/>
    </row>
    <row r="761" spans="1:33"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c r="AE761" s="304"/>
      <c r="AF761" s="304"/>
      <c r="AG761" s="304"/>
    </row>
    <row r="762" spans="1:33"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c r="AE762" s="304"/>
      <c r="AF762" s="304"/>
      <c r="AG762" s="304"/>
    </row>
    <row r="763" spans="1:33"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c r="AE763" s="304"/>
      <c r="AF763" s="304"/>
      <c r="AG763" s="304"/>
    </row>
    <row r="764" spans="1:33"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c r="AE764" s="304"/>
      <c r="AF764" s="304"/>
      <c r="AG764" s="304"/>
    </row>
    <row r="765" spans="1:33"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c r="AE765" s="304"/>
      <c r="AF765" s="304"/>
      <c r="AG765" s="304"/>
    </row>
    <row r="766" spans="1:33"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c r="AE766" s="304"/>
      <c r="AF766" s="304"/>
      <c r="AG766" s="304"/>
    </row>
    <row r="767" spans="1:33"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304"/>
      <c r="AF767" s="304"/>
      <c r="AG767" s="304"/>
    </row>
    <row r="768" spans="1:33"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c r="AE768" s="304"/>
      <c r="AF768" s="304"/>
      <c r="AG768" s="304"/>
    </row>
    <row r="769" spans="1:33"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c r="AE769" s="304"/>
      <c r="AF769" s="304"/>
      <c r="AG769" s="304"/>
    </row>
    <row r="770" spans="1:33"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c r="AE770" s="304"/>
      <c r="AF770" s="304"/>
      <c r="AG770" s="304"/>
    </row>
    <row r="771" spans="1:33"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c r="AE771" s="304"/>
      <c r="AF771" s="304"/>
      <c r="AG771" s="304"/>
    </row>
    <row r="772" spans="1:33"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c r="AE772" s="304"/>
      <c r="AF772" s="304"/>
      <c r="AG772" s="304"/>
    </row>
    <row r="773" spans="1:33"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c r="AE773" s="304"/>
      <c r="AF773" s="304"/>
      <c r="AG773" s="304"/>
    </row>
    <row r="774" spans="1:33"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c r="AE774" s="304"/>
      <c r="AF774" s="304"/>
      <c r="AG774" s="304"/>
    </row>
    <row r="775" spans="1:33"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c r="AE775" s="304"/>
      <c r="AF775" s="304"/>
      <c r="AG775" s="304"/>
    </row>
    <row r="776" spans="1:33"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c r="AE776" s="304"/>
      <c r="AF776" s="304"/>
      <c r="AG776" s="304"/>
    </row>
    <row r="777" spans="1:33"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304"/>
      <c r="AF777" s="304"/>
      <c r="AG777" s="304"/>
    </row>
    <row r="778" spans="1:33"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304"/>
      <c r="AF778" s="304"/>
      <c r="AG778" s="304"/>
    </row>
    <row r="779" spans="1:33"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row>
    <row r="780" spans="1:33"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row>
    <row r="781" spans="1:33"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c r="AE781" s="304"/>
      <c r="AF781" s="304"/>
      <c r="AG781" s="304"/>
    </row>
    <row r="782" spans="1:33"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c r="AE782" s="304"/>
      <c r="AF782" s="304"/>
      <c r="AG782" s="304"/>
    </row>
    <row r="783" spans="1:33"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c r="AE783" s="304"/>
      <c r="AF783" s="304"/>
      <c r="AG783" s="304"/>
    </row>
    <row r="784" spans="1:33"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c r="AE784" s="304"/>
      <c r="AF784" s="304"/>
      <c r="AG784" s="304"/>
    </row>
    <row r="785" spans="1:33"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c r="AE785" s="304"/>
      <c r="AF785" s="304"/>
      <c r="AG785" s="304"/>
    </row>
    <row r="786" spans="1:33"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304"/>
      <c r="AF786" s="304"/>
      <c r="AG786" s="304"/>
    </row>
    <row r="787" spans="1:33"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304"/>
      <c r="AF787" s="304"/>
      <c r="AG787" s="304"/>
    </row>
    <row r="788" spans="1:33"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c r="AE788" s="304"/>
      <c r="AF788" s="304"/>
      <c r="AG788" s="304"/>
    </row>
    <row r="789" spans="1:33"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304"/>
      <c r="AF789" s="304"/>
      <c r="AG789" s="304"/>
    </row>
    <row r="790" spans="1:33"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c r="AE790" s="304"/>
      <c r="AF790" s="304"/>
      <c r="AG790" s="304"/>
    </row>
    <row r="791" spans="1:33"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c r="AE791" s="304"/>
      <c r="AF791" s="304"/>
      <c r="AG791" s="304"/>
    </row>
    <row r="792" spans="1:33"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c r="AE792" s="304"/>
      <c r="AF792" s="304"/>
      <c r="AG792" s="304"/>
    </row>
    <row r="793" spans="1:33"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c r="AE793" s="304"/>
      <c r="AF793" s="304"/>
      <c r="AG793" s="304"/>
    </row>
    <row r="794" spans="1:33"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c r="AE794" s="304"/>
      <c r="AF794" s="304"/>
      <c r="AG794" s="304"/>
    </row>
    <row r="795" spans="1:33"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c r="AE795" s="304"/>
      <c r="AF795" s="304"/>
      <c r="AG795" s="304"/>
    </row>
    <row r="796" spans="1:33"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c r="AE796" s="304"/>
      <c r="AF796" s="304"/>
      <c r="AG796" s="304"/>
    </row>
    <row r="797" spans="1:33"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c r="AE797" s="304"/>
      <c r="AF797" s="304"/>
      <c r="AG797" s="304"/>
    </row>
    <row r="798" spans="1:33"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c r="AE798" s="304"/>
      <c r="AF798" s="304"/>
      <c r="AG798" s="304"/>
    </row>
    <row r="799" spans="1:33"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c r="AE799" s="304"/>
      <c r="AF799" s="304"/>
      <c r="AG799" s="304"/>
    </row>
    <row r="800" spans="1:33"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c r="AE800" s="304"/>
      <c r="AF800" s="304"/>
      <c r="AG800" s="304"/>
    </row>
    <row r="801" spans="1:33"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c r="AE801" s="304"/>
      <c r="AF801" s="304"/>
      <c r="AG801" s="304"/>
    </row>
    <row r="802" spans="1:33"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c r="AE802" s="304"/>
      <c r="AF802" s="304"/>
      <c r="AG802" s="304"/>
    </row>
    <row r="803" spans="1:33"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row>
    <row r="804" spans="1:33"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304"/>
      <c r="AF804" s="304"/>
      <c r="AG804" s="304"/>
    </row>
    <row r="805" spans="1:33"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c r="AE805" s="304"/>
      <c r="AF805" s="304"/>
      <c r="AG805" s="304"/>
    </row>
    <row r="806" spans="1:33"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c r="AE806" s="304"/>
      <c r="AF806" s="304"/>
      <c r="AG806" s="304"/>
    </row>
    <row r="807" spans="1:33"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c r="AE807" s="304"/>
      <c r="AF807" s="304"/>
      <c r="AG807" s="304"/>
    </row>
    <row r="808" spans="1:33"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c r="AE808" s="304"/>
      <c r="AF808" s="304"/>
      <c r="AG808" s="304"/>
    </row>
    <row r="809" spans="1:33"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c r="AE809" s="304"/>
      <c r="AF809" s="304"/>
      <c r="AG809" s="304"/>
    </row>
    <row r="810" spans="1:33"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c r="AE810" s="304"/>
      <c r="AF810" s="304"/>
      <c r="AG810" s="304"/>
    </row>
    <row r="811" spans="1:33"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c r="AE811" s="304"/>
      <c r="AF811" s="304"/>
      <c r="AG811" s="304"/>
    </row>
    <row r="812" spans="1:33"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c r="AE812" s="304"/>
      <c r="AF812" s="304"/>
      <c r="AG812" s="304"/>
    </row>
    <row r="813" spans="1:33"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304"/>
      <c r="AF813" s="304"/>
      <c r="AG813" s="304"/>
    </row>
    <row r="814" spans="1:33"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c r="AE814" s="304"/>
      <c r="AF814" s="304"/>
      <c r="AG814" s="304"/>
    </row>
    <row r="815" spans="1:33"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c r="AE815" s="304"/>
      <c r="AF815" s="304"/>
      <c r="AG815" s="304"/>
    </row>
    <row r="816" spans="1:33"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c r="AE816" s="304"/>
      <c r="AF816" s="304"/>
      <c r="AG816" s="304"/>
    </row>
    <row r="817" spans="1:33"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c r="AE817" s="304"/>
      <c r="AF817" s="304"/>
      <c r="AG817" s="304"/>
    </row>
    <row r="818" spans="1:33"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c r="AE818" s="304"/>
      <c r="AF818" s="304"/>
      <c r="AG818" s="304"/>
    </row>
    <row r="819" spans="1:33"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c r="AE819" s="304"/>
      <c r="AF819" s="304"/>
      <c r="AG819" s="304"/>
    </row>
    <row r="820" spans="1:33"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c r="AE820" s="304"/>
      <c r="AF820" s="304"/>
      <c r="AG820" s="304"/>
    </row>
    <row r="821" spans="1:33"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c r="AE821" s="304"/>
      <c r="AF821" s="304"/>
      <c r="AG821" s="304"/>
    </row>
    <row r="822" spans="1:33"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c r="AE822" s="304"/>
      <c r="AF822" s="304"/>
      <c r="AG822" s="304"/>
    </row>
    <row r="823" spans="1:33"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c r="AE823" s="304"/>
      <c r="AF823" s="304"/>
      <c r="AG823" s="304"/>
    </row>
    <row r="824" spans="1:33"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c r="AE824" s="304"/>
      <c r="AF824" s="304"/>
      <c r="AG824" s="304"/>
    </row>
    <row r="825" spans="1:33"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c r="AE825" s="304"/>
      <c r="AF825" s="304"/>
      <c r="AG825" s="304"/>
    </row>
    <row r="826" spans="1:33"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304"/>
      <c r="AF826" s="304"/>
      <c r="AG826" s="304"/>
    </row>
    <row r="827" spans="1:33"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c r="AE827" s="304"/>
      <c r="AF827" s="304"/>
      <c r="AG827" s="304"/>
    </row>
    <row r="828" spans="1:33"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c r="AE828" s="304"/>
      <c r="AF828" s="304"/>
      <c r="AG828" s="304"/>
    </row>
    <row r="829" spans="1:33"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c r="AE829" s="304"/>
      <c r="AF829" s="304"/>
      <c r="AG829" s="304"/>
    </row>
    <row r="830" spans="1:33"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c r="AE830" s="304"/>
      <c r="AF830" s="304"/>
      <c r="AG830" s="304"/>
    </row>
    <row r="831" spans="1:33"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c r="AE831" s="304"/>
      <c r="AF831" s="304"/>
      <c r="AG831" s="304"/>
    </row>
    <row r="832" spans="1:33"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c r="AE832" s="304"/>
      <c r="AF832" s="304"/>
      <c r="AG832" s="304"/>
    </row>
    <row r="833" spans="1:33"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c r="AE833" s="304"/>
      <c r="AF833" s="304"/>
      <c r="AG833" s="304"/>
    </row>
    <row r="834" spans="1:33"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c r="AE834" s="304"/>
      <c r="AF834" s="304"/>
      <c r="AG834" s="304"/>
    </row>
    <row r="835" spans="1:33"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304"/>
      <c r="AF835" s="304"/>
      <c r="AG835" s="304"/>
    </row>
    <row r="836" spans="1:33"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c r="AE836" s="304"/>
      <c r="AF836" s="304"/>
      <c r="AG836" s="304"/>
    </row>
    <row r="837" spans="1:33"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row>
    <row r="838" spans="1:33"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row>
    <row r="839" spans="1:33"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c r="AE839" s="304"/>
      <c r="AF839" s="304"/>
      <c r="AG839" s="304"/>
    </row>
    <row r="840" spans="1:33"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c r="AE840" s="304"/>
      <c r="AF840" s="304"/>
      <c r="AG840" s="304"/>
    </row>
    <row r="841" spans="1:33"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c r="AE841" s="304"/>
      <c r="AF841" s="304"/>
      <c r="AG841" s="304"/>
    </row>
    <row r="842" spans="1:33"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c r="AE842" s="304"/>
      <c r="AF842" s="304"/>
      <c r="AG842" s="304"/>
    </row>
    <row r="843" spans="1:33"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c r="AE843" s="304"/>
      <c r="AF843" s="304"/>
      <c r="AG843" s="304"/>
    </row>
    <row r="844" spans="1:33"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c r="AE844" s="304"/>
      <c r="AF844" s="304"/>
      <c r="AG844" s="304"/>
    </row>
    <row r="845" spans="1:33"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c r="AE845" s="304"/>
      <c r="AF845" s="304"/>
      <c r="AG845" s="304"/>
    </row>
    <row r="846" spans="1:33"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c r="AE846" s="304"/>
      <c r="AF846" s="304"/>
      <c r="AG846" s="304"/>
    </row>
    <row r="847" spans="1:33"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c r="AE847" s="304"/>
      <c r="AF847" s="304"/>
      <c r="AG847" s="304"/>
    </row>
    <row r="848" spans="1:33"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c r="AE848" s="304"/>
      <c r="AF848" s="304"/>
      <c r="AG848" s="304"/>
    </row>
    <row r="849" spans="1:33"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c r="AE849" s="304"/>
      <c r="AF849" s="304"/>
      <c r="AG849" s="304"/>
    </row>
    <row r="850" spans="1:33"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304"/>
      <c r="AF850" s="304"/>
      <c r="AG850" s="304"/>
    </row>
    <row r="851" spans="1:33"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304"/>
      <c r="AF851" s="304"/>
      <c r="AG851" s="304"/>
    </row>
    <row r="852" spans="1:33"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c r="AE852" s="304"/>
      <c r="AF852" s="304"/>
      <c r="AG852" s="304"/>
    </row>
    <row r="853" spans="1:33"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c r="AE853" s="304"/>
      <c r="AF853" s="304"/>
      <c r="AG853" s="304"/>
    </row>
    <row r="854" spans="1:33"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c r="AE854" s="304"/>
      <c r="AF854" s="304"/>
      <c r="AG854" s="304"/>
    </row>
    <row r="855" spans="1:33"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c r="AE855" s="304"/>
      <c r="AF855" s="304"/>
      <c r="AG855" s="304"/>
    </row>
    <row r="856" spans="1:33"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c r="AE856" s="304"/>
      <c r="AF856" s="304"/>
      <c r="AG856" s="304"/>
    </row>
    <row r="857" spans="1:33"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c r="AE857" s="304"/>
      <c r="AF857" s="304"/>
      <c r="AG857" s="304"/>
    </row>
    <row r="858" spans="1:33"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c r="AE858" s="304"/>
      <c r="AF858" s="304"/>
      <c r="AG858" s="304"/>
    </row>
    <row r="859" spans="1:33"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304"/>
      <c r="AF859" s="304"/>
      <c r="AG859" s="304"/>
    </row>
    <row r="860" spans="1:33"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304"/>
      <c r="AF860" s="304"/>
      <c r="AG860" s="304"/>
    </row>
    <row r="861" spans="1:33"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c r="AE861" s="304"/>
      <c r="AF861" s="304"/>
      <c r="AG861" s="304"/>
    </row>
    <row r="862" spans="1:33"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304"/>
      <c r="AF862" s="304"/>
      <c r="AG862" s="304"/>
    </row>
    <row r="863" spans="1:33"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c r="AE863" s="304"/>
      <c r="AF863" s="304"/>
      <c r="AG863" s="304"/>
    </row>
    <row r="864" spans="1:33"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c r="AE864" s="304"/>
      <c r="AF864" s="304"/>
      <c r="AG864" s="304"/>
    </row>
    <row r="865" spans="1:33"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c r="AE865" s="304"/>
      <c r="AF865" s="304"/>
      <c r="AG865" s="304"/>
    </row>
    <row r="866" spans="1:33"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c r="AE866" s="304"/>
      <c r="AF866" s="304"/>
      <c r="AG866" s="304"/>
    </row>
    <row r="867" spans="1:33"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c r="AE867" s="304"/>
      <c r="AF867" s="304"/>
      <c r="AG867" s="304"/>
    </row>
    <row r="868" spans="1:33"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c r="AE868" s="304"/>
      <c r="AF868" s="304"/>
      <c r="AG868" s="304"/>
    </row>
    <row r="869" spans="1:33"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c r="AE869" s="304"/>
      <c r="AF869" s="304"/>
      <c r="AG869" s="304"/>
    </row>
    <row r="870" spans="1:33"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c r="AE870" s="304"/>
      <c r="AF870" s="304"/>
      <c r="AG870" s="304"/>
    </row>
    <row r="871" spans="1:33"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304"/>
      <c r="AF871" s="304"/>
      <c r="AG871" s="304"/>
    </row>
    <row r="872" spans="1:33"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c r="AE872" s="304"/>
      <c r="AF872" s="304"/>
      <c r="AG872" s="304"/>
    </row>
    <row r="873" spans="1:33"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c r="AE873" s="304"/>
      <c r="AF873" s="304"/>
      <c r="AG873" s="304"/>
    </row>
    <row r="874" spans="1:33"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c r="AE874" s="304"/>
      <c r="AF874" s="304"/>
      <c r="AG874" s="304"/>
    </row>
    <row r="875" spans="1:33"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c r="AE875" s="304"/>
      <c r="AF875" s="304"/>
      <c r="AG875" s="304"/>
    </row>
    <row r="876" spans="1:33"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c r="AE876" s="304"/>
      <c r="AF876" s="304"/>
      <c r="AG876" s="304"/>
    </row>
    <row r="877" spans="1:33"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304"/>
      <c r="AF877" s="304"/>
      <c r="AG877" s="304"/>
    </row>
    <row r="878" spans="1:33"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304"/>
      <c r="AF878" s="304"/>
      <c r="AG878" s="304"/>
    </row>
    <row r="879" spans="1:33"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c r="AE879" s="304"/>
      <c r="AF879" s="304"/>
      <c r="AG879" s="304"/>
    </row>
    <row r="880" spans="1:33"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c r="AE880" s="304"/>
      <c r="AF880" s="304"/>
      <c r="AG880" s="304"/>
    </row>
    <row r="881" spans="1:33"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c r="AE881" s="304"/>
      <c r="AF881" s="304"/>
      <c r="AG881" s="304"/>
    </row>
    <row r="882" spans="1:33"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row>
    <row r="883" spans="1:33"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c r="AE883" s="304"/>
      <c r="AF883" s="304"/>
      <c r="AG883" s="304"/>
    </row>
    <row r="884" spans="1:33"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c r="AE884" s="304"/>
      <c r="AF884" s="304"/>
      <c r="AG884" s="304"/>
    </row>
    <row r="885" spans="1:33"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c r="AE885" s="304"/>
      <c r="AF885" s="304"/>
      <c r="AG885" s="304"/>
    </row>
    <row r="886" spans="1:33"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304"/>
      <c r="AF886" s="304"/>
      <c r="AG886" s="304"/>
    </row>
    <row r="887" spans="1:33"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304"/>
      <c r="AF887" s="304"/>
      <c r="AG887" s="304"/>
    </row>
    <row r="888" spans="1:33"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c r="AE888" s="304"/>
      <c r="AF888" s="304"/>
      <c r="AG888" s="304"/>
    </row>
    <row r="889" spans="1:33"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c r="AE889" s="304"/>
      <c r="AF889" s="304"/>
      <c r="AG889" s="304"/>
    </row>
    <row r="890" spans="1:33"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c r="AE890" s="304"/>
      <c r="AF890" s="304"/>
      <c r="AG890" s="304"/>
    </row>
    <row r="891" spans="1:33"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c r="AE891" s="304"/>
      <c r="AF891" s="304"/>
      <c r="AG891" s="304"/>
    </row>
    <row r="892" spans="1:33"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c r="AE892" s="304"/>
      <c r="AF892" s="304"/>
      <c r="AG892" s="304"/>
    </row>
    <row r="893" spans="1:33"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c r="AE893" s="304"/>
      <c r="AF893" s="304"/>
      <c r="AG893" s="304"/>
    </row>
    <row r="894" spans="1:33"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row>
    <row r="895" spans="1:33"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row>
    <row r="896" spans="1:33"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304"/>
      <c r="AF896" s="304"/>
      <c r="AG896" s="304"/>
    </row>
    <row r="897" spans="1:33"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c r="AE897" s="304"/>
      <c r="AF897" s="304"/>
      <c r="AG897" s="304"/>
    </row>
    <row r="898" spans="1:33"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c r="AE898" s="304"/>
      <c r="AF898" s="304"/>
      <c r="AG898" s="304"/>
    </row>
    <row r="899" spans="1:33"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c r="AE899" s="304"/>
      <c r="AF899" s="304"/>
      <c r="AG899" s="304"/>
    </row>
    <row r="900" spans="1:33"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c r="AE900" s="304"/>
      <c r="AF900" s="304"/>
      <c r="AG900" s="304"/>
    </row>
    <row r="901" spans="1:33"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c r="AE901" s="304"/>
      <c r="AF901" s="304"/>
      <c r="AG901" s="304"/>
    </row>
    <row r="902" spans="1:33"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c r="AE902" s="304"/>
      <c r="AF902" s="304"/>
      <c r="AG902" s="304"/>
    </row>
    <row r="903" spans="1:33"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c r="AE903" s="304"/>
      <c r="AF903" s="304"/>
      <c r="AG903" s="304"/>
    </row>
    <row r="904" spans="1:33"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304"/>
      <c r="AF904" s="304"/>
      <c r="AG904" s="304"/>
    </row>
    <row r="905" spans="1:33"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304"/>
      <c r="AF905" s="304"/>
      <c r="AG905" s="304"/>
    </row>
    <row r="906" spans="1:33"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c r="AE906" s="304"/>
      <c r="AF906" s="304"/>
      <c r="AG906" s="304"/>
    </row>
    <row r="907" spans="1:33"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c r="AE907" s="304"/>
      <c r="AF907" s="304"/>
      <c r="AG907" s="304"/>
    </row>
    <row r="908" spans="1:33"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c r="AE908" s="304"/>
      <c r="AF908" s="304"/>
      <c r="AG908" s="304"/>
    </row>
    <row r="909" spans="1:33"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c r="AE909" s="304"/>
      <c r="AF909" s="304"/>
      <c r="AG909" s="304"/>
    </row>
    <row r="910" spans="1:33"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c r="AE910" s="304"/>
      <c r="AF910" s="304"/>
      <c r="AG910" s="304"/>
    </row>
    <row r="911" spans="1:33"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c r="AE911" s="304"/>
      <c r="AF911" s="304"/>
      <c r="AG911" s="304"/>
    </row>
    <row r="912" spans="1:33"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c r="AE912" s="304"/>
      <c r="AF912" s="304"/>
      <c r="AG912" s="304"/>
    </row>
    <row r="913" spans="1:33"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c r="AE913" s="304"/>
      <c r="AF913" s="304"/>
      <c r="AG913" s="304"/>
    </row>
    <row r="914" spans="1:33"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c r="AE914" s="304"/>
      <c r="AF914" s="304"/>
      <c r="AG914" s="304"/>
    </row>
    <row r="915" spans="1:33"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c r="AE915" s="304"/>
      <c r="AF915" s="304"/>
      <c r="AG915" s="304"/>
    </row>
    <row r="916" spans="1:33"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c r="AE916" s="304"/>
      <c r="AF916" s="304"/>
      <c r="AG916" s="304"/>
    </row>
    <row r="917" spans="1:33"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c r="AE917" s="304"/>
      <c r="AF917" s="304"/>
      <c r="AG917" s="304"/>
    </row>
    <row r="918" spans="1:33"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c r="AE918" s="304"/>
      <c r="AF918" s="304"/>
      <c r="AG918" s="304"/>
    </row>
    <row r="919" spans="1:33"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c r="AE919" s="304"/>
      <c r="AF919" s="304"/>
      <c r="AG919" s="304"/>
    </row>
    <row r="920" spans="1:33"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c r="AE920" s="304"/>
      <c r="AF920" s="304"/>
      <c r="AG920" s="304"/>
    </row>
    <row r="921" spans="1:33"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c r="AE921" s="304"/>
      <c r="AF921" s="304"/>
      <c r="AG921" s="304"/>
    </row>
    <row r="922" spans="1:33"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c r="AE922" s="304"/>
      <c r="AF922" s="304"/>
      <c r="AG922" s="304"/>
    </row>
    <row r="923" spans="1:33"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c r="AE923" s="304"/>
      <c r="AF923" s="304"/>
      <c r="AG923" s="304"/>
    </row>
    <row r="924" spans="1:33"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c r="AE924" s="304"/>
      <c r="AF924" s="304"/>
      <c r="AG924" s="304"/>
    </row>
    <row r="925" spans="1:33"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c r="AE925" s="304"/>
      <c r="AF925" s="304"/>
      <c r="AG925" s="304"/>
    </row>
    <row r="926" spans="1:33"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c r="AE926" s="304"/>
      <c r="AF926" s="304"/>
      <c r="AG926" s="304"/>
    </row>
    <row r="927" spans="1:33"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c r="AE927" s="304"/>
      <c r="AF927" s="304"/>
      <c r="AG927" s="304"/>
    </row>
    <row r="928" spans="1:33"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c r="AE928" s="304"/>
      <c r="AF928" s="304"/>
      <c r="AG928" s="304"/>
    </row>
    <row r="929" spans="1:33"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c r="AE929" s="304"/>
      <c r="AF929" s="304"/>
      <c r="AG929" s="304"/>
    </row>
    <row r="930" spans="1:33"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c r="AE930" s="304"/>
      <c r="AF930" s="304"/>
      <c r="AG930" s="304"/>
    </row>
    <row r="931" spans="1:33"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c r="AE931" s="304"/>
      <c r="AF931" s="304"/>
      <c r="AG931" s="304"/>
    </row>
    <row r="932" spans="1:33"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c r="AE932" s="304"/>
      <c r="AF932" s="304"/>
      <c r="AG932" s="304"/>
    </row>
    <row r="933" spans="1:33"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c r="AE933" s="304"/>
      <c r="AF933" s="304"/>
      <c r="AG933" s="304"/>
    </row>
    <row r="934" spans="1:33"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c r="AE934" s="304"/>
      <c r="AF934" s="304"/>
      <c r="AG934" s="304"/>
    </row>
    <row r="935" spans="1:33"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c r="AE935" s="304"/>
      <c r="AF935" s="304"/>
      <c r="AG935" s="304"/>
    </row>
    <row r="936" spans="1:33"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c r="AE936" s="304"/>
      <c r="AF936" s="304"/>
      <c r="AG936" s="304"/>
    </row>
    <row r="937" spans="1:33"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c r="AE937" s="304"/>
      <c r="AF937" s="304"/>
      <c r="AG937" s="304"/>
    </row>
    <row r="938" spans="1:33"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304"/>
      <c r="AF938" s="304"/>
      <c r="AG938" s="304"/>
    </row>
    <row r="939" spans="1:33"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304"/>
      <c r="AF939" s="304"/>
      <c r="AG939" s="304"/>
    </row>
    <row r="940" spans="1:33"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c r="AE940" s="304"/>
      <c r="AF940" s="304"/>
      <c r="AG940" s="304"/>
    </row>
    <row r="941" spans="1:33"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c r="AE941" s="304"/>
      <c r="AF941" s="304"/>
      <c r="AG941" s="304"/>
    </row>
    <row r="942" spans="1:33"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c r="AE942" s="304"/>
      <c r="AF942" s="304"/>
      <c r="AG942" s="304"/>
    </row>
    <row r="943" spans="1:33"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c r="AE943" s="304"/>
      <c r="AF943" s="304"/>
      <c r="AG943" s="304"/>
    </row>
    <row r="944" spans="1:33"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c r="AE944" s="304"/>
      <c r="AF944" s="304"/>
      <c r="AG944" s="304"/>
    </row>
    <row r="945" spans="1:33"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c r="AE945" s="304"/>
      <c r="AF945" s="304"/>
      <c r="AG945" s="304"/>
    </row>
    <row r="946" spans="1:33"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c r="AE946" s="304"/>
      <c r="AF946" s="304"/>
      <c r="AG946" s="304"/>
    </row>
    <row r="947" spans="1:33"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304"/>
      <c r="AF947" s="304"/>
      <c r="AG947" s="304"/>
    </row>
    <row r="948" spans="1:33"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row>
    <row r="949" spans="1:33"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c r="AE949" s="304"/>
      <c r="AF949" s="304"/>
      <c r="AG949" s="304"/>
    </row>
    <row r="950" spans="1:33"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c r="AE950" s="304"/>
      <c r="AF950" s="304"/>
      <c r="AG950" s="304"/>
    </row>
    <row r="951" spans="1:33"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row>
    <row r="952" spans="1:33"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c r="AE952" s="304"/>
      <c r="AF952" s="304"/>
      <c r="AG952" s="304"/>
    </row>
    <row r="953" spans="1:33"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c r="AE953" s="304"/>
      <c r="AF953" s="304"/>
      <c r="AG953" s="304"/>
    </row>
    <row r="954" spans="1:33"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row>
    <row r="955" spans="1:33"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row>
    <row r="956" spans="1:33"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c r="AE956" s="304"/>
      <c r="AF956" s="304"/>
      <c r="AG956" s="304"/>
    </row>
    <row r="957" spans="1:33"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c r="AE957" s="304"/>
      <c r="AF957" s="304"/>
      <c r="AG957" s="304"/>
    </row>
    <row r="958" spans="1:33"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c r="AE958" s="304"/>
      <c r="AF958" s="304"/>
      <c r="AG958" s="304"/>
    </row>
    <row r="959" spans="1:33"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c r="AE959" s="304"/>
      <c r="AF959" s="304"/>
      <c r="AG959" s="304"/>
    </row>
    <row r="960" spans="1:33"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c r="AE960" s="304"/>
      <c r="AF960" s="304"/>
      <c r="AG960" s="304"/>
    </row>
    <row r="961" spans="1:33"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row>
    <row r="962" spans="1:33"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c r="AE962" s="304"/>
      <c r="AF962" s="304"/>
      <c r="AG962" s="304"/>
    </row>
    <row r="963" spans="1:33"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row>
    <row r="964" spans="1:33"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c r="AE964" s="304"/>
      <c r="AF964" s="304"/>
      <c r="AG964" s="304"/>
    </row>
    <row r="965" spans="1:33"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c r="AE965" s="304"/>
      <c r="AF965" s="304"/>
      <c r="AG965" s="304"/>
    </row>
    <row r="966" spans="1:33"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c r="AE966" s="304"/>
      <c r="AF966" s="304"/>
      <c r="AG966" s="304"/>
    </row>
    <row r="967" spans="1:33"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c r="AE967" s="304"/>
      <c r="AF967" s="304"/>
      <c r="AG967" s="304"/>
    </row>
    <row r="968" spans="1:33"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row>
    <row r="969" spans="1:33"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c r="AE969" s="304"/>
      <c r="AF969" s="304"/>
      <c r="AG969" s="304"/>
    </row>
    <row r="970" spans="1:33"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c r="AE970" s="304"/>
      <c r="AF970" s="304"/>
      <c r="AG970" s="304"/>
    </row>
    <row r="971" spans="1:33"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c r="AE971" s="304"/>
      <c r="AF971" s="304"/>
      <c r="AG971" s="304"/>
    </row>
    <row r="972" spans="1:33"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c r="AE972" s="304"/>
      <c r="AF972" s="304"/>
      <c r="AG972" s="304"/>
    </row>
    <row r="973" spans="1:33"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c r="AE973" s="304"/>
      <c r="AF973" s="304"/>
      <c r="AG973" s="304"/>
    </row>
    <row r="974" spans="1:33"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row>
    <row r="975" spans="1:33"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c r="AE975" s="304"/>
      <c r="AF975" s="304"/>
      <c r="AG975" s="304"/>
    </row>
    <row r="976" spans="1:33"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c r="AE976" s="304"/>
      <c r="AF976" s="304"/>
      <c r="AG976" s="304"/>
    </row>
    <row r="977" spans="1:33"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c r="AE977" s="304"/>
      <c r="AF977" s="304"/>
      <c r="AG977" s="304"/>
    </row>
    <row r="978" spans="1:33"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c r="AE978" s="304"/>
      <c r="AF978" s="304"/>
      <c r="AG978" s="304"/>
    </row>
    <row r="979" spans="1:33"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c r="AE979" s="304"/>
      <c r="AF979" s="304"/>
      <c r="AG979" s="304"/>
    </row>
    <row r="980" spans="1:33"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row>
    <row r="981" spans="1:33"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c r="AE981" s="304"/>
      <c r="AF981" s="304"/>
      <c r="AG981" s="304"/>
    </row>
    <row r="982" spans="1:33"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c r="AE982" s="304"/>
      <c r="AF982" s="304"/>
      <c r="AG982" s="304"/>
    </row>
    <row r="983" spans="1:33"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c r="AE983" s="304"/>
      <c r="AF983" s="304"/>
      <c r="AG983" s="304"/>
    </row>
    <row r="984" spans="1:33"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c r="AE984" s="304"/>
      <c r="AF984" s="304"/>
      <c r="AG984" s="304"/>
    </row>
    <row r="985" spans="1:33"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c r="AE985" s="304"/>
      <c r="AF985" s="304"/>
      <c r="AG985" s="304"/>
    </row>
    <row r="986" spans="1:33"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row>
    <row r="987" spans="1:33"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c r="AE987" s="304"/>
      <c r="AF987" s="304"/>
      <c r="AG987" s="304"/>
    </row>
    <row r="988" spans="1:33"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c r="AE988" s="304"/>
      <c r="AF988" s="304"/>
      <c r="AG988" s="304"/>
    </row>
    <row r="989" spans="1:33"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c r="AE989" s="304"/>
      <c r="AF989" s="304"/>
      <c r="AG989" s="304"/>
    </row>
    <row r="990" spans="1:33"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c r="AE990" s="304"/>
      <c r="AF990" s="304"/>
      <c r="AG990" s="304"/>
    </row>
    <row r="991" spans="1:33"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c r="AE991" s="304"/>
      <c r="AF991" s="304"/>
      <c r="AG991" s="304"/>
    </row>
    <row r="992" spans="1:33"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row>
    <row r="993" spans="1:33"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c r="AE993" s="304"/>
      <c r="AF993" s="304"/>
      <c r="AG993" s="304"/>
    </row>
    <row r="994" spans="1:33"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c r="AE994" s="304"/>
      <c r="AF994" s="304"/>
      <c r="AG994" s="304"/>
    </row>
    <row r="995" spans="1:33"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c r="AE995" s="304"/>
      <c r="AF995" s="304"/>
      <c r="AG995" s="304"/>
    </row>
    <row r="996" spans="1:33"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c r="AE996" s="304"/>
      <c r="AF996" s="304"/>
      <c r="AG996" s="304"/>
    </row>
    <row r="997" spans="1:33"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c r="AE997" s="304"/>
      <c r="AF997" s="304"/>
      <c r="AG997" s="304"/>
    </row>
    <row r="998" spans="1:33"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c r="AE998" s="304"/>
      <c r="AF998" s="304"/>
      <c r="AG998" s="304"/>
    </row>
    <row r="999" spans="1:33"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row>
    <row r="1000" spans="1:33"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c r="AE1000" s="304"/>
      <c r="AF1000" s="304"/>
      <c r="AG1000" s="304"/>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row>
    <row r="2" spans="1:34"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c r="AE2" s="304"/>
      <c r="AF2" s="304"/>
      <c r="AG2" s="304"/>
      <c r="AH2" s="304"/>
    </row>
    <row r="3" spans="1:34"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c r="AE3" s="304"/>
      <c r="AF3" s="304"/>
      <c r="AG3" s="304"/>
      <c r="AH3" s="304"/>
    </row>
    <row r="4" spans="1:34"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c r="AE4" s="304"/>
      <c r="AF4" s="304"/>
      <c r="AG4" s="304"/>
      <c r="AH4" s="304"/>
    </row>
    <row r="5" spans="1:34"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c r="AE5" s="304"/>
      <c r="AF5" s="304"/>
      <c r="AG5" s="304"/>
      <c r="AH5" s="304"/>
    </row>
    <row r="6" spans="1:34"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c r="AE6" s="304"/>
      <c r="AF6" s="304"/>
      <c r="AG6" s="304"/>
      <c r="AH6" s="304"/>
    </row>
    <row r="7" spans="1:34"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c r="AE7" s="304"/>
      <c r="AF7" s="304"/>
      <c r="AG7" s="304"/>
      <c r="AH7" s="304"/>
    </row>
    <row r="8" spans="1:34"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c r="AE8" s="304"/>
      <c r="AF8" s="304"/>
      <c r="AG8" s="304"/>
      <c r="AH8" s="304"/>
    </row>
    <row r="9" spans="1:34"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c r="AE9" s="304"/>
      <c r="AF9" s="304"/>
      <c r="AG9" s="937" t="s">
        <v>438</v>
      </c>
      <c r="AH9" s="553"/>
    </row>
    <row r="10" spans="1:34" ht="30" customHeight="1" x14ac:dyDescent="0.25">
      <c r="A10" s="304"/>
      <c r="B10" s="31"/>
      <c r="C10" s="554" t="s">
        <v>123</v>
      </c>
      <c r="D10" s="553"/>
      <c r="E10" s="555" t="s">
        <v>452</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c r="AE10" s="304"/>
      <c r="AF10" s="304"/>
      <c r="AG10" s="304"/>
      <c r="AH10" s="304"/>
    </row>
    <row r="11" spans="1:34"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c r="AE11" s="304"/>
      <c r="AF11" s="304"/>
      <c r="AG11" s="304"/>
      <c r="AH11" s="304"/>
    </row>
    <row r="12" spans="1:34" ht="29.25" customHeight="1" x14ac:dyDescent="0.25">
      <c r="A12" s="304"/>
      <c r="B12" s="31"/>
      <c r="C12" s="568" t="s">
        <v>125</v>
      </c>
      <c r="D12" s="569"/>
      <c r="E12" s="566" t="s">
        <v>441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c r="AE12" s="304"/>
      <c r="AF12" s="304"/>
      <c r="AG12" s="52" t="s">
        <v>439</v>
      </c>
      <c r="AH12" s="52" t="s">
        <v>440</v>
      </c>
    </row>
    <row r="13" spans="1:34"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c r="AE13" s="304"/>
      <c r="AF13" s="304"/>
      <c r="AG13" s="37" t="s">
        <v>442</v>
      </c>
      <c r="AH13" s="37">
        <v>28</v>
      </c>
    </row>
    <row r="14" spans="1:34"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c r="AE14" s="304"/>
      <c r="AF14" s="304"/>
      <c r="AG14" s="37" t="s">
        <v>443</v>
      </c>
      <c r="AH14" s="37">
        <v>100</v>
      </c>
    </row>
    <row r="15" spans="1:34" ht="29.25" customHeight="1" x14ac:dyDescent="0.25">
      <c r="A15" s="304"/>
      <c r="B15" s="31"/>
      <c r="C15" s="555" t="s">
        <v>453</v>
      </c>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c r="AE15" s="304"/>
      <c r="AF15" s="304"/>
      <c r="AG15" s="37" t="s">
        <v>444</v>
      </c>
      <c r="AH15" s="37">
        <v>34</v>
      </c>
    </row>
    <row r="16" spans="1:34"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c r="AE16" s="304"/>
      <c r="AF16" s="304"/>
      <c r="AG16" s="37" t="s">
        <v>446</v>
      </c>
      <c r="AH16" s="37">
        <v>100</v>
      </c>
    </row>
    <row r="17" spans="1:34"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c r="AE17" s="304"/>
      <c r="AF17" s="304"/>
      <c r="AG17" s="37" t="s">
        <v>447</v>
      </c>
      <c r="AH17" s="37">
        <v>38</v>
      </c>
    </row>
    <row r="18" spans="1:34"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c r="AE18" s="304"/>
      <c r="AF18" s="304"/>
      <c r="AG18" s="37" t="s">
        <v>448</v>
      </c>
      <c r="AH18" s="37">
        <v>100</v>
      </c>
    </row>
    <row r="19" spans="1:34"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c r="AE19" s="304"/>
      <c r="AF19" s="304"/>
      <c r="AG19" s="37" t="s">
        <v>449</v>
      </c>
      <c r="AH19" s="37">
        <v>25</v>
      </c>
    </row>
    <row r="20" spans="1:34"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c r="AE20" s="304"/>
      <c r="AF20" s="304"/>
      <c r="AG20" s="304"/>
      <c r="AH20" s="304"/>
    </row>
    <row r="21" spans="1:34"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c r="AE21" s="304"/>
      <c r="AF21" s="304"/>
      <c r="AG21" s="304"/>
      <c r="AH21" s="304"/>
    </row>
    <row r="22" spans="1:34"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c r="AE22" s="304"/>
      <c r="AF22" s="304"/>
      <c r="AG22" s="304"/>
      <c r="AH22" s="304"/>
    </row>
    <row r="23" spans="1:34"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33</v>
      </c>
      <c r="X23" s="557"/>
      <c r="Y23" s="557"/>
      <c r="Z23" s="557"/>
      <c r="AA23" s="545"/>
      <c r="AB23" s="312"/>
      <c r="AC23" s="304"/>
      <c r="AD23" s="304"/>
      <c r="AE23" s="304"/>
      <c r="AF23" s="304"/>
      <c r="AG23" s="339">
        <f>+(((((AH13/100)*AH14)+((AH15/100)*AH16)+((AH17/100)*AH18))*AH19)/100)</f>
        <v>25</v>
      </c>
      <c r="AH23" s="304"/>
    </row>
    <row r="24" spans="1:34"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c r="AE24" s="304"/>
      <c r="AF24" s="304"/>
      <c r="AG24" s="304"/>
      <c r="AH24" s="304"/>
    </row>
    <row r="25" spans="1:34"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c r="AE25" s="304"/>
      <c r="AF25" s="304"/>
      <c r="AG25" s="304"/>
      <c r="AH25" s="304"/>
    </row>
    <row r="26" spans="1:34" ht="39.75" customHeight="1" x14ac:dyDescent="0.25">
      <c r="A26" s="304"/>
      <c r="B26" s="31"/>
      <c r="C26" s="936" t="s">
        <v>433</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c r="AE26" s="304"/>
      <c r="AF26" s="304"/>
      <c r="AG26" s="304"/>
      <c r="AH26" s="304"/>
    </row>
    <row r="27" spans="1:34"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c r="AE27" s="304"/>
      <c r="AF27" s="304"/>
      <c r="AG27" s="304"/>
      <c r="AH27" s="304"/>
    </row>
    <row r="28" spans="1:34"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c r="AE28" s="304"/>
      <c r="AF28" s="304"/>
      <c r="AG28" s="304"/>
      <c r="AH28" s="304"/>
    </row>
    <row r="29" spans="1:34" ht="29.25" customHeight="1" x14ac:dyDescent="0.25">
      <c r="A29" s="304"/>
      <c r="B29" s="31"/>
      <c r="C29" s="563" t="s">
        <v>434</v>
      </c>
      <c r="D29" s="557"/>
      <c r="E29" s="557"/>
      <c r="F29" s="557"/>
      <c r="G29" s="557"/>
      <c r="H29" s="557"/>
      <c r="I29" s="557"/>
      <c r="J29" s="557"/>
      <c r="K29" s="545"/>
      <c r="L29" s="314"/>
      <c r="M29" s="563"/>
      <c r="N29" s="557"/>
      <c r="O29" s="557"/>
      <c r="P29" s="557"/>
      <c r="Q29" s="557"/>
      <c r="R29" s="557"/>
      <c r="S29" s="557"/>
      <c r="T29" s="557"/>
      <c r="U29" s="557"/>
      <c r="V29" s="557"/>
      <c r="W29" s="557"/>
      <c r="X29" s="557"/>
      <c r="Y29" s="557"/>
      <c r="Z29" s="557"/>
      <c r="AA29" s="545"/>
      <c r="AB29" s="320"/>
      <c r="AC29" s="304"/>
      <c r="AD29" s="304"/>
      <c r="AE29" s="304"/>
      <c r="AF29" s="304"/>
      <c r="AG29" s="304"/>
      <c r="AH29" s="304"/>
    </row>
    <row r="30" spans="1:34"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c r="AE30" s="304"/>
      <c r="AF30" s="304"/>
      <c r="AG30" s="304"/>
      <c r="AH30" s="304"/>
    </row>
    <row r="31" spans="1:34"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c r="AE31" s="304"/>
      <c r="AF31" s="304"/>
      <c r="AG31" s="304"/>
      <c r="AH31" s="304"/>
    </row>
    <row r="32" spans="1:34" ht="90" customHeight="1" x14ac:dyDescent="0.25">
      <c r="A32" s="304"/>
      <c r="B32" s="31"/>
      <c r="C32" s="562" t="s">
        <v>435</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c r="AE32" s="304"/>
      <c r="AF32" s="304"/>
      <c r="AG32" s="304"/>
      <c r="AH32" s="304"/>
    </row>
    <row r="33" spans="1:34"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c r="AE33" s="304"/>
      <c r="AF33" s="304"/>
      <c r="AG33" s="304"/>
      <c r="AH33" s="304"/>
    </row>
    <row r="34" spans="1:34" ht="15.75" customHeight="1" x14ac:dyDescent="0.25">
      <c r="A34" s="304"/>
      <c r="B34" s="31"/>
      <c r="C34" s="561" t="s">
        <v>139</v>
      </c>
      <c r="D34" s="553"/>
      <c r="E34" s="317"/>
      <c r="F34" s="555" t="s">
        <v>34</v>
      </c>
      <c r="G34" s="545"/>
      <c r="H34" s="317"/>
      <c r="I34" s="304"/>
      <c r="J34" s="324" t="s">
        <v>140</v>
      </c>
      <c r="K34" s="555">
        <v>25</v>
      </c>
      <c r="L34" s="557"/>
      <c r="M34" s="557"/>
      <c r="N34" s="545"/>
      <c r="O34" s="317"/>
      <c r="P34" s="317"/>
      <c r="Q34" s="308" t="s">
        <v>141</v>
      </c>
      <c r="R34" s="304"/>
      <c r="S34" s="317"/>
      <c r="T34" s="317"/>
      <c r="U34" s="317"/>
      <c r="V34" s="317"/>
      <c r="W34" s="555" t="s">
        <v>20</v>
      </c>
      <c r="X34" s="557"/>
      <c r="Y34" s="557"/>
      <c r="Z34" s="557"/>
      <c r="AA34" s="545"/>
      <c r="AB34" s="316"/>
      <c r="AC34" s="304"/>
      <c r="AD34" s="304"/>
      <c r="AE34" s="304"/>
      <c r="AF34" s="304"/>
      <c r="AG34" s="304"/>
      <c r="AH34" s="304"/>
    </row>
    <row r="35" spans="1:34"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c r="AE35" s="304"/>
      <c r="AF35" s="304"/>
      <c r="AG35" s="304"/>
      <c r="AH35" s="304"/>
    </row>
    <row r="36" spans="1:34" ht="32.25" customHeight="1" x14ac:dyDescent="0.25">
      <c r="A36" s="304"/>
      <c r="B36" s="31"/>
      <c r="C36" s="304"/>
      <c r="D36" s="324" t="s">
        <v>142</v>
      </c>
      <c r="E36" s="317"/>
      <c r="F36" s="562" t="s">
        <v>454</v>
      </c>
      <c r="G36" s="557"/>
      <c r="H36" s="557"/>
      <c r="I36" s="557"/>
      <c r="J36" s="557"/>
      <c r="K36" s="557"/>
      <c r="L36" s="557"/>
      <c r="M36" s="545"/>
      <c r="N36" s="304"/>
      <c r="O36" s="324" t="s">
        <v>144</v>
      </c>
      <c r="P36" s="563">
        <v>0</v>
      </c>
      <c r="Q36" s="557"/>
      <c r="R36" s="557"/>
      <c r="S36" s="557"/>
      <c r="T36" s="557"/>
      <c r="U36" s="557"/>
      <c r="V36" s="557"/>
      <c r="W36" s="557"/>
      <c r="X36" s="557"/>
      <c r="Y36" s="557"/>
      <c r="Z36" s="557"/>
      <c r="AA36" s="545"/>
      <c r="AB36" s="312"/>
      <c r="AC36" s="304"/>
      <c r="AD36" s="304"/>
      <c r="AE36" s="304"/>
      <c r="AF36" s="304"/>
      <c r="AG36" s="304"/>
      <c r="AH36" s="304"/>
    </row>
    <row r="37" spans="1:34"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c r="AE37" s="304"/>
      <c r="AF37" s="304"/>
      <c r="AG37" s="304"/>
      <c r="AH37" s="304"/>
    </row>
    <row r="38" spans="1:34"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c r="AE38" s="304"/>
      <c r="AF38" s="304"/>
      <c r="AG38" s="304"/>
      <c r="AH38" s="304"/>
    </row>
    <row r="39" spans="1:34"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c r="AE39" s="304"/>
      <c r="AF39" s="304"/>
      <c r="AG39" s="304"/>
      <c r="AH39" s="304"/>
    </row>
    <row r="40" spans="1:34"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c r="AE40" s="304"/>
      <c r="AF40" s="304"/>
      <c r="AG40" s="304"/>
      <c r="AH40" s="304"/>
    </row>
    <row r="41" spans="1:34"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c r="AE41" s="304"/>
      <c r="AF41" s="304"/>
      <c r="AG41" s="304"/>
      <c r="AH41" s="304"/>
    </row>
    <row r="42" spans="1:34" ht="15.75" customHeight="1" x14ac:dyDescent="0.25">
      <c r="A42" s="304"/>
      <c r="B42" s="31"/>
      <c r="C42" s="317" t="s">
        <v>140</v>
      </c>
      <c r="D42" s="563">
        <v>1</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c r="AE42" s="304"/>
      <c r="AF42" s="304"/>
      <c r="AG42" s="304"/>
      <c r="AH42" s="304"/>
    </row>
    <row r="43" spans="1:34"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c r="AE43" s="304"/>
      <c r="AF43" s="304"/>
      <c r="AG43" s="304"/>
      <c r="AH43" s="304"/>
    </row>
    <row r="44" spans="1:34"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c r="AE44" s="304"/>
      <c r="AF44" s="304"/>
      <c r="AG44" s="304"/>
      <c r="AH44" s="304"/>
    </row>
    <row r="45" spans="1:34"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c r="AE45" s="304"/>
      <c r="AF45" s="304"/>
      <c r="AG45" s="304"/>
      <c r="AH45" s="304"/>
    </row>
    <row r="46" spans="1:34"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c r="AE46" s="327"/>
      <c r="AF46" s="327"/>
      <c r="AG46" s="327"/>
      <c r="AH46" s="327"/>
    </row>
    <row r="47" spans="1:34"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c r="AE47" s="304"/>
      <c r="AF47" s="304"/>
      <c r="AG47" s="304"/>
      <c r="AH47" s="304"/>
    </row>
    <row r="48" spans="1:34"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c r="AE48" s="331"/>
      <c r="AF48" s="331"/>
      <c r="AG48" s="331"/>
      <c r="AH48" s="331"/>
    </row>
    <row r="49" spans="1:34"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c r="AE49" s="331"/>
      <c r="AF49" s="331"/>
      <c r="AG49" s="331"/>
      <c r="AH49" s="331"/>
    </row>
    <row r="50" spans="1:34" ht="15.75" customHeight="1" x14ac:dyDescent="0.25">
      <c r="A50" s="331"/>
      <c r="B50" s="41"/>
      <c r="C50" s="44">
        <v>2024</v>
      </c>
      <c r="D50" s="45">
        <v>45474</v>
      </c>
      <c r="E50" s="582">
        <v>45656</v>
      </c>
      <c r="F50" s="545"/>
      <c r="G50" s="46">
        <v>25</v>
      </c>
      <c r="H50" s="587" t="s">
        <v>455</v>
      </c>
      <c r="I50" s="557"/>
      <c r="J50" s="557"/>
      <c r="K50" s="557"/>
      <c r="L50" s="557"/>
      <c r="M50" s="557"/>
      <c r="N50" s="557"/>
      <c r="O50" s="557"/>
      <c r="P50" s="557"/>
      <c r="Q50" s="557"/>
      <c r="R50" s="557"/>
      <c r="S50" s="557"/>
      <c r="T50" s="557"/>
      <c r="U50" s="557"/>
      <c r="V50" s="557"/>
      <c r="W50" s="557"/>
      <c r="X50" s="557"/>
      <c r="Y50" s="557"/>
      <c r="Z50" s="557"/>
      <c r="AA50" s="545"/>
      <c r="AB50" s="326"/>
      <c r="AC50" s="331"/>
      <c r="AD50" s="331"/>
      <c r="AE50" s="331"/>
      <c r="AF50" s="331"/>
      <c r="AG50" s="331"/>
      <c r="AH50" s="331"/>
    </row>
    <row r="51" spans="1:34" ht="15.75" customHeight="1" x14ac:dyDescent="0.25">
      <c r="A51" s="331"/>
      <c r="B51" s="41"/>
      <c r="C51" s="44">
        <v>2025</v>
      </c>
      <c r="D51" s="45">
        <v>45658</v>
      </c>
      <c r="E51" s="582">
        <v>46021</v>
      </c>
      <c r="F51" s="545"/>
      <c r="G51" s="46">
        <v>65</v>
      </c>
      <c r="H51" s="587" t="s">
        <v>455</v>
      </c>
      <c r="I51" s="557"/>
      <c r="J51" s="557"/>
      <c r="K51" s="557"/>
      <c r="L51" s="557"/>
      <c r="M51" s="557"/>
      <c r="N51" s="557"/>
      <c r="O51" s="557"/>
      <c r="P51" s="557"/>
      <c r="Q51" s="557"/>
      <c r="R51" s="557"/>
      <c r="S51" s="557"/>
      <c r="T51" s="557"/>
      <c r="U51" s="557"/>
      <c r="V51" s="557"/>
      <c r="W51" s="557"/>
      <c r="X51" s="557"/>
      <c r="Y51" s="557"/>
      <c r="Z51" s="557"/>
      <c r="AA51" s="545"/>
      <c r="AB51" s="326"/>
      <c r="AC51" s="331"/>
      <c r="AD51" s="331"/>
      <c r="AE51" s="331"/>
      <c r="AF51" s="331"/>
      <c r="AG51" s="331"/>
      <c r="AH51" s="331"/>
    </row>
    <row r="52" spans="1:34" ht="15.75" customHeight="1" x14ac:dyDescent="0.25">
      <c r="A52" s="331"/>
      <c r="B52" s="41"/>
      <c r="C52" s="44">
        <v>2026</v>
      </c>
      <c r="D52" s="45">
        <v>46023</v>
      </c>
      <c r="E52" s="582">
        <v>46386</v>
      </c>
      <c r="F52" s="545"/>
      <c r="G52" s="46">
        <v>85</v>
      </c>
      <c r="H52" s="587" t="s">
        <v>455</v>
      </c>
      <c r="I52" s="557"/>
      <c r="J52" s="557"/>
      <c r="K52" s="557"/>
      <c r="L52" s="557"/>
      <c r="M52" s="557"/>
      <c r="N52" s="557"/>
      <c r="O52" s="557"/>
      <c r="P52" s="557"/>
      <c r="Q52" s="557"/>
      <c r="R52" s="557"/>
      <c r="S52" s="557"/>
      <c r="T52" s="557"/>
      <c r="U52" s="557"/>
      <c r="V52" s="557"/>
      <c r="W52" s="557"/>
      <c r="X52" s="557"/>
      <c r="Y52" s="557"/>
      <c r="Z52" s="557"/>
      <c r="AA52" s="545"/>
      <c r="AB52" s="326"/>
      <c r="AC52" s="331"/>
      <c r="AD52" s="331"/>
      <c r="AE52" s="331"/>
      <c r="AF52" s="331"/>
      <c r="AG52" s="331"/>
      <c r="AH52" s="331"/>
    </row>
    <row r="53" spans="1:34" ht="15.75" customHeight="1" x14ac:dyDescent="0.25">
      <c r="A53" s="331"/>
      <c r="B53" s="41"/>
      <c r="C53" s="44">
        <v>2027</v>
      </c>
      <c r="D53" s="45">
        <v>46388</v>
      </c>
      <c r="E53" s="582">
        <v>46751</v>
      </c>
      <c r="F53" s="545"/>
      <c r="G53" s="46">
        <v>100</v>
      </c>
      <c r="H53" s="587" t="s">
        <v>455</v>
      </c>
      <c r="I53" s="557"/>
      <c r="J53" s="557"/>
      <c r="K53" s="557"/>
      <c r="L53" s="557"/>
      <c r="M53" s="557"/>
      <c r="N53" s="557"/>
      <c r="O53" s="557"/>
      <c r="P53" s="557"/>
      <c r="Q53" s="557"/>
      <c r="R53" s="557"/>
      <c r="S53" s="557"/>
      <c r="T53" s="557"/>
      <c r="U53" s="557"/>
      <c r="V53" s="557"/>
      <c r="W53" s="557"/>
      <c r="X53" s="557"/>
      <c r="Y53" s="557"/>
      <c r="Z53" s="557"/>
      <c r="AA53" s="545"/>
      <c r="AB53" s="326"/>
      <c r="AC53" s="331"/>
      <c r="AD53" s="331"/>
      <c r="AE53" s="331"/>
      <c r="AF53" s="331"/>
      <c r="AG53" s="331"/>
      <c r="AH53" s="331"/>
    </row>
    <row r="54" spans="1:34"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c r="AE54" s="331"/>
      <c r="AF54" s="331"/>
      <c r="AG54" s="331"/>
      <c r="AH54" s="331"/>
    </row>
    <row r="55" spans="1:34"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c r="AE55" s="304"/>
      <c r="AF55" s="304"/>
      <c r="AG55" s="304"/>
      <c r="AH55" s="304"/>
    </row>
    <row r="56" spans="1:34"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c r="AE56" s="304"/>
      <c r="AF56" s="304"/>
      <c r="AG56" s="304"/>
      <c r="AH56" s="304"/>
    </row>
    <row r="57" spans="1:34"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c r="AE57" s="304"/>
      <c r="AF57" s="304"/>
      <c r="AG57" s="304"/>
      <c r="AH57" s="304"/>
    </row>
    <row r="58" spans="1:34"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c r="AE58" s="304"/>
      <c r="AF58" s="304"/>
      <c r="AG58" s="304"/>
      <c r="AH58" s="304"/>
    </row>
    <row r="59" spans="1:34"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c r="AE59" s="304"/>
      <c r="AF59" s="304"/>
      <c r="AG59" s="304"/>
      <c r="AH59" s="304"/>
    </row>
    <row r="60" spans="1:34"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c r="AE60" s="304"/>
      <c r="AF60" s="304"/>
      <c r="AG60" s="304"/>
      <c r="AH60" s="304"/>
    </row>
    <row r="61" spans="1:34"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c r="AE61" s="304"/>
      <c r="AF61" s="304"/>
      <c r="AG61" s="304"/>
      <c r="AH61" s="304"/>
    </row>
    <row r="62" spans="1:34"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c r="AE62" s="304"/>
      <c r="AF62" s="304"/>
      <c r="AG62" s="304"/>
      <c r="AH62" s="304"/>
    </row>
    <row r="63" spans="1:34"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c r="AE63" s="304"/>
      <c r="AF63" s="304"/>
      <c r="AG63" s="304"/>
      <c r="AH63" s="304"/>
    </row>
    <row r="64" spans="1:34"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c r="AE64" s="304"/>
      <c r="AF64" s="304"/>
      <c r="AG64" s="304"/>
      <c r="AH64" s="304"/>
    </row>
    <row r="65" spans="1:34"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c r="AE65" s="304"/>
      <c r="AF65" s="304"/>
      <c r="AG65" s="304"/>
      <c r="AH65" s="304"/>
    </row>
    <row r="66" spans="1:34"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c r="AE66" s="304"/>
      <c r="AF66" s="304"/>
      <c r="AG66" s="304"/>
      <c r="AH66" s="304"/>
    </row>
    <row r="67" spans="1:34"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c r="AE67" s="304"/>
      <c r="AF67" s="304"/>
      <c r="AG67" s="304"/>
      <c r="AH67" s="304"/>
    </row>
    <row r="68" spans="1:34"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c r="AE68" s="304"/>
      <c r="AF68" s="304"/>
      <c r="AG68" s="304"/>
      <c r="AH68" s="304"/>
    </row>
    <row r="69" spans="1:34"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c r="AE69" s="304"/>
      <c r="AF69" s="304"/>
      <c r="AG69" s="304"/>
      <c r="AH69" s="304"/>
    </row>
    <row r="70" spans="1:34"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c r="AE70" s="304"/>
      <c r="AF70" s="304"/>
      <c r="AG70" s="304"/>
      <c r="AH70" s="304"/>
    </row>
    <row r="71" spans="1:34"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c r="AE71" s="304"/>
      <c r="AF71" s="304"/>
      <c r="AG71" s="304"/>
      <c r="AH71" s="304"/>
    </row>
    <row r="72" spans="1:34"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c r="AE72" s="304"/>
      <c r="AF72" s="304"/>
      <c r="AG72" s="304"/>
      <c r="AH72" s="304"/>
    </row>
    <row r="73" spans="1:34"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c r="AE73" s="304"/>
      <c r="AF73" s="304"/>
      <c r="AG73" s="304"/>
      <c r="AH73" s="304"/>
    </row>
    <row r="74" spans="1:34"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c r="AE74" s="304"/>
      <c r="AF74" s="304"/>
      <c r="AG74" s="304"/>
      <c r="AH74" s="304"/>
    </row>
    <row r="75" spans="1:34"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c r="AE75" s="304"/>
      <c r="AF75" s="304"/>
      <c r="AG75" s="304"/>
      <c r="AH75" s="304"/>
    </row>
    <row r="76" spans="1:34"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c r="AE76" s="304"/>
      <c r="AF76" s="304"/>
      <c r="AG76" s="304"/>
      <c r="AH76" s="304"/>
    </row>
    <row r="77" spans="1:34"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row>
    <row r="78" spans="1:34"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row>
    <row r="79" spans="1:34"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row>
    <row r="80" spans="1:34"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row>
    <row r="81" spans="1:34"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row>
    <row r="82" spans="1:34"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row>
    <row r="83" spans="1:34"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row>
    <row r="84" spans="1:34"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row>
    <row r="85" spans="1:34"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row>
    <row r="86" spans="1:34"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row>
    <row r="87" spans="1:34"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row>
    <row r="88" spans="1:34"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row>
    <row r="89" spans="1:34"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row>
    <row r="90" spans="1:34"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row>
    <row r="91" spans="1:34"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row>
    <row r="92" spans="1:34"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row>
    <row r="93" spans="1:34"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row>
    <row r="94" spans="1:34"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row>
    <row r="95" spans="1:34"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row>
    <row r="96" spans="1:34"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row>
    <row r="97" spans="1:34"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row>
    <row r="98" spans="1:34"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row>
    <row r="99" spans="1:34"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row>
    <row r="100" spans="1:34"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c r="AH100" s="304"/>
    </row>
    <row r="101" spans="1:34"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row>
    <row r="102" spans="1:34"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row>
    <row r="103" spans="1:34"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row>
    <row r="104" spans="1:34"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c r="AH104" s="304"/>
    </row>
    <row r="105" spans="1:34"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c r="AH105" s="304"/>
    </row>
    <row r="106" spans="1:34"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c r="AE106" s="304"/>
      <c r="AF106" s="304"/>
      <c r="AG106" s="304"/>
      <c r="AH106" s="304"/>
    </row>
    <row r="107" spans="1:34"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row>
    <row r="108" spans="1:34"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row>
    <row r="109" spans="1:34"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row>
    <row r="110" spans="1:34"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c r="AH110" s="304"/>
    </row>
    <row r="111" spans="1:34"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c r="AH111" s="304"/>
    </row>
    <row r="112" spans="1:34"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row>
    <row r="113" spans="1:34"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c r="AH113" s="304"/>
    </row>
    <row r="114" spans="1:34"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row>
    <row r="115" spans="1:34"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304"/>
      <c r="AF115" s="304"/>
      <c r="AG115" s="304"/>
      <c r="AH115" s="304"/>
    </row>
    <row r="116" spans="1:34"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304"/>
      <c r="AF116" s="304"/>
      <c r="AG116" s="304"/>
      <c r="AH116" s="304"/>
    </row>
    <row r="117" spans="1:34"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c r="AE117" s="304"/>
      <c r="AF117" s="304"/>
      <c r="AG117" s="304"/>
      <c r="AH117" s="304"/>
    </row>
    <row r="118" spans="1:34"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c r="AH118" s="304"/>
    </row>
    <row r="119" spans="1:34"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c r="AH119" s="304"/>
    </row>
    <row r="120" spans="1:34"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row>
    <row r="121" spans="1:34"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row>
    <row r="122" spans="1:34"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c r="AH122" s="304"/>
    </row>
    <row r="123" spans="1:34"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row>
    <row r="124" spans="1:34"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c r="AH124" s="304"/>
    </row>
    <row r="125" spans="1:34"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c r="AH125" s="304"/>
    </row>
    <row r="126" spans="1:34"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304"/>
      <c r="AH126" s="304"/>
    </row>
    <row r="127" spans="1:34"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304"/>
      <c r="AH127" s="304"/>
    </row>
    <row r="128" spans="1:34"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304"/>
      <c r="AH128" s="304"/>
    </row>
    <row r="129" spans="1:34"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c r="AH129" s="304"/>
    </row>
    <row r="130" spans="1:34"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F130" s="304"/>
      <c r="AG130" s="304"/>
      <c r="AH130" s="304"/>
    </row>
    <row r="131" spans="1:34"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c r="AH131" s="304"/>
    </row>
    <row r="132" spans="1:34"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304"/>
      <c r="AG132" s="304"/>
      <c r="AH132" s="304"/>
    </row>
    <row r="133" spans="1:34"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c r="AH133" s="304"/>
    </row>
    <row r="134" spans="1:34"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c r="AH134" s="304"/>
    </row>
    <row r="135" spans="1:34"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row>
    <row r="136" spans="1:34"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c r="AH136" s="304"/>
    </row>
    <row r="137" spans="1:34"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F137" s="304"/>
      <c r="AG137" s="304"/>
      <c r="AH137" s="304"/>
    </row>
    <row r="138" spans="1:34"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F138" s="304"/>
      <c r="AG138" s="304"/>
      <c r="AH138" s="304"/>
    </row>
    <row r="139" spans="1:34"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F139" s="304"/>
      <c r="AG139" s="304"/>
      <c r="AH139" s="304"/>
    </row>
    <row r="140" spans="1:34"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F140" s="304"/>
      <c r="AG140" s="304"/>
      <c r="AH140" s="304"/>
    </row>
    <row r="141" spans="1:34"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c r="AH141" s="304"/>
    </row>
    <row r="142" spans="1:34"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row>
    <row r="143" spans="1:34"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c r="AH143" s="304"/>
    </row>
    <row r="144" spans="1:34"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c r="AH144" s="304"/>
    </row>
    <row r="145" spans="1:34"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c r="AH145" s="304"/>
    </row>
    <row r="146" spans="1:34"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c r="AH146" s="304"/>
    </row>
    <row r="147" spans="1:34"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row>
    <row r="148" spans="1:34"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c r="AH148" s="304"/>
    </row>
    <row r="149" spans="1:34"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F149" s="304"/>
      <c r="AG149" s="304"/>
      <c r="AH149" s="304"/>
    </row>
    <row r="150" spans="1:34"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F150" s="304"/>
      <c r="AG150" s="304"/>
      <c r="AH150" s="304"/>
    </row>
    <row r="151" spans="1:34"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F151" s="304"/>
      <c r="AG151" s="304"/>
      <c r="AH151" s="304"/>
    </row>
    <row r="152" spans="1:34"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F152" s="304"/>
      <c r="AG152" s="304"/>
      <c r="AH152" s="304"/>
    </row>
    <row r="153" spans="1:34"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c r="AH153" s="304"/>
    </row>
    <row r="154" spans="1:34"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c r="AH154" s="304"/>
    </row>
    <row r="155" spans="1:34"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c r="AH155" s="304"/>
    </row>
    <row r="156" spans="1:34"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c r="AH156" s="304"/>
    </row>
    <row r="157" spans="1:34"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c r="AH157" s="304"/>
    </row>
    <row r="158" spans="1:34"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c r="AH158" s="304"/>
    </row>
    <row r="159" spans="1:34"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c r="AH159" s="304"/>
    </row>
    <row r="160" spans="1:34"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F160" s="304"/>
      <c r="AG160" s="304"/>
      <c r="AH160" s="304"/>
    </row>
    <row r="161" spans="1:34"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F161" s="304"/>
      <c r="AG161" s="304"/>
      <c r="AH161" s="304"/>
    </row>
    <row r="162" spans="1:34"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c r="AH162" s="304"/>
    </row>
    <row r="163" spans="1:34"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F163" s="304"/>
      <c r="AG163" s="304"/>
      <c r="AH163" s="304"/>
    </row>
    <row r="164" spans="1:34"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c r="AH164" s="304"/>
    </row>
    <row r="165" spans="1:34"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c r="AH165" s="304"/>
    </row>
    <row r="166" spans="1:34"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c r="AH166" s="304"/>
    </row>
    <row r="167" spans="1:34"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c r="AH167" s="304"/>
    </row>
    <row r="168" spans="1:34"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row>
    <row r="169" spans="1:34"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c r="AH169" s="304"/>
    </row>
    <row r="170" spans="1:34"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c r="AH170" s="304"/>
    </row>
    <row r="171" spans="1:34"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row>
    <row r="172" spans="1:34"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row>
    <row r="173" spans="1:34"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row>
    <row r="174" spans="1:34"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row>
    <row r="175" spans="1:34"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c r="AH175" s="304"/>
    </row>
    <row r="176" spans="1:34"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c r="AH176" s="304"/>
    </row>
    <row r="177" spans="1:34"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c r="AH177" s="304"/>
    </row>
    <row r="178" spans="1:34"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c r="AH178" s="304"/>
    </row>
    <row r="179" spans="1:34"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c r="AH179" s="304"/>
    </row>
    <row r="180" spans="1:34"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c r="AH180" s="304"/>
    </row>
    <row r="181" spans="1:34"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c r="AH181" s="304"/>
    </row>
    <row r="182" spans="1:34"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c r="AH182" s="304"/>
    </row>
    <row r="183" spans="1:34"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c r="AH183" s="304"/>
    </row>
    <row r="184" spans="1:34"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c r="AH184" s="304"/>
    </row>
    <row r="185" spans="1:34"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c r="AH185" s="304"/>
    </row>
    <row r="186" spans="1:34"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c r="AH186" s="304"/>
    </row>
    <row r="187" spans="1:34"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c r="AH187" s="304"/>
    </row>
    <row r="188" spans="1:34"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c r="AH188" s="304"/>
    </row>
    <row r="189" spans="1:34"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c r="AH189" s="304"/>
    </row>
    <row r="190" spans="1:34"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row>
    <row r="191" spans="1:34"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c r="AH191" s="304"/>
    </row>
    <row r="192" spans="1:34"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c r="AH192" s="304"/>
    </row>
    <row r="193" spans="1:34"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c r="AH193" s="304"/>
    </row>
    <row r="194" spans="1:34"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c r="AH194" s="304"/>
    </row>
    <row r="195" spans="1:34"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c r="AH195" s="304"/>
    </row>
    <row r="196" spans="1:34"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row>
    <row r="197" spans="1:34"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row>
    <row r="198" spans="1:34"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c r="AH198" s="304"/>
    </row>
    <row r="199" spans="1:34"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row>
    <row r="200" spans="1:34"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c r="AH200" s="304"/>
    </row>
    <row r="201" spans="1:34"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c r="AH201" s="304"/>
    </row>
    <row r="202" spans="1:34"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c r="AH202" s="304"/>
    </row>
    <row r="203" spans="1:34"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row>
    <row r="204" spans="1:34"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c r="AH204" s="304"/>
    </row>
    <row r="205" spans="1:34"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c r="AH205" s="304"/>
    </row>
    <row r="206" spans="1:34"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c r="AH206" s="304"/>
    </row>
    <row r="207" spans="1:34"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row>
    <row r="208" spans="1:34"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c r="AH208" s="304"/>
    </row>
    <row r="209" spans="1:34"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c r="AH209" s="304"/>
    </row>
    <row r="210" spans="1:34"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c r="AH210" s="304"/>
    </row>
    <row r="211" spans="1:34"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c r="AH211" s="304"/>
    </row>
    <row r="212" spans="1:34"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c r="AH212" s="304"/>
    </row>
    <row r="213" spans="1:34"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c r="AH213" s="304"/>
    </row>
    <row r="214" spans="1:34"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c r="AH214" s="304"/>
    </row>
    <row r="215" spans="1:34"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c r="AH215" s="304"/>
    </row>
    <row r="216" spans="1:34"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c r="AH216" s="304"/>
    </row>
    <row r="217" spans="1:34"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c r="AH217" s="304"/>
    </row>
    <row r="218" spans="1:34"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c r="AH218" s="304"/>
    </row>
    <row r="219" spans="1:34"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c r="AH219" s="304"/>
    </row>
    <row r="220" spans="1:34"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c r="AH220" s="304"/>
    </row>
    <row r="221" spans="1:34"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c r="AH221" s="304"/>
    </row>
    <row r="222" spans="1:34"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row>
    <row r="223" spans="1:34"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c r="AH223" s="304"/>
    </row>
    <row r="224" spans="1:34"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c r="AH224" s="304"/>
    </row>
    <row r="225" spans="1:34"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c r="AH225" s="304"/>
    </row>
    <row r="226" spans="1:34"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c r="AH226" s="304"/>
    </row>
    <row r="227" spans="1:34"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c r="AH227" s="304"/>
    </row>
    <row r="228" spans="1:34"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c r="AH228" s="304"/>
    </row>
    <row r="229" spans="1:34"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c r="AH229" s="304"/>
    </row>
    <row r="230" spans="1:34"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c r="AH230" s="304"/>
    </row>
    <row r="231" spans="1:34"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c r="AH231" s="304"/>
    </row>
    <row r="232" spans="1:34"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c r="AH232" s="304"/>
    </row>
    <row r="233" spans="1:34"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c r="AH233" s="304"/>
    </row>
    <row r="234" spans="1:34"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c r="AH234" s="304"/>
    </row>
    <row r="235" spans="1:34"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c r="AH235" s="304"/>
    </row>
    <row r="236" spans="1:34"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c r="AH236" s="304"/>
    </row>
    <row r="237" spans="1:34"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c r="AH237" s="304"/>
    </row>
    <row r="238" spans="1:34"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c r="AH238" s="304"/>
    </row>
    <row r="239" spans="1:34"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c r="AH239" s="304"/>
    </row>
    <row r="240" spans="1:34"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c r="AH240" s="304"/>
    </row>
    <row r="241" spans="1:34"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c r="AH241" s="304"/>
    </row>
    <row r="242" spans="1:34"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c r="AH242" s="304"/>
    </row>
    <row r="243" spans="1:34"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c r="AH243" s="304"/>
    </row>
    <row r="244" spans="1:34"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c r="AH244" s="304"/>
    </row>
    <row r="245" spans="1:34"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c r="AH245" s="304"/>
    </row>
    <row r="246" spans="1:34"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c r="AH246" s="304"/>
    </row>
    <row r="247" spans="1:34"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c r="AH247" s="304"/>
    </row>
    <row r="248" spans="1:34"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c r="AH248" s="304"/>
    </row>
    <row r="249" spans="1:34"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c r="AH249" s="304"/>
    </row>
    <row r="250" spans="1:34"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row>
    <row r="251" spans="1:34"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row>
    <row r="252" spans="1:34"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row>
    <row r="253" spans="1:34"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row>
    <row r="254" spans="1:34"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c r="AH254" s="304"/>
    </row>
    <row r="255" spans="1:34"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c r="AH255" s="304"/>
    </row>
    <row r="256" spans="1:34"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c r="AH256" s="304"/>
    </row>
    <row r="257" spans="1:34"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c r="AH257" s="304"/>
    </row>
    <row r="258" spans="1:34"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c r="AH258" s="304"/>
    </row>
    <row r="259" spans="1:34"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c r="AH259" s="304"/>
    </row>
    <row r="260" spans="1:34"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c r="AH260" s="304"/>
    </row>
    <row r="261" spans="1:34"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c r="AH261" s="304"/>
    </row>
    <row r="262" spans="1:34"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c r="AH262" s="304"/>
    </row>
    <row r="263" spans="1:34"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c r="AH263" s="304"/>
    </row>
    <row r="264" spans="1:34"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c r="AH264" s="304"/>
    </row>
    <row r="265" spans="1:34"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c r="AH265" s="304"/>
    </row>
    <row r="266" spans="1:34"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c r="AH266" s="304"/>
    </row>
    <row r="267" spans="1:34"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c r="AH267" s="304"/>
    </row>
    <row r="268" spans="1:34"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c r="AH268" s="304"/>
    </row>
    <row r="269" spans="1:34"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c r="AH269" s="304"/>
    </row>
    <row r="270" spans="1:34"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c r="AH270" s="304"/>
    </row>
    <row r="271" spans="1:34"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c r="AH271" s="304"/>
    </row>
    <row r="272" spans="1:34"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c r="AH272" s="304"/>
    </row>
    <row r="273" spans="1:34"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c r="AH273" s="304"/>
    </row>
    <row r="274" spans="1:34"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c r="AH274" s="304"/>
    </row>
    <row r="275" spans="1:34"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c r="AH275" s="304"/>
    </row>
    <row r="276" spans="1:34"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c r="AH276" s="304"/>
    </row>
    <row r="277" spans="1:34"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c r="AH277" s="304"/>
    </row>
    <row r="278" spans="1:34"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c r="AH278" s="304"/>
    </row>
    <row r="279" spans="1:34"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c r="AH279" s="304"/>
    </row>
    <row r="280" spans="1:34"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c r="AH280" s="304"/>
    </row>
    <row r="281" spans="1:34"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c r="AH281" s="304"/>
    </row>
    <row r="282" spans="1:34"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c r="AH282" s="304"/>
    </row>
    <row r="283" spans="1:34"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c r="AH283" s="304"/>
    </row>
    <row r="284" spans="1:34"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c r="AH284" s="304"/>
    </row>
    <row r="285" spans="1:34"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c r="AH285" s="304"/>
    </row>
    <row r="286" spans="1:34"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c r="AH286" s="304"/>
    </row>
    <row r="287" spans="1:34"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c r="AH287" s="304"/>
    </row>
    <row r="288" spans="1:34"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c r="AH288" s="304"/>
    </row>
    <row r="289" spans="1:34"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c r="AH289" s="304"/>
    </row>
    <row r="290" spans="1:34"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c r="AH290" s="304"/>
    </row>
    <row r="291" spans="1:34"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c r="AH291" s="304"/>
    </row>
    <row r="292" spans="1:34"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c r="AH292" s="304"/>
    </row>
    <row r="293" spans="1:34"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c r="AH293" s="304"/>
    </row>
    <row r="294" spans="1:34"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c r="AH294" s="304"/>
    </row>
    <row r="295" spans="1:34"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c r="AH295" s="304"/>
    </row>
    <row r="296" spans="1:34"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c r="AH296" s="304"/>
    </row>
    <row r="297" spans="1:34"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c r="AH297" s="304"/>
    </row>
    <row r="298" spans="1:34"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c r="AH298" s="304"/>
    </row>
    <row r="299" spans="1:34"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c r="AH299" s="304"/>
    </row>
    <row r="300" spans="1:34"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c r="AH300" s="304"/>
    </row>
    <row r="301" spans="1:34"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c r="AH301" s="304"/>
    </row>
    <row r="302" spans="1:34"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c r="AH302" s="304"/>
    </row>
    <row r="303" spans="1:34"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c r="AH303" s="304"/>
    </row>
    <row r="304" spans="1:34"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c r="AH304" s="304"/>
    </row>
    <row r="305" spans="1:34"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c r="AH305" s="304"/>
    </row>
    <row r="306" spans="1:34"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c r="AH306" s="304"/>
    </row>
    <row r="307" spans="1:34"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c r="AH307" s="304"/>
    </row>
    <row r="308" spans="1:34"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c r="AH308" s="304"/>
    </row>
    <row r="309" spans="1:34"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c r="AH309" s="304"/>
    </row>
    <row r="310" spans="1:34"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c r="AH310" s="304"/>
    </row>
    <row r="311" spans="1:34"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c r="AH311" s="304"/>
    </row>
    <row r="312" spans="1:34"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c r="AH312" s="304"/>
    </row>
    <row r="313" spans="1:34"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c r="AH313" s="304"/>
    </row>
    <row r="314" spans="1:34"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c r="AH314" s="304"/>
    </row>
    <row r="315" spans="1:34"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c r="AH315" s="304"/>
    </row>
    <row r="316" spans="1:34"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c r="AH316" s="304"/>
    </row>
    <row r="317" spans="1:34"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c r="AH317" s="304"/>
    </row>
    <row r="318" spans="1:34"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c r="AH318" s="304"/>
    </row>
    <row r="319" spans="1:34"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c r="AH319" s="304"/>
    </row>
    <row r="320" spans="1:34"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c r="AH320" s="304"/>
    </row>
    <row r="321" spans="1:34"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c r="AH321" s="304"/>
    </row>
    <row r="322" spans="1:34"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c r="AH322" s="304"/>
    </row>
    <row r="323" spans="1:34"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c r="AH323" s="304"/>
    </row>
    <row r="324" spans="1:34"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c r="AH324" s="304"/>
    </row>
    <row r="325" spans="1:34"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c r="AH325" s="304"/>
    </row>
    <row r="326" spans="1:34"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c r="AH326" s="304"/>
    </row>
    <row r="327" spans="1:34"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c r="AH327" s="304"/>
    </row>
    <row r="328" spans="1:34"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c r="AH328" s="304"/>
    </row>
    <row r="329" spans="1:34"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row>
    <row r="330" spans="1:34"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row>
    <row r="331" spans="1:34"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row>
    <row r="332" spans="1:34"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row>
    <row r="333" spans="1:34"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c r="AH333" s="304"/>
    </row>
    <row r="334" spans="1:34"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c r="AH334" s="304"/>
    </row>
    <row r="335" spans="1:34"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c r="AH335" s="304"/>
    </row>
    <row r="336" spans="1:34"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c r="AH336" s="304"/>
    </row>
    <row r="337" spans="1:34"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c r="AH337" s="304"/>
    </row>
    <row r="338" spans="1:34"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c r="AH338" s="304"/>
    </row>
    <row r="339" spans="1:34"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c r="AH339" s="304"/>
    </row>
    <row r="340" spans="1:34"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c r="AH340" s="304"/>
    </row>
    <row r="341" spans="1:34"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c r="AH341" s="304"/>
    </row>
    <row r="342" spans="1:34"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c r="AH342" s="304"/>
    </row>
    <row r="343" spans="1:34"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c r="AH343" s="304"/>
    </row>
    <row r="344" spans="1:34"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c r="AH344" s="304"/>
    </row>
    <row r="345" spans="1:34"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c r="AH345" s="304"/>
    </row>
    <row r="346" spans="1:34"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c r="AH346" s="304"/>
    </row>
    <row r="347" spans="1:34"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c r="AH347" s="304"/>
    </row>
    <row r="348" spans="1:34"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c r="AH348" s="304"/>
    </row>
    <row r="349" spans="1:34"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c r="AH349" s="304"/>
    </row>
    <row r="350" spans="1:34"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c r="AH350" s="304"/>
    </row>
    <row r="351" spans="1:34"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c r="AH351" s="304"/>
    </row>
    <row r="352" spans="1:34"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c r="AH352" s="304"/>
    </row>
    <row r="353" spans="1:34"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c r="AH353" s="304"/>
    </row>
    <row r="354" spans="1:34"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c r="AH354" s="304"/>
    </row>
    <row r="355" spans="1:34"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c r="AH355" s="304"/>
    </row>
    <row r="356" spans="1:34"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c r="AH356" s="304"/>
    </row>
    <row r="357" spans="1:34"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c r="AH357" s="304"/>
    </row>
    <row r="358" spans="1:34"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c r="AH358" s="304"/>
    </row>
    <row r="359" spans="1:34"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row>
    <row r="360" spans="1:34"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c r="AH360" s="304"/>
    </row>
    <row r="361" spans="1:34"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c r="AH361" s="304"/>
    </row>
    <row r="362" spans="1:34"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c r="AH362" s="304"/>
    </row>
    <row r="363" spans="1:34"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c r="AH363" s="304"/>
    </row>
    <row r="364" spans="1:34"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c r="AH364" s="304"/>
    </row>
    <row r="365" spans="1:34"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c r="AH365" s="304"/>
    </row>
    <row r="366" spans="1:34"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c r="AH366" s="304"/>
    </row>
    <row r="367" spans="1:34"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c r="AH367" s="304"/>
    </row>
    <row r="368" spans="1:34"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c r="AH368" s="304"/>
    </row>
    <row r="369" spans="1:34"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c r="AH369" s="304"/>
    </row>
    <row r="370" spans="1:34"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c r="AH370" s="304"/>
    </row>
    <row r="371" spans="1:34"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c r="AH371" s="304"/>
    </row>
    <row r="372" spans="1:34"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c r="AH372" s="304"/>
    </row>
    <row r="373" spans="1:34"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c r="AH373" s="304"/>
    </row>
    <row r="374" spans="1:34"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c r="AH374" s="304"/>
    </row>
    <row r="375" spans="1:34"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c r="AH375" s="304"/>
    </row>
    <row r="376" spans="1:34"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c r="AH376" s="304"/>
    </row>
    <row r="377" spans="1:34"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c r="AH377" s="304"/>
    </row>
    <row r="378" spans="1:34"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c r="AH378" s="304"/>
    </row>
    <row r="379" spans="1:34"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c r="AH379" s="304"/>
    </row>
    <row r="380" spans="1:34"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c r="AH380" s="304"/>
    </row>
    <row r="381" spans="1:34"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c r="AH381" s="304"/>
    </row>
    <row r="382" spans="1:34"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c r="AH382" s="304"/>
    </row>
    <row r="383" spans="1:34"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c r="AH383" s="304"/>
    </row>
    <row r="384" spans="1:34"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c r="AH384" s="304"/>
    </row>
    <row r="385" spans="1:34"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c r="AH385" s="304"/>
    </row>
    <row r="386" spans="1:34"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c r="AH386" s="304"/>
    </row>
    <row r="387" spans="1:34"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c r="AH387" s="304"/>
    </row>
    <row r="388" spans="1:34"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c r="AH388" s="304"/>
    </row>
    <row r="389" spans="1:34"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c r="AH389" s="304"/>
    </row>
    <row r="390" spans="1:34"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c r="AH390" s="304"/>
    </row>
    <row r="391" spans="1:34"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c r="AH391" s="304"/>
    </row>
    <row r="392" spans="1:34"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c r="AH392" s="304"/>
    </row>
    <row r="393" spans="1:34"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c r="AH393" s="304"/>
    </row>
    <row r="394" spans="1:34"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c r="AH394" s="304"/>
    </row>
    <row r="395" spans="1:34"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c r="AH395" s="304"/>
    </row>
    <row r="396" spans="1:34"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c r="AH396" s="304"/>
    </row>
    <row r="397" spans="1:34"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c r="AH397" s="304"/>
    </row>
    <row r="398" spans="1:34"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c r="AH398" s="304"/>
    </row>
    <row r="399" spans="1:34"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c r="AH399" s="304"/>
    </row>
    <row r="400" spans="1:34"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c r="AH400" s="304"/>
    </row>
    <row r="401" spans="1:34"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c r="AH401" s="304"/>
    </row>
    <row r="402" spans="1:34"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c r="AH402" s="304"/>
    </row>
    <row r="403" spans="1:34"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c r="AH403" s="304"/>
    </row>
    <row r="404" spans="1:34"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c r="AH404" s="304"/>
    </row>
    <row r="405" spans="1:34"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c r="AH405" s="304"/>
    </row>
    <row r="406" spans="1:34"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c r="AH406" s="304"/>
    </row>
    <row r="407" spans="1:34"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c r="AH407" s="304"/>
    </row>
    <row r="408" spans="1:34"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row>
    <row r="409" spans="1:34"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row>
    <row r="410" spans="1:34"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row>
    <row r="411" spans="1:34"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row>
    <row r="412" spans="1:34"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c r="AH412" s="304"/>
    </row>
    <row r="413" spans="1:34"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c r="AH413" s="304"/>
    </row>
    <row r="414" spans="1:34"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c r="AH414" s="304"/>
    </row>
    <row r="415" spans="1:34"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c r="AH415" s="304"/>
    </row>
    <row r="416" spans="1:34"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c r="AH416" s="304"/>
    </row>
    <row r="417" spans="1:34"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c r="AH417" s="304"/>
    </row>
    <row r="418" spans="1:34"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c r="AH418" s="304"/>
    </row>
    <row r="419" spans="1:34"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c r="AH419" s="304"/>
    </row>
    <row r="420" spans="1:34"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row>
    <row r="421" spans="1:34"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c r="AH421" s="304"/>
    </row>
    <row r="422" spans="1:34"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c r="AH422" s="304"/>
    </row>
    <row r="423" spans="1:34"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row>
    <row r="424" spans="1:34"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c r="AH424" s="304"/>
    </row>
    <row r="425" spans="1:34"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c r="AH425" s="304"/>
    </row>
    <row r="426" spans="1:34"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c r="AH426" s="304"/>
    </row>
    <row r="427" spans="1:34"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c r="AH427" s="304"/>
    </row>
    <row r="428" spans="1:34"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c r="AH428" s="304"/>
    </row>
    <row r="429" spans="1:34"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c r="AH429" s="304"/>
    </row>
    <row r="430" spans="1:34"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c r="AH430" s="304"/>
    </row>
    <row r="431" spans="1:34"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c r="AH431" s="304"/>
    </row>
    <row r="432" spans="1:34"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c r="AH432" s="304"/>
    </row>
    <row r="433" spans="1:34"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c r="AH433" s="304"/>
    </row>
    <row r="434" spans="1:34"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c r="AH434" s="304"/>
    </row>
    <row r="435" spans="1:34"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c r="AH435" s="304"/>
    </row>
    <row r="436" spans="1:34"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c r="AH436" s="304"/>
    </row>
    <row r="437" spans="1:34"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c r="AH437" s="304"/>
    </row>
    <row r="438" spans="1:34"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c r="AH438" s="304"/>
    </row>
    <row r="439" spans="1:34"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c r="AH439" s="304"/>
    </row>
    <row r="440" spans="1:34"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c r="AH440" s="304"/>
    </row>
    <row r="441" spans="1:34"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c r="AH441" s="304"/>
    </row>
    <row r="442" spans="1:34"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c r="AH442" s="304"/>
    </row>
    <row r="443" spans="1:34"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c r="AH443" s="304"/>
    </row>
    <row r="444" spans="1:34"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c r="AH444" s="304"/>
    </row>
    <row r="445" spans="1:34"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c r="AH445" s="304"/>
    </row>
    <row r="446" spans="1:34"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c r="AH446" s="304"/>
    </row>
    <row r="447" spans="1:34"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c r="AH447" s="304"/>
    </row>
    <row r="448" spans="1:34"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c r="AH448" s="304"/>
    </row>
    <row r="449" spans="1:34"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c r="AH449" s="304"/>
    </row>
    <row r="450" spans="1:34"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c r="AH450" s="304"/>
    </row>
    <row r="451" spans="1:34"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c r="AH451" s="304"/>
    </row>
    <row r="452" spans="1:34"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c r="AH452" s="304"/>
    </row>
    <row r="453" spans="1:34"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c r="AH453" s="304"/>
    </row>
    <row r="454" spans="1:34"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c r="AH454" s="304"/>
    </row>
    <row r="455" spans="1:34"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c r="AH455" s="304"/>
    </row>
    <row r="456" spans="1:34"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c r="AH456" s="304"/>
    </row>
    <row r="457" spans="1:34"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c r="AH457" s="304"/>
    </row>
    <row r="458" spans="1:34"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c r="AH458" s="304"/>
    </row>
    <row r="459" spans="1:34"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c r="AH459" s="304"/>
    </row>
    <row r="460" spans="1:34"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c r="AH460" s="304"/>
    </row>
    <row r="461" spans="1:34"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c r="AH461" s="304"/>
    </row>
    <row r="462" spans="1:34"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c r="AH462" s="304"/>
    </row>
    <row r="463" spans="1:34"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c r="AH463" s="304"/>
    </row>
    <row r="464" spans="1:34"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c r="AH464" s="304"/>
    </row>
    <row r="465" spans="1:34"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c r="AH465" s="304"/>
    </row>
    <row r="466" spans="1:34"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c r="AH466" s="304"/>
    </row>
    <row r="467" spans="1:34"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c r="AH467" s="304"/>
    </row>
    <row r="468" spans="1:34"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c r="AH468" s="304"/>
    </row>
    <row r="469" spans="1:34"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c r="AH469" s="304"/>
    </row>
    <row r="470" spans="1:34"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c r="AH470" s="304"/>
    </row>
    <row r="471" spans="1:34"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row>
    <row r="472" spans="1:34"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c r="AH472" s="304"/>
    </row>
    <row r="473" spans="1:34"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c r="AH473" s="304"/>
    </row>
    <row r="474" spans="1:34"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c r="AH474" s="304"/>
    </row>
    <row r="475" spans="1:34"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c r="AH475" s="304"/>
    </row>
    <row r="476" spans="1:34"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c r="AH476" s="304"/>
    </row>
    <row r="477" spans="1:34"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c r="AH477" s="304"/>
    </row>
    <row r="478" spans="1:34"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c r="AH478" s="304"/>
    </row>
    <row r="479" spans="1:34"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c r="AH479" s="304"/>
    </row>
    <row r="480" spans="1:34"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row>
    <row r="481" spans="1:34"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c r="AH481" s="304"/>
    </row>
    <row r="482" spans="1:34"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c r="AH482" s="304"/>
    </row>
    <row r="483" spans="1:34"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c r="AH483" s="304"/>
    </row>
    <row r="484" spans="1:34"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c r="AH484" s="304"/>
    </row>
    <row r="485" spans="1:34"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c r="AH485" s="304"/>
    </row>
    <row r="486" spans="1:34"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c r="AH486" s="304"/>
    </row>
    <row r="487" spans="1:34"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row>
    <row r="488" spans="1:34"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c r="AH488" s="304"/>
    </row>
    <row r="489" spans="1:34"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c r="AH489" s="304"/>
    </row>
    <row r="490" spans="1:34"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c r="AH490" s="304"/>
    </row>
    <row r="491" spans="1:34"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c r="AH491" s="304"/>
    </row>
    <row r="492" spans="1:34"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c r="AH492" s="304"/>
    </row>
    <row r="493" spans="1:34"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c r="AH493" s="304"/>
    </row>
    <row r="494" spans="1:34"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c r="AH494" s="304"/>
    </row>
    <row r="495" spans="1:34"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c r="AH495" s="304"/>
    </row>
    <row r="496" spans="1:34"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c r="AH496" s="304"/>
    </row>
    <row r="497" spans="1:34"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c r="AH497" s="304"/>
    </row>
    <row r="498" spans="1:34"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c r="AH498" s="304"/>
    </row>
    <row r="499" spans="1:34"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c r="AH499" s="304"/>
    </row>
    <row r="500" spans="1:34"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c r="AH500" s="304"/>
    </row>
    <row r="501" spans="1:34"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c r="AH501" s="304"/>
    </row>
    <row r="502" spans="1:34"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c r="AH502" s="304"/>
    </row>
    <row r="503" spans="1:34"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c r="AH503" s="304"/>
    </row>
    <row r="504" spans="1:34"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c r="AH504" s="304"/>
    </row>
    <row r="505" spans="1:34"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c r="AH505" s="304"/>
    </row>
    <row r="506" spans="1:34"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c r="AH506" s="304"/>
    </row>
    <row r="507" spans="1:34"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c r="AH507" s="304"/>
    </row>
    <row r="508" spans="1:34"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c r="AH508" s="304"/>
    </row>
    <row r="509" spans="1:34"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c r="AH509" s="304"/>
    </row>
    <row r="510" spans="1:34"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c r="AH510" s="304"/>
    </row>
    <row r="511" spans="1:34"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c r="AH511" s="304"/>
    </row>
    <row r="512" spans="1:34"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c r="AH512" s="304"/>
    </row>
    <row r="513" spans="1:34"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c r="AH513" s="304"/>
    </row>
    <row r="514" spans="1:34"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c r="AH514" s="304"/>
    </row>
    <row r="515" spans="1:34"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c r="AH515" s="304"/>
    </row>
    <row r="516" spans="1:34"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c r="AH516" s="304"/>
    </row>
    <row r="517" spans="1:34"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c r="AH517" s="304"/>
    </row>
    <row r="518" spans="1:34"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c r="AH518" s="304"/>
    </row>
    <row r="519" spans="1:34"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c r="AH519" s="304"/>
    </row>
    <row r="520" spans="1:34"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c r="AH520" s="304"/>
    </row>
    <row r="521" spans="1:34"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c r="AH521" s="304"/>
    </row>
    <row r="522" spans="1:34"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c r="AH522" s="304"/>
    </row>
    <row r="523" spans="1:34"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c r="AH523" s="304"/>
    </row>
    <row r="524" spans="1:34"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c r="AH524" s="304"/>
    </row>
    <row r="525" spans="1:34"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c r="AH525" s="304"/>
    </row>
    <row r="526" spans="1:34"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c r="AH526" s="304"/>
    </row>
    <row r="527" spans="1:34"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c r="AH527" s="304"/>
    </row>
    <row r="528" spans="1:34"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c r="AH528" s="304"/>
    </row>
    <row r="529" spans="1:34"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c r="AH529" s="304"/>
    </row>
    <row r="530" spans="1:34"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c r="AH530" s="304"/>
    </row>
    <row r="531" spans="1:34"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c r="AH531" s="304"/>
    </row>
    <row r="532" spans="1:34"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c r="AH532" s="304"/>
    </row>
    <row r="533" spans="1:34"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c r="AH533" s="304"/>
    </row>
    <row r="534" spans="1:34"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c r="AH534" s="304"/>
    </row>
    <row r="535" spans="1:34"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c r="AH535" s="304"/>
    </row>
    <row r="536" spans="1:34"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c r="AH536" s="304"/>
    </row>
    <row r="537" spans="1:34"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c r="AH537" s="304"/>
    </row>
    <row r="538" spans="1:34"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c r="AH538" s="304"/>
    </row>
    <row r="539" spans="1:34"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c r="AH539" s="304"/>
    </row>
    <row r="540" spans="1:34"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c r="AH540" s="304"/>
    </row>
    <row r="541" spans="1:34"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c r="AH541" s="304"/>
    </row>
    <row r="542" spans="1:34"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c r="AH542" s="304"/>
    </row>
    <row r="543" spans="1:34"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c r="AH543" s="304"/>
    </row>
    <row r="544" spans="1:34"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c r="AH544" s="304"/>
    </row>
    <row r="545" spans="1:34"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c r="AH545" s="304"/>
    </row>
    <row r="546" spans="1:34"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c r="AH546" s="304"/>
    </row>
    <row r="547" spans="1:34"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c r="AH547" s="304"/>
    </row>
    <row r="548" spans="1:34"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c r="AH548" s="304"/>
    </row>
    <row r="549" spans="1:34"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c r="AH549" s="304"/>
    </row>
    <row r="550" spans="1:34"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c r="AH550" s="304"/>
    </row>
    <row r="551" spans="1:34"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c r="AH551" s="304"/>
    </row>
    <row r="552" spans="1:34"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c r="AH552" s="304"/>
    </row>
    <row r="553" spans="1:34"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c r="AH553" s="304"/>
    </row>
    <row r="554" spans="1:34"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c r="AH554" s="304"/>
    </row>
    <row r="555" spans="1:34"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c r="AH555" s="304"/>
    </row>
    <row r="556" spans="1:34"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c r="AH556" s="304"/>
    </row>
    <row r="557" spans="1:34"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c r="AH557" s="304"/>
    </row>
    <row r="558" spans="1:34"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c r="AH558" s="304"/>
    </row>
    <row r="559" spans="1:34"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c r="AH559" s="304"/>
    </row>
    <row r="560" spans="1:34"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c r="AH560" s="304"/>
    </row>
    <row r="561" spans="1:34"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c r="AH561" s="304"/>
    </row>
    <row r="562" spans="1:34"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c r="AH562" s="304"/>
    </row>
    <row r="563" spans="1:34"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c r="AH563" s="304"/>
    </row>
    <row r="564" spans="1:34"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c r="AH564" s="304"/>
    </row>
    <row r="565" spans="1:34"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c r="AH565" s="304"/>
    </row>
    <row r="566" spans="1:34"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row>
    <row r="567" spans="1:34"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c r="AH567" s="304"/>
    </row>
    <row r="568" spans="1:34"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c r="AH568" s="304"/>
    </row>
    <row r="569" spans="1:34"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c r="AH569" s="304"/>
    </row>
    <row r="570" spans="1:34"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c r="AH570" s="304"/>
    </row>
    <row r="571" spans="1:34"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c r="AH571" s="304"/>
    </row>
    <row r="572" spans="1:34"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c r="AH572" s="304"/>
    </row>
    <row r="573" spans="1:34"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c r="AH573" s="304"/>
    </row>
    <row r="574" spans="1:34"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c r="AH574" s="304"/>
    </row>
    <row r="575" spans="1:34"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c r="AH575" s="304"/>
    </row>
    <row r="576" spans="1:34"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c r="AH576" s="304"/>
    </row>
    <row r="577" spans="1:34"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c r="AH577" s="304"/>
    </row>
    <row r="578" spans="1:34"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c r="AH578" s="304"/>
    </row>
    <row r="579" spans="1:34"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c r="AH579" s="304"/>
    </row>
    <row r="580" spans="1:34"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c r="AH580" s="304"/>
    </row>
    <row r="581" spans="1:34"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c r="AH581" s="304"/>
    </row>
    <row r="582" spans="1:34"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c r="AH582" s="304"/>
    </row>
    <row r="583" spans="1:34"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c r="AH583" s="304"/>
    </row>
    <row r="584" spans="1:34"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c r="AE584" s="304"/>
      <c r="AF584" s="304"/>
      <c r="AG584" s="304"/>
      <c r="AH584" s="304"/>
    </row>
    <row r="585" spans="1:34"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c r="AE585" s="304"/>
      <c r="AF585" s="304"/>
      <c r="AG585" s="304"/>
      <c r="AH585" s="304"/>
    </row>
    <row r="586" spans="1:34"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c r="AE586" s="304"/>
      <c r="AF586" s="304"/>
      <c r="AG586" s="304"/>
      <c r="AH586" s="304"/>
    </row>
    <row r="587" spans="1:34"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c r="AE587" s="304"/>
      <c r="AF587" s="304"/>
      <c r="AG587" s="304"/>
      <c r="AH587" s="304"/>
    </row>
    <row r="588" spans="1:34"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304"/>
      <c r="AF588" s="304"/>
      <c r="AG588" s="304"/>
      <c r="AH588" s="304"/>
    </row>
    <row r="589" spans="1:34"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c r="AH589" s="304"/>
    </row>
    <row r="590" spans="1:34"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c r="AH590" s="304"/>
    </row>
    <row r="591" spans="1:34"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c r="AH591" s="304"/>
    </row>
    <row r="592" spans="1:34"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c r="AH592" s="304"/>
    </row>
    <row r="593" spans="1:34"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c r="AH593" s="304"/>
    </row>
    <row r="594" spans="1:34"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c r="AE594" s="304"/>
      <c r="AF594" s="304"/>
      <c r="AG594" s="304"/>
      <c r="AH594" s="304"/>
    </row>
    <row r="595" spans="1:34"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c r="AE595" s="304"/>
      <c r="AF595" s="304"/>
      <c r="AG595" s="304"/>
      <c r="AH595" s="304"/>
    </row>
    <row r="596" spans="1:34"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c r="AE596" s="304"/>
      <c r="AF596" s="304"/>
      <c r="AG596" s="304"/>
      <c r="AH596" s="304"/>
    </row>
    <row r="597" spans="1:34"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304"/>
      <c r="AF597" s="304"/>
      <c r="AG597" s="304"/>
      <c r="AH597" s="304"/>
    </row>
    <row r="598" spans="1:34"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304"/>
      <c r="AF598" s="304"/>
      <c r="AG598" s="304"/>
      <c r="AH598" s="304"/>
    </row>
    <row r="599" spans="1:34"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c r="AE599" s="304"/>
      <c r="AF599" s="304"/>
      <c r="AG599" s="304"/>
      <c r="AH599" s="304"/>
    </row>
    <row r="600" spans="1:34"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c r="AH600" s="304"/>
    </row>
    <row r="601" spans="1:34"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c r="AH601" s="304"/>
    </row>
    <row r="602" spans="1:34"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c r="AE602" s="304"/>
      <c r="AF602" s="304"/>
      <c r="AG602" s="304"/>
      <c r="AH602" s="304"/>
    </row>
    <row r="603" spans="1:34"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c r="AE603" s="304"/>
      <c r="AF603" s="304"/>
      <c r="AG603" s="304"/>
      <c r="AH603" s="304"/>
    </row>
    <row r="604" spans="1:34"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c r="AE604" s="304"/>
      <c r="AF604" s="304"/>
      <c r="AG604" s="304"/>
      <c r="AH604" s="304"/>
    </row>
    <row r="605" spans="1:34"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c r="AE605" s="304"/>
      <c r="AF605" s="304"/>
      <c r="AG605" s="304"/>
      <c r="AH605" s="304"/>
    </row>
    <row r="606" spans="1:34"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c r="AE606" s="304"/>
      <c r="AF606" s="304"/>
      <c r="AG606" s="304"/>
      <c r="AH606" s="304"/>
    </row>
    <row r="607" spans="1:34"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c r="AE607" s="304"/>
      <c r="AF607" s="304"/>
      <c r="AG607" s="304"/>
      <c r="AH607" s="304"/>
    </row>
    <row r="608" spans="1:34"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304"/>
      <c r="AF608" s="304"/>
      <c r="AG608" s="304"/>
      <c r="AH608" s="304"/>
    </row>
    <row r="609" spans="1:34"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c r="AE609" s="304"/>
      <c r="AF609" s="304"/>
      <c r="AG609" s="304"/>
      <c r="AH609" s="304"/>
    </row>
    <row r="610" spans="1:34"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c r="AE610" s="304"/>
      <c r="AF610" s="304"/>
      <c r="AG610" s="304"/>
      <c r="AH610" s="304"/>
    </row>
    <row r="611" spans="1:34"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c r="AE611" s="304"/>
      <c r="AF611" s="304"/>
      <c r="AG611" s="304"/>
      <c r="AH611" s="304"/>
    </row>
    <row r="612" spans="1:34"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c r="AH612" s="304"/>
    </row>
    <row r="613" spans="1:34"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c r="AE613" s="304"/>
      <c r="AF613" s="304"/>
      <c r="AG613" s="304"/>
      <c r="AH613" s="304"/>
    </row>
    <row r="614" spans="1:34"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c r="AE614" s="304"/>
      <c r="AF614" s="304"/>
      <c r="AG614" s="304"/>
      <c r="AH614" s="304"/>
    </row>
    <row r="615" spans="1:34"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c r="AE615" s="304"/>
      <c r="AF615" s="304"/>
      <c r="AG615" s="304"/>
      <c r="AH615" s="304"/>
    </row>
    <row r="616" spans="1:34"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c r="AE616" s="304"/>
      <c r="AF616" s="304"/>
      <c r="AG616" s="304"/>
      <c r="AH616" s="304"/>
    </row>
    <row r="617" spans="1:34"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304"/>
      <c r="AF617" s="304"/>
      <c r="AG617" s="304"/>
      <c r="AH617" s="304"/>
    </row>
    <row r="618" spans="1:34"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c r="AE618" s="304"/>
      <c r="AF618" s="304"/>
      <c r="AG618" s="304"/>
      <c r="AH618" s="304"/>
    </row>
    <row r="619" spans="1:34"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c r="AE619" s="304"/>
      <c r="AF619" s="304"/>
      <c r="AG619" s="304"/>
      <c r="AH619" s="304"/>
    </row>
    <row r="620" spans="1:34"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c r="AE620" s="304"/>
      <c r="AF620" s="304"/>
      <c r="AG620" s="304"/>
      <c r="AH620" s="304"/>
    </row>
    <row r="621" spans="1:34"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c r="AE621" s="304"/>
      <c r="AF621" s="304"/>
      <c r="AG621" s="304"/>
      <c r="AH621" s="304"/>
    </row>
    <row r="622" spans="1:34"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c r="AE622" s="304"/>
      <c r="AF622" s="304"/>
      <c r="AG622" s="304"/>
      <c r="AH622" s="304"/>
    </row>
    <row r="623" spans="1:34"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c r="AE623" s="304"/>
      <c r="AF623" s="304"/>
      <c r="AG623" s="304"/>
      <c r="AH623" s="304"/>
    </row>
    <row r="624" spans="1:34"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c r="AE624" s="304"/>
      <c r="AF624" s="304"/>
      <c r="AG624" s="304"/>
      <c r="AH624" s="304"/>
    </row>
    <row r="625" spans="1:34"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c r="AE625" s="304"/>
      <c r="AF625" s="304"/>
      <c r="AG625" s="304"/>
      <c r="AH625" s="304"/>
    </row>
    <row r="626" spans="1:34"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c r="AE626" s="304"/>
      <c r="AF626" s="304"/>
      <c r="AG626" s="304"/>
      <c r="AH626" s="304"/>
    </row>
    <row r="627" spans="1:34"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c r="AE627" s="304"/>
      <c r="AF627" s="304"/>
      <c r="AG627" s="304"/>
      <c r="AH627" s="304"/>
    </row>
    <row r="628" spans="1:34"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c r="AE628" s="304"/>
      <c r="AF628" s="304"/>
      <c r="AG628" s="304"/>
      <c r="AH628" s="304"/>
    </row>
    <row r="629" spans="1:34"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c r="AE629" s="304"/>
      <c r="AF629" s="304"/>
      <c r="AG629" s="304"/>
      <c r="AH629" s="304"/>
    </row>
    <row r="630" spans="1:34"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c r="AE630" s="304"/>
      <c r="AF630" s="304"/>
      <c r="AG630" s="304"/>
      <c r="AH630" s="304"/>
    </row>
    <row r="631" spans="1:34"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c r="AE631" s="304"/>
      <c r="AF631" s="304"/>
      <c r="AG631" s="304"/>
      <c r="AH631" s="304"/>
    </row>
    <row r="632" spans="1:34"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304"/>
      <c r="AF632" s="304"/>
      <c r="AG632" s="304"/>
      <c r="AH632" s="304"/>
    </row>
    <row r="633" spans="1:34"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304"/>
      <c r="AF633" s="304"/>
      <c r="AG633" s="304"/>
      <c r="AH633" s="304"/>
    </row>
    <row r="634" spans="1:34"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c r="AE634" s="304"/>
      <c r="AF634" s="304"/>
      <c r="AG634" s="304"/>
      <c r="AH634" s="304"/>
    </row>
    <row r="635" spans="1:34"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c r="AE635" s="304"/>
      <c r="AF635" s="304"/>
      <c r="AG635" s="304"/>
      <c r="AH635" s="304"/>
    </row>
    <row r="636" spans="1:34"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c r="AE636" s="304"/>
      <c r="AF636" s="304"/>
      <c r="AG636" s="304"/>
      <c r="AH636" s="304"/>
    </row>
    <row r="637" spans="1:34"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c r="AE637" s="304"/>
      <c r="AF637" s="304"/>
      <c r="AG637" s="304"/>
      <c r="AH637" s="304"/>
    </row>
    <row r="638" spans="1:34"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c r="AE638" s="304"/>
      <c r="AF638" s="304"/>
      <c r="AG638" s="304"/>
      <c r="AH638" s="304"/>
    </row>
    <row r="639" spans="1:34"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c r="AE639" s="304"/>
      <c r="AF639" s="304"/>
      <c r="AG639" s="304"/>
      <c r="AH639" s="304"/>
    </row>
    <row r="640" spans="1:34"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c r="AE640" s="304"/>
      <c r="AF640" s="304"/>
      <c r="AG640" s="304"/>
      <c r="AH640" s="304"/>
    </row>
    <row r="641" spans="1:34"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304"/>
      <c r="AF641" s="304"/>
      <c r="AG641" s="304"/>
      <c r="AH641" s="304"/>
    </row>
    <row r="642" spans="1:34"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304"/>
      <c r="AF642" s="304"/>
      <c r="AG642" s="304"/>
      <c r="AH642" s="304"/>
    </row>
    <row r="643" spans="1:34"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c r="AE643" s="304"/>
      <c r="AF643" s="304"/>
      <c r="AG643" s="304"/>
      <c r="AH643" s="304"/>
    </row>
    <row r="644" spans="1:34"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304"/>
      <c r="AF644" s="304"/>
      <c r="AG644" s="304"/>
      <c r="AH644" s="304"/>
    </row>
    <row r="645" spans="1:34"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c r="AH645" s="304"/>
    </row>
    <row r="646" spans="1:34"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c r="AE646" s="304"/>
      <c r="AF646" s="304"/>
      <c r="AG646" s="304"/>
      <c r="AH646" s="304"/>
    </row>
    <row r="647" spans="1:34"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c r="AE647" s="304"/>
      <c r="AF647" s="304"/>
      <c r="AG647" s="304"/>
      <c r="AH647" s="304"/>
    </row>
    <row r="648" spans="1:34"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c r="AE648" s="304"/>
      <c r="AF648" s="304"/>
      <c r="AG648" s="304"/>
      <c r="AH648" s="304"/>
    </row>
    <row r="649" spans="1:34"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c r="AE649" s="304"/>
      <c r="AF649" s="304"/>
      <c r="AG649" s="304"/>
      <c r="AH649" s="304"/>
    </row>
    <row r="650" spans="1:34"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c r="AE650" s="304"/>
      <c r="AF650" s="304"/>
      <c r="AG650" s="304"/>
      <c r="AH650" s="304"/>
    </row>
    <row r="651" spans="1:34"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c r="AE651" s="304"/>
      <c r="AF651" s="304"/>
      <c r="AG651" s="304"/>
      <c r="AH651" s="304"/>
    </row>
    <row r="652" spans="1:34"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c r="AE652" s="304"/>
      <c r="AF652" s="304"/>
      <c r="AG652" s="304"/>
      <c r="AH652" s="304"/>
    </row>
    <row r="653" spans="1:34"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304"/>
      <c r="AF653" s="304"/>
      <c r="AG653" s="304"/>
      <c r="AH653" s="304"/>
    </row>
    <row r="654" spans="1:34"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c r="AE654" s="304"/>
      <c r="AF654" s="304"/>
      <c r="AG654" s="304"/>
      <c r="AH654" s="304"/>
    </row>
    <row r="655" spans="1:34"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c r="AE655" s="304"/>
      <c r="AF655" s="304"/>
      <c r="AG655" s="304"/>
      <c r="AH655" s="304"/>
    </row>
    <row r="656" spans="1:34"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c r="AE656" s="304"/>
      <c r="AF656" s="304"/>
      <c r="AG656" s="304"/>
      <c r="AH656" s="304"/>
    </row>
    <row r="657" spans="1:34"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c r="AE657" s="304"/>
      <c r="AF657" s="304"/>
      <c r="AG657" s="304"/>
      <c r="AH657" s="304"/>
    </row>
    <row r="658" spans="1:34"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c r="AE658" s="304"/>
      <c r="AF658" s="304"/>
      <c r="AG658" s="304"/>
      <c r="AH658" s="304"/>
    </row>
    <row r="659" spans="1:34"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c r="AE659" s="304"/>
      <c r="AF659" s="304"/>
      <c r="AG659" s="304"/>
      <c r="AH659" s="304"/>
    </row>
    <row r="660" spans="1:34"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c r="AH660" s="304"/>
    </row>
    <row r="661" spans="1:34"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c r="AH661" s="304"/>
    </row>
    <row r="662" spans="1:34"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c r="AE662" s="304"/>
      <c r="AF662" s="304"/>
      <c r="AG662" s="304"/>
      <c r="AH662" s="304"/>
    </row>
    <row r="663" spans="1:34"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c r="AE663" s="304"/>
      <c r="AF663" s="304"/>
      <c r="AG663" s="304"/>
      <c r="AH663" s="304"/>
    </row>
    <row r="664" spans="1:34"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c r="AE664" s="304"/>
      <c r="AF664" s="304"/>
      <c r="AG664" s="304"/>
      <c r="AH664" s="304"/>
    </row>
    <row r="665" spans="1:34"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c r="AE665" s="304"/>
      <c r="AF665" s="304"/>
      <c r="AG665" s="304"/>
      <c r="AH665" s="304"/>
    </row>
    <row r="666" spans="1:34"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c r="AE666" s="304"/>
      <c r="AF666" s="304"/>
      <c r="AG666" s="304"/>
      <c r="AH666" s="304"/>
    </row>
    <row r="667" spans="1:34"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c r="AE667" s="304"/>
      <c r="AF667" s="304"/>
      <c r="AG667" s="304"/>
      <c r="AH667" s="304"/>
    </row>
    <row r="668" spans="1:34"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c r="AE668" s="304"/>
      <c r="AF668" s="304"/>
      <c r="AG668" s="304"/>
      <c r="AH668" s="304"/>
    </row>
    <row r="669" spans="1:34"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c r="AE669" s="304"/>
      <c r="AF669" s="304"/>
      <c r="AG669" s="304"/>
      <c r="AH669" s="304"/>
    </row>
    <row r="670" spans="1:34"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304"/>
      <c r="AF670" s="304"/>
      <c r="AG670" s="304"/>
      <c r="AH670" s="304"/>
    </row>
    <row r="671" spans="1:34"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c r="AE671" s="304"/>
      <c r="AF671" s="304"/>
      <c r="AG671" s="304"/>
      <c r="AH671" s="304"/>
    </row>
    <row r="672" spans="1:34"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304"/>
      <c r="AF672" s="304"/>
      <c r="AG672" s="304"/>
      <c r="AH672" s="304"/>
    </row>
    <row r="673" spans="1:34"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304"/>
      <c r="AF673" s="304"/>
      <c r="AG673" s="304"/>
      <c r="AH673" s="304"/>
    </row>
    <row r="674" spans="1:34"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c r="AE674" s="304"/>
      <c r="AF674" s="304"/>
      <c r="AG674" s="304"/>
      <c r="AH674" s="304"/>
    </row>
    <row r="675" spans="1:34"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c r="AE675" s="304"/>
      <c r="AF675" s="304"/>
      <c r="AG675" s="304"/>
      <c r="AH675" s="304"/>
    </row>
    <row r="676" spans="1:34"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c r="AE676" s="304"/>
      <c r="AF676" s="304"/>
      <c r="AG676" s="304"/>
      <c r="AH676" s="304"/>
    </row>
    <row r="677" spans="1:34"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c r="AE677" s="304"/>
      <c r="AF677" s="304"/>
      <c r="AG677" s="304"/>
      <c r="AH677" s="304"/>
    </row>
    <row r="678" spans="1:34"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c r="AE678" s="304"/>
      <c r="AF678" s="304"/>
      <c r="AG678" s="304"/>
      <c r="AH678" s="304"/>
    </row>
    <row r="679" spans="1:34"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304"/>
      <c r="AF679" s="304"/>
      <c r="AG679" s="304"/>
      <c r="AH679" s="304"/>
    </row>
    <row r="680" spans="1:34"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c r="AE680" s="304"/>
      <c r="AF680" s="304"/>
      <c r="AG680" s="304"/>
      <c r="AH680" s="304"/>
    </row>
    <row r="681" spans="1:34"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304"/>
      <c r="AF681" s="304"/>
      <c r="AG681" s="304"/>
      <c r="AH681" s="304"/>
    </row>
    <row r="682" spans="1:34"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304"/>
      <c r="AF682" s="304"/>
      <c r="AG682" s="304"/>
      <c r="AH682" s="304"/>
    </row>
    <row r="683" spans="1:34"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c r="AE683" s="304"/>
      <c r="AF683" s="304"/>
      <c r="AG683" s="304"/>
      <c r="AH683" s="304"/>
    </row>
    <row r="684" spans="1:34"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c r="AE684" s="304"/>
      <c r="AF684" s="304"/>
      <c r="AG684" s="304"/>
      <c r="AH684" s="304"/>
    </row>
    <row r="685" spans="1:34"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c r="AE685" s="304"/>
      <c r="AF685" s="304"/>
      <c r="AG685" s="304"/>
      <c r="AH685" s="304"/>
    </row>
    <row r="686" spans="1:34"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c r="AE686" s="304"/>
      <c r="AF686" s="304"/>
      <c r="AG686" s="304"/>
      <c r="AH686" s="304"/>
    </row>
    <row r="687" spans="1:34"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c r="AE687" s="304"/>
      <c r="AF687" s="304"/>
      <c r="AG687" s="304"/>
      <c r="AH687" s="304"/>
    </row>
    <row r="688" spans="1:34"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c r="AE688" s="304"/>
      <c r="AF688" s="304"/>
      <c r="AG688" s="304"/>
      <c r="AH688" s="304"/>
    </row>
    <row r="689" spans="1:34"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c r="AE689" s="304"/>
      <c r="AF689" s="304"/>
      <c r="AG689" s="304"/>
      <c r="AH689" s="304"/>
    </row>
    <row r="690" spans="1:34"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c r="AE690" s="304"/>
      <c r="AF690" s="304"/>
      <c r="AG690" s="304"/>
      <c r="AH690" s="304"/>
    </row>
    <row r="691" spans="1:34"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c r="AE691" s="304"/>
      <c r="AF691" s="304"/>
      <c r="AG691" s="304"/>
      <c r="AH691" s="304"/>
    </row>
    <row r="692" spans="1:34"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c r="AE692" s="304"/>
      <c r="AF692" s="304"/>
      <c r="AG692" s="304"/>
      <c r="AH692" s="304"/>
    </row>
    <row r="693" spans="1:34"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c r="AE693" s="304"/>
      <c r="AF693" s="304"/>
      <c r="AG693" s="304"/>
      <c r="AH693" s="304"/>
    </row>
    <row r="694" spans="1:34"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c r="AE694" s="304"/>
      <c r="AF694" s="304"/>
      <c r="AG694" s="304"/>
      <c r="AH694" s="304"/>
    </row>
    <row r="695" spans="1:34"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c r="AE695" s="304"/>
      <c r="AF695" s="304"/>
      <c r="AG695" s="304"/>
      <c r="AH695" s="304"/>
    </row>
    <row r="696" spans="1:34"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c r="AE696" s="304"/>
      <c r="AF696" s="304"/>
      <c r="AG696" s="304"/>
      <c r="AH696" s="304"/>
    </row>
    <row r="697" spans="1:34"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c r="AE697" s="304"/>
      <c r="AF697" s="304"/>
      <c r="AG697" s="304"/>
      <c r="AH697" s="304"/>
    </row>
    <row r="698" spans="1:34"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c r="AE698" s="304"/>
      <c r="AF698" s="304"/>
      <c r="AG698" s="304"/>
      <c r="AH698" s="304"/>
    </row>
    <row r="699" spans="1:34"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c r="AE699" s="304"/>
      <c r="AF699" s="304"/>
      <c r="AG699" s="304"/>
      <c r="AH699" s="304"/>
    </row>
    <row r="700" spans="1:34"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c r="AE700" s="304"/>
      <c r="AF700" s="304"/>
      <c r="AG700" s="304"/>
      <c r="AH700" s="304"/>
    </row>
    <row r="701" spans="1:34"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c r="AE701" s="304"/>
      <c r="AF701" s="304"/>
      <c r="AG701" s="304"/>
      <c r="AH701" s="304"/>
    </row>
    <row r="702" spans="1:34"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c r="AE702" s="304"/>
      <c r="AF702" s="304"/>
      <c r="AG702" s="304"/>
      <c r="AH702" s="304"/>
    </row>
    <row r="703" spans="1:34"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c r="AE703" s="304"/>
      <c r="AF703" s="304"/>
      <c r="AG703" s="304"/>
      <c r="AH703" s="304"/>
    </row>
    <row r="704" spans="1:34"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c r="AE704" s="304"/>
      <c r="AF704" s="304"/>
      <c r="AG704" s="304"/>
      <c r="AH704" s="304"/>
    </row>
    <row r="705" spans="1:34"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c r="AE705" s="304"/>
      <c r="AF705" s="304"/>
      <c r="AG705" s="304"/>
      <c r="AH705" s="304"/>
    </row>
    <row r="706" spans="1:34"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c r="AE706" s="304"/>
      <c r="AF706" s="304"/>
      <c r="AG706" s="304"/>
      <c r="AH706" s="304"/>
    </row>
    <row r="707" spans="1:34"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c r="AE707" s="304"/>
      <c r="AF707" s="304"/>
      <c r="AG707" s="304"/>
      <c r="AH707" s="304"/>
    </row>
    <row r="708" spans="1:34"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c r="AE708" s="304"/>
      <c r="AF708" s="304"/>
      <c r="AG708" s="304"/>
      <c r="AH708" s="304"/>
    </row>
    <row r="709" spans="1:34"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c r="AE709" s="304"/>
      <c r="AF709" s="304"/>
      <c r="AG709" s="304"/>
      <c r="AH709" s="304"/>
    </row>
    <row r="710" spans="1:34"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c r="AE710" s="304"/>
      <c r="AF710" s="304"/>
      <c r="AG710" s="304"/>
      <c r="AH710" s="304"/>
    </row>
    <row r="711" spans="1:34"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c r="AE711" s="304"/>
      <c r="AF711" s="304"/>
      <c r="AG711" s="304"/>
      <c r="AH711" s="304"/>
    </row>
    <row r="712" spans="1:34"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c r="AE712" s="304"/>
      <c r="AF712" s="304"/>
      <c r="AG712" s="304"/>
      <c r="AH712" s="304"/>
    </row>
    <row r="713" spans="1:34"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c r="AE713" s="304"/>
      <c r="AF713" s="304"/>
      <c r="AG713" s="304"/>
      <c r="AH713" s="304"/>
    </row>
    <row r="714" spans="1:34"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c r="AE714" s="304"/>
      <c r="AF714" s="304"/>
      <c r="AG714" s="304"/>
      <c r="AH714" s="304"/>
    </row>
    <row r="715" spans="1:34"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c r="AE715" s="304"/>
      <c r="AF715" s="304"/>
      <c r="AG715" s="304"/>
      <c r="AH715" s="304"/>
    </row>
    <row r="716" spans="1:34"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c r="AE716" s="304"/>
      <c r="AF716" s="304"/>
      <c r="AG716" s="304"/>
      <c r="AH716" s="304"/>
    </row>
    <row r="717" spans="1:34"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c r="AE717" s="304"/>
      <c r="AF717" s="304"/>
      <c r="AG717" s="304"/>
      <c r="AH717" s="304"/>
    </row>
    <row r="718" spans="1:34"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c r="AE718" s="304"/>
      <c r="AF718" s="304"/>
      <c r="AG718" s="304"/>
      <c r="AH718" s="304"/>
    </row>
    <row r="719" spans="1:34"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c r="AH719" s="304"/>
    </row>
    <row r="720" spans="1:34"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c r="AH720" s="304"/>
    </row>
    <row r="721" spans="1:34"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c r="AE721" s="304"/>
      <c r="AF721" s="304"/>
      <c r="AG721" s="304"/>
      <c r="AH721" s="304"/>
    </row>
    <row r="722" spans="1:34"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c r="AE722" s="304"/>
      <c r="AF722" s="304"/>
      <c r="AG722" s="304"/>
      <c r="AH722" s="304"/>
    </row>
    <row r="723" spans="1:34"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c r="AE723" s="304"/>
      <c r="AF723" s="304"/>
      <c r="AG723" s="304"/>
      <c r="AH723" s="304"/>
    </row>
    <row r="724" spans="1:34"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c r="AH724" s="304"/>
    </row>
    <row r="725" spans="1:34"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c r="AE725" s="304"/>
      <c r="AF725" s="304"/>
      <c r="AG725" s="304"/>
      <c r="AH725" s="304"/>
    </row>
    <row r="726" spans="1:34"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304"/>
      <c r="AF726" s="304"/>
      <c r="AG726" s="304"/>
      <c r="AH726" s="304"/>
    </row>
    <row r="727" spans="1:34"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304"/>
      <c r="AF727" s="304"/>
      <c r="AG727" s="304"/>
      <c r="AH727" s="304"/>
    </row>
    <row r="728" spans="1:34"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c r="AE728" s="304"/>
      <c r="AF728" s="304"/>
      <c r="AG728" s="304"/>
      <c r="AH728" s="304"/>
    </row>
    <row r="729" spans="1:34"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c r="AE729" s="304"/>
      <c r="AF729" s="304"/>
      <c r="AG729" s="304"/>
      <c r="AH729" s="304"/>
    </row>
    <row r="730" spans="1:34"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c r="AE730" s="304"/>
      <c r="AF730" s="304"/>
      <c r="AG730" s="304"/>
      <c r="AH730" s="304"/>
    </row>
    <row r="731" spans="1:34"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c r="AE731" s="304"/>
      <c r="AF731" s="304"/>
      <c r="AG731" s="304"/>
      <c r="AH731" s="304"/>
    </row>
    <row r="732" spans="1:34"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304"/>
      <c r="AF732" s="304"/>
      <c r="AG732" s="304"/>
      <c r="AH732" s="304"/>
    </row>
    <row r="733" spans="1:34"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c r="AE733" s="304"/>
      <c r="AF733" s="304"/>
      <c r="AG733" s="304"/>
      <c r="AH733" s="304"/>
    </row>
    <row r="734" spans="1:34"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c r="AE734" s="304"/>
      <c r="AF734" s="304"/>
      <c r="AG734" s="304"/>
      <c r="AH734" s="304"/>
    </row>
    <row r="735" spans="1:34"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304"/>
      <c r="AF735" s="304"/>
      <c r="AG735" s="304"/>
      <c r="AH735" s="304"/>
    </row>
    <row r="736" spans="1:34"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304"/>
      <c r="AF736" s="304"/>
      <c r="AG736" s="304"/>
      <c r="AH736" s="304"/>
    </row>
    <row r="737" spans="1:34"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c r="AE737" s="304"/>
      <c r="AF737" s="304"/>
      <c r="AG737" s="304"/>
      <c r="AH737" s="304"/>
    </row>
    <row r="738" spans="1:34"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c r="AE738" s="304"/>
      <c r="AF738" s="304"/>
      <c r="AG738" s="304"/>
      <c r="AH738" s="304"/>
    </row>
    <row r="739" spans="1:34"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c r="AE739" s="304"/>
      <c r="AF739" s="304"/>
      <c r="AG739" s="304"/>
      <c r="AH739" s="304"/>
    </row>
    <row r="740" spans="1:34"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c r="AE740" s="304"/>
      <c r="AF740" s="304"/>
      <c r="AG740" s="304"/>
      <c r="AH740" s="304"/>
    </row>
    <row r="741" spans="1:34"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304"/>
      <c r="AF741" s="304"/>
      <c r="AG741" s="304"/>
      <c r="AH741" s="304"/>
    </row>
    <row r="742" spans="1:34"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c r="AE742" s="304"/>
      <c r="AF742" s="304"/>
      <c r="AG742" s="304"/>
      <c r="AH742" s="304"/>
    </row>
    <row r="743" spans="1:34"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c r="AE743" s="304"/>
      <c r="AF743" s="304"/>
      <c r="AG743" s="304"/>
      <c r="AH743" s="304"/>
    </row>
    <row r="744" spans="1:34"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c r="AE744" s="304"/>
      <c r="AF744" s="304"/>
      <c r="AG744" s="304"/>
      <c r="AH744" s="304"/>
    </row>
    <row r="745" spans="1:34"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c r="AE745" s="304"/>
      <c r="AF745" s="304"/>
      <c r="AG745" s="304"/>
      <c r="AH745" s="304"/>
    </row>
    <row r="746" spans="1:34"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c r="AE746" s="304"/>
      <c r="AF746" s="304"/>
      <c r="AG746" s="304"/>
      <c r="AH746" s="304"/>
    </row>
    <row r="747" spans="1:34"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c r="AE747" s="304"/>
      <c r="AF747" s="304"/>
      <c r="AG747" s="304"/>
      <c r="AH747" s="304"/>
    </row>
    <row r="748" spans="1:34"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c r="AE748" s="304"/>
      <c r="AF748" s="304"/>
      <c r="AG748" s="304"/>
      <c r="AH748" s="304"/>
    </row>
    <row r="749" spans="1:34"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c r="AE749" s="304"/>
      <c r="AF749" s="304"/>
      <c r="AG749" s="304"/>
      <c r="AH749" s="304"/>
    </row>
    <row r="750" spans="1:34"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c r="AE750" s="304"/>
      <c r="AF750" s="304"/>
      <c r="AG750" s="304"/>
      <c r="AH750" s="304"/>
    </row>
    <row r="751" spans="1:34"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c r="AE751" s="304"/>
      <c r="AF751" s="304"/>
      <c r="AG751" s="304"/>
      <c r="AH751" s="304"/>
    </row>
    <row r="752" spans="1:34"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c r="AE752" s="304"/>
      <c r="AF752" s="304"/>
      <c r="AG752" s="304"/>
      <c r="AH752" s="304"/>
    </row>
    <row r="753" spans="1:34"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c r="AF753" s="304"/>
      <c r="AG753" s="304"/>
      <c r="AH753" s="304"/>
    </row>
    <row r="754" spans="1:34"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c r="AE754" s="304"/>
      <c r="AF754" s="304"/>
      <c r="AG754" s="304"/>
      <c r="AH754" s="304"/>
    </row>
    <row r="755" spans="1:34"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c r="AE755" s="304"/>
      <c r="AF755" s="304"/>
      <c r="AG755" s="304"/>
      <c r="AH755" s="304"/>
    </row>
    <row r="756" spans="1:34"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c r="AE756" s="304"/>
      <c r="AF756" s="304"/>
      <c r="AG756" s="304"/>
      <c r="AH756" s="304"/>
    </row>
    <row r="757" spans="1:34"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c r="AE757" s="304"/>
      <c r="AF757" s="304"/>
      <c r="AG757" s="304"/>
      <c r="AH757" s="304"/>
    </row>
    <row r="758" spans="1:34"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304"/>
      <c r="AF758" s="304"/>
      <c r="AG758" s="304"/>
      <c r="AH758" s="304"/>
    </row>
    <row r="759" spans="1:34"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c r="AE759" s="304"/>
      <c r="AF759" s="304"/>
      <c r="AG759" s="304"/>
      <c r="AH759" s="304"/>
    </row>
    <row r="760" spans="1:34"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c r="AE760" s="304"/>
      <c r="AF760" s="304"/>
      <c r="AG760" s="304"/>
      <c r="AH760" s="304"/>
    </row>
    <row r="761" spans="1:34"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c r="AE761" s="304"/>
      <c r="AF761" s="304"/>
      <c r="AG761" s="304"/>
      <c r="AH761" s="304"/>
    </row>
    <row r="762" spans="1:34"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c r="AE762" s="304"/>
      <c r="AF762" s="304"/>
      <c r="AG762" s="304"/>
      <c r="AH762" s="304"/>
    </row>
    <row r="763" spans="1:34"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c r="AE763" s="304"/>
      <c r="AF763" s="304"/>
      <c r="AG763" s="304"/>
      <c r="AH763" s="304"/>
    </row>
    <row r="764" spans="1:34"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c r="AE764" s="304"/>
      <c r="AF764" s="304"/>
      <c r="AG764" s="304"/>
      <c r="AH764" s="304"/>
    </row>
    <row r="765" spans="1:34"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c r="AE765" s="304"/>
      <c r="AF765" s="304"/>
      <c r="AG765" s="304"/>
      <c r="AH765" s="304"/>
    </row>
    <row r="766" spans="1:34"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c r="AE766" s="304"/>
      <c r="AF766" s="304"/>
      <c r="AG766" s="304"/>
      <c r="AH766" s="304"/>
    </row>
    <row r="767" spans="1:34"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304"/>
      <c r="AF767" s="304"/>
      <c r="AG767" s="304"/>
      <c r="AH767" s="304"/>
    </row>
    <row r="768" spans="1:34"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c r="AE768" s="304"/>
      <c r="AF768" s="304"/>
      <c r="AG768" s="304"/>
      <c r="AH768" s="304"/>
    </row>
    <row r="769" spans="1:34"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c r="AE769" s="304"/>
      <c r="AF769" s="304"/>
      <c r="AG769" s="304"/>
      <c r="AH769" s="304"/>
    </row>
    <row r="770" spans="1:34"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c r="AE770" s="304"/>
      <c r="AF770" s="304"/>
      <c r="AG770" s="304"/>
      <c r="AH770" s="304"/>
    </row>
    <row r="771" spans="1:34"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c r="AE771" s="304"/>
      <c r="AF771" s="304"/>
      <c r="AG771" s="304"/>
      <c r="AH771" s="304"/>
    </row>
    <row r="772" spans="1:34"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c r="AE772" s="304"/>
      <c r="AF772" s="304"/>
      <c r="AG772" s="304"/>
      <c r="AH772" s="304"/>
    </row>
    <row r="773" spans="1:34"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c r="AE773" s="304"/>
      <c r="AF773" s="304"/>
      <c r="AG773" s="304"/>
      <c r="AH773" s="304"/>
    </row>
    <row r="774" spans="1:34"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c r="AE774" s="304"/>
      <c r="AF774" s="304"/>
      <c r="AG774" s="304"/>
      <c r="AH774" s="304"/>
    </row>
    <row r="775" spans="1:34"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c r="AE775" s="304"/>
      <c r="AF775" s="304"/>
      <c r="AG775" s="304"/>
      <c r="AH775" s="304"/>
    </row>
    <row r="776" spans="1:34"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c r="AE776" s="304"/>
      <c r="AF776" s="304"/>
      <c r="AG776" s="304"/>
      <c r="AH776" s="304"/>
    </row>
    <row r="777" spans="1:34"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304"/>
      <c r="AF777" s="304"/>
      <c r="AG777" s="304"/>
      <c r="AH777" s="304"/>
    </row>
    <row r="778" spans="1:34"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304"/>
      <c r="AF778" s="304"/>
      <c r="AG778" s="304"/>
      <c r="AH778" s="304"/>
    </row>
    <row r="779" spans="1:34"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c r="AH779" s="304"/>
    </row>
    <row r="780" spans="1:34"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c r="AH780" s="304"/>
    </row>
    <row r="781" spans="1:34"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c r="AE781" s="304"/>
      <c r="AF781" s="304"/>
      <c r="AG781" s="304"/>
      <c r="AH781" s="304"/>
    </row>
    <row r="782" spans="1:34"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c r="AE782" s="304"/>
      <c r="AF782" s="304"/>
      <c r="AG782" s="304"/>
      <c r="AH782" s="304"/>
    </row>
    <row r="783" spans="1:34"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c r="AE783" s="304"/>
      <c r="AF783" s="304"/>
      <c r="AG783" s="304"/>
      <c r="AH783" s="304"/>
    </row>
    <row r="784" spans="1:34"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c r="AE784" s="304"/>
      <c r="AF784" s="304"/>
      <c r="AG784" s="304"/>
      <c r="AH784" s="304"/>
    </row>
    <row r="785" spans="1:34"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c r="AE785" s="304"/>
      <c r="AF785" s="304"/>
      <c r="AG785" s="304"/>
      <c r="AH785" s="304"/>
    </row>
    <row r="786" spans="1:34"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304"/>
      <c r="AF786" s="304"/>
      <c r="AG786" s="304"/>
      <c r="AH786" s="304"/>
    </row>
    <row r="787" spans="1:34"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304"/>
      <c r="AF787" s="304"/>
      <c r="AG787" s="304"/>
      <c r="AH787" s="304"/>
    </row>
    <row r="788" spans="1:34"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c r="AE788" s="304"/>
      <c r="AF788" s="304"/>
      <c r="AG788" s="304"/>
      <c r="AH788" s="304"/>
    </row>
    <row r="789" spans="1:34"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304"/>
      <c r="AF789" s="304"/>
      <c r="AG789" s="304"/>
      <c r="AH789" s="304"/>
    </row>
    <row r="790" spans="1:34"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c r="AE790" s="304"/>
      <c r="AF790" s="304"/>
      <c r="AG790" s="304"/>
      <c r="AH790" s="304"/>
    </row>
    <row r="791" spans="1:34"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c r="AE791" s="304"/>
      <c r="AF791" s="304"/>
      <c r="AG791" s="304"/>
      <c r="AH791" s="304"/>
    </row>
    <row r="792" spans="1:34"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c r="AE792" s="304"/>
      <c r="AF792" s="304"/>
      <c r="AG792" s="304"/>
      <c r="AH792" s="304"/>
    </row>
    <row r="793" spans="1:34"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c r="AE793" s="304"/>
      <c r="AF793" s="304"/>
      <c r="AG793" s="304"/>
      <c r="AH793" s="304"/>
    </row>
    <row r="794" spans="1:34"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c r="AE794" s="304"/>
      <c r="AF794" s="304"/>
      <c r="AG794" s="304"/>
      <c r="AH794" s="304"/>
    </row>
    <row r="795" spans="1:34"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c r="AE795" s="304"/>
      <c r="AF795" s="304"/>
      <c r="AG795" s="304"/>
      <c r="AH795" s="304"/>
    </row>
    <row r="796" spans="1:34"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c r="AE796" s="304"/>
      <c r="AF796" s="304"/>
      <c r="AG796" s="304"/>
      <c r="AH796" s="304"/>
    </row>
    <row r="797" spans="1:34"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c r="AE797" s="304"/>
      <c r="AF797" s="304"/>
      <c r="AG797" s="304"/>
      <c r="AH797" s="304"/>
    </row>
    <row r="798" spans="1:34"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c r="AE798" s="304"/>
      <c r="AF798" s="304"/>
      <c r="AG798" s="304"/>
      <c r="AH798" s="304"/>
    </row>
    <row r="799" spans="1:34"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c r="AE799" s="304"/>
      <c r="AF799" s="304"/>
      <c r="AG799" s="304"/>
      <c r="AH799" s="304"/>
    </row>
    <row r="800" spans="1:34"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c r="AE800" s="304"/>
      <c r="AF800" s="304"/>
      <c r="AG800" s="304"/>
      <c r="AH800" s="304"/>
    </row>
    <row r="801" spans="1:34"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c r="AE801" s="304"/>
      <c r="AF801" s="304"/>
      <c r="AG801" s="304"/>
      <c r="AH801" s="304"/>
    </row>
    <row r="802" spans="1:34"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c r="AE802" s="304"/>
      <c r="AF802" s="304"/>
      <c r="AG802" s="304"/>
      <c r="AH802" s="304"/>
    </row>
    <row r="803" spans="1:34"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c r="AH803" s="304"/>
    </row>
    <row r="804" spans="1:34"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304"/>
      <c r="AF804" s="304"/>
      <c r="AG804" s="304"/>
      <c r="AH804" s="304"/>
    </row>
    <row r="805" spans="1:34"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c r="AE805" s="304"/>
      <c r="AF805" s="304"/>
      <c r="AG805" s="304"/>
      <c r="AH805" s="304"/>
    </row>
    <row r="806" spans="1:34"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c r="AE806" s="304"/>
      <c r="AF806" s="304"/>
      <c r="AG806" s="304"/>
      <c r="AH806" s="304"/>
    </row>
    <row r="807" spans="1:34"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c r="AE807" s="304"/>
      <c r="AF807" s="304"/>
      <c r="AG807" s="304"/>
      <c r="AH807" s="304"/>
    </row>
    <row r="808" spans="1:34"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c r="AE808" s="304"/>
      <c r="AF808" s="304"/>
      <c r="AG808" s="304"/>
      <c r="AH808" s="304"/>
    </row>
    <row r="809" spans="1:34"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c r="AE809" s="304"/>
      <c r="AF809" s="304"/>
      <c r="AG809" s="304"/>
      <c r="AH809" s="304"/>
    </row>
    <row r="810" spans="1:34"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c r="AE810" s="304"/>
      <c r="AF810" s="304"/>
      <c r="AG810" s="304"/>
      <c r="AH810" s="304"/>
    </row>
    <row r="811" spans="1:34"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c r="AE811" s="304"/>
      <c r="AF811" s="304"/>
      <c r="AG811" s="304"/>
      <c r="AH811" s="304"/>
    </row>
    <row r="812" spans="1:34"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c r="AE812" s="304"/>
      <c r="AF812" s="304"/>
      <c r="AG812" s="304"/>
      <c r="AH812" s="304"/>
    </row>
    <row r="813" spans="1:34"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304"/>
      <c r="AF813" s="304"/>
      <c r="AG813" s="304"/>
      <c r="AH813" s="304"/>
    </row>
    <row r="814" spans="1:34"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c r="AE814" s="304"/>
      <c r="AF814" s="304"/>
      <c r="AG814" s="304"/>
      <c r="AH814" s="304"/>
    </row>
    <row r="815" spans="1:34"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c r="AE815" s="304"/>
      <c r="AF815" s="304"/>
      <c r="AG815" s="304"/>
      <c r="AH815" s="304"/>
    </row>
    <row r="816" spans="1:34"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c r="AE816" s="304"/>
      <c r="AF816" s="304"/>
      <c r="AG816" s="304"/>
      <c r="AH816" s="304"/>
    </row>
    <row r="817" spans="1:34"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c r="AE817" s="304"/>
      <c r="AF817" s="304"/>
      <c r="AG817" s="304"/>
      <c r="AH817" s="304"/>
    </row>
    <row r="818" spans="1:34"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c r="AE818" s="304"/>
      <c r="AF818" s="304"/>
      <c r="AG818" s="304"/>
      <c r="AH818" s="304"/>
    </row>
    <row r="819" spans="1:34"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c r="AE819" s="304"/>
      <c r="AF819" s="304"/>
      <c r="AG819" s="304"/>
      <c r="AH819" s="304"/>
    </row>
    <row r="820" spans="1:34"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c r="AE820" s="304"/>
      <c r="AF820" s="304"/>
      <c r="AG820" s="304"/>
      <c r="AH820" s="304"/>
    </row>
    <row r="821" spans="1:34"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c r="AE821" s="304"/>
      <c r="AF821" s="304"/>
      <c r="AG821" s="304"/>
      <c r="AH821" s="304"/>
    </row>
    <row r="822" spans="1:34"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c r="AE822" s="304"/>
      <c r="AF822" s="304"/>
      <c r="AG822" s="304"/>
      <c r="AH822" s="304"/>
    </row>
    <row r="823" spans="1:34"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c r="AE823" s="304"/>
      <c r="AF823" s="304"/>
      <c r="AG823" s="304"/>
      <c r="AH823" s="304"/>
    </row>
    <row r="824" spans="1:34"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c r="AE824" s="304"/>
      <c r="AF824" s="304"/>
      <c r="AG824" s="304"/>
      <c r="AH824" s="304"/>
    </row>
    <row r="825" spans="1:34"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c r="AE825" s="304"/>
      <c r="AF825" s="304"/>
      <c r="AG825" s="304"/>
      <c r="AH825" s="304"/>
    </row>
    <row r="826" spans="1:34"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304"/>
      <c r="AF826" s="304"/>
      <c r="AG826" s="304"/>
      <c r="AH826" s="304"/>
    </row>
    <row r="827" spans="1:34"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c r="AE827" s="304"/>
      <c r="AF827" s="304"/>
      <c r="AG827" s="304"/>
      <c r="AH827" s="304"/>
    </row>
    <row r="828" spans="1:34"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c r="AE828" s="304"/>
      <c r="AF828" s="304"/>
      <c r="AG828" s="304"/>
      <c r="AH828" s="304"/>
    </row>
    <row r="829" spans="1:34"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c r="AE829" s="304"/>
      <c r="AF829" s="304"/>
      <c r="AG829" s="304"/>
      <c r="AH829" s="304"/>
    </row>
    <row r="830" spans="1:34"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c r="AE830" s="304"/>
      <c r="AF830" s="304"/>
      <c r="AG830" s="304"/>
      <c r="AH830" s="304"/>
    </row>
    <row r="831" spans="1:34"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c r="AE831" s="304"/>
      <c r="AF831" s="304"/>
      <c r="AG831" s="304"/>
      <c r="AH831" s="304"/>
    </row>
    <row r="832" spans="1:34"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c r="AE832" s="304"/>
      <c r="AF832" s="304"/>
      <c r="AG832" s="304"/>
      <c r="AH832" s="304"/>
    </row>
    <row r="833" spans="1:34"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c r="AE833" s="304"/>
      <c r="AF833" s="304"/>
      <c r="AG833" s="304"/>
      <c r="AH833" s="304"/>
    </row>
    <row r="834" spans="1:34"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c r="AE834" s="304"/>
      <c r="AF834" s="304"/>
      <c r="AG834" s="304"/>
      <c r="AH834" s="304"/>
    </row>
    <row r="835" spans="1:34"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304"/>
      <c r="AF835" s="304"/>
      <c r="AG835" s="304"/>
      <c r="AH835" s="304"/>
    </row>
    <row r="836" spans="1:34"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c r="AE836" s="304"/>
      <c r="AF836" s="304"/>
      <c r="AG836" s="304"/>
      <c r="AH836" s="304"/>
    </row>
    <row r="837" spans="1:34"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c r="AH837" s="304"/>
    </row>
    <row r="838" spans="1:34"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c r="AH838" s="304"/>
    </row>
    <row r="839" spans="1:34"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c r="AE839" s="304"/>
      <c r="AF839" s="304"/>
      <c r="AG839" s="304"/>
      <c r="AH839" s="304"/>
    </row>
    <row r="840" spans="1:34"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c r="AE840" s="304"/>
      <c r="AF840" s="304"/>
      <c r="AG840" s="304"/>
      <c r="AH840" s="304"/>
    </row>
    <row r="841" spans="1:34"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c r="AE841" s="304"/>
      <c r="AF841" s="304"/>
      <c r="AG841" s="304"/>
      <c r="AH841" s="304"/>
    </row>
    <row r="842" spans="1:34"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c r="AE842" s="304"/>
      <c r="AF842" s="304"/>
      <c r="AG842" s="304"/>
      <c r="AH842" s="304"/>
    </row>
    <row r="843" spans="1:34"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c r="AE843" s="304"/>
      <c r="AF843" s="304"/>
      <c r="AG843" s="304"/>
      <c r="AH843" s="304"/>
    </row>
    <row r="844" spans="1:34"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c r="AE844" s="304"/>
      <c r="AF844" s="304"/>
      <c r="AG844" s="304"/>
      <c r="AH844" s="304"/>
    </row>
    <row r="845" spans="1:34"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c r="AE845" s="304"/>
      <c r="AF845" s="304"/>
      <c r="AG845" s="304"/>
      <c r="AH845" s="304"/>
    </row>
    <row r="846" spans="1:34"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c r="AE846" s="304"/>
      <c r="AF846" s="304"/>
      <c r="AG846" s="304"/>
      <c r="AH846" s="304"/>
    </row>
    <row r="847" spans="1:34"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c r="AE847" s="304"/>
      <c r="AF847" s="304"/>
      <c r="AG847" s="304"/>
      <c r="AH847" s="304"/>
    </row>
    <row r="848" spans="1:34"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c r="AE848" s="304"/>
      <c r="AF848" s="304"/>
      <c r="AG848" s="304"/>
      <c r="AH848" s="304"/>
    </row>
    <row r="849" spans="1:34"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c r="AE849" s="304"/>
      <c r="AF849" s="304"/>
      <c r="AG849" s="304"/>
      <c r="AH849" s="304"/>
    </row>
    <row r="850" spans="1:34"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304"/>
      <c r="AF850" s="304"/>
      <c r="AG850" s="304"/>
      <c r="AH850" s="304"/>
    </row>
    <row r="851" spans="1:34"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304"/>
      <c r="AF851" s="304"/>
      <c r="AG851" s="304"/>
      <c r="AH851" s="304"/>
    </row>
    <row r="852" spans="1:34"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c r="AE852" s="304"/>
      <c r="AF852" s="304"/>
      <c r="AG852" s="304"/>
      <c r="AH852" s="304"/>
    </row>
    <row r="853" spans="1:34"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c r="AE853" s="304"/>
      <c r="AF853" s="304"/>
      <c r="AG853" s="304"/>
      <c r="AH853" s="304"/>
    </row>
    <row r="854" spans="1:34"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c r="AE854" s="304"/>
      <c r="AF854" s="304"/>
      <c r="AG854" s="304"/>
      <c r="AH854" s="304"/>
    </row>
    <row r="855" spans="1:34"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c r="AE855" s="304"/>
      <c r="AF855" s="304"/>
      <c r="AG855" s="304"/>
      <c r="AH855" s="304"/>
    </row>
    <row r="856" spans="1:34"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c r="AE856" s="304"/>
      <c r="AF856" s="304"/>
      <c r="AG856" s="304"/>
      <c r="AH856" s="304"/>
    </row>
    <row r="857" spans="1:34"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c r="AE857" s="304"/>
      <c r="AF857" s="304"/>
      <c r="AG857" s="304"/>
      <c r="AH857" s="304"/>
    </row>
    <row r="858" spans="1:34"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c r="AE858" s="304"/>
      <c r="AF858" s="304"/>
      <c r="AG858" s="304"/>
      <c r="AH858" s="304"/>
    </row>
    <row r="859" spans="1:34"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304"/>
      <c r="AF859" s="304"/>
      <c r="AG859" s="304"/>
      <c r="AH859" s="304"/>
    </row>
    <row r="860" spans="1:34"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304"/>
      <c r="AF860" s="304"/>
      <c r="AG860" s="304"/>
      <c r="AH860" s="304"/>
    </row>
    <row r="861" spans="1:34"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c r="AE861" s="304"/>
      <c r="AF861" s="304"/>
      <c r="AG861" s="304"/>
      <c r="AH861" s="304"/>
    </row>
    <row r="862" spans="1:34"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304"/>
      <c r="AF862" s="304"/>
      <c r="AG862" s="304"/>
      <c r="AH862" s="304"/>
    </row>
    <row r="863" spans="1:34"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c r="AE863" s="304"/>
      <c r="AF863" s="304"/>
      <c r="AG863" s="304"/>
      <c r="AH863" s="304"/>
    </row>
    <row r="864" spans="1:34"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c r="AE864" s="304"/>
      <c r="AF864" s="304"/>
      <c r="AG864" s="304"/>
      <c r="AH864" s="304"/>
    </row>
    <row r="865" spans="1:34"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c r="AE865" s="304"/>
      <c r="AF865" s="304"/>
      <c r="AG865" s="304"/>
      <c r="AH865" s="304"/>
    </row>
    <row r="866" spans="1:34"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c r="AE866" s="304"/>
      <c r="AF866" s="304"/>
      <c r="AG866" s="304"/>
      <c r="AH866" s="304"/>
    </row>
    <row r="867" spans="1:34"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c r="AE867" s="304"/>
      <c r="AF867" s="304"/>
      <c r="AG867" s="304"/>
      <c r="AH867" s="304"/>
    </row>
    <row r="868" spans="1:34"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c r="AE868" s="304"/>
      <c r="AF868" s="304"/>
      <c r="AG868" s="304"/>
      <c r="AH868" s="304"/>
    </row>
    <row r="869" spans="1:34"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c r="AE869" s="304"/>
      <c r="AF869" s="304"/>
      <c r="AG869" s="304"/>
      <c r="AH869" s="304"/>
    </row>
    <row r="870" spans="1:34"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c r="AE870" s="304"/>
      <c r="AF870" s="304"/>
      <c r="AG870" s="304"/>
      <c r="AH870" s="304"/>
    </row>
    <row r="871" spans="1:34"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304"/>
      <c r="AF871" s="304"/>
      <c r="AG871" s="304"/>
      <c r="AH871" s="304"/>
    </row>
    <row r="872" spans="1:34"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c r="AE872" s="304"/>
      <c r="AF872" s="304"/>
      <c r="AG872" s="304"/>
      <c r="AH872" s="304"/>
    </row>
    <row r="873" spans="1:34"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c r="AE873" s="304"/>
      <c r="AF873" s="304"/>
      <c r="AG873" s="304"/>
      <c r="AH873" s="304"/>
    </row>
    <row r="874" spans="1:34"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c r="AE874" s="304"/>
      <c r="AF874" s="304"/>
      <c r="AG874" s="304"/>
      <c r="AH874" s="304"/>
    </row>
    <row r="875" spans="1:34"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c r="AE875" s="304"/>
      <c r="AF875" s="304"/>
      <c r="AG875" s="304"/>
      <c r="AH875" s="304"/>
    </row>
    <row r="876" spans="1:34"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c r="AE876" s="304"/>
      <c r="AF876" s="304"/>
      <c r="AG876" s="304"/>
      <c r="AH876" s="304"/>
    </row>
    <row r="877" spans="1:34"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304"/>
      <c r="AF877" s="304"/>
      <c r="AG877" s="304"/>
      <c r="AH877" s="304"/>
    </row>
    <row r="878" spans="1:34"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304"/>
      <c r="AF878" s="304"/>
      <c r="AG878" s="304"/>
      <c r="AH878" s="304"/>
    </row>
    <row r="879" spans="1:34"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c r="AE879" s="304"/>
      <c r="AF879" s="304"/>
      <c r="AG879" s="304"/>
      <c r="AH879" s="304"/>
    </row>
    <row r="880" spans="1:34"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c r="AE880" s="304"/>
      <c r="AF880" s="304"/>
      <c r="AG880" s="304"/>
      <c r="AH880" s="304"/>
    </row>
    <row r="881" spans="1:34"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c r="AE881" s="304"/>
      <c r="AF881" s="304"/>
      <c r="AG881" s="304"/>
      <c r="AH881" s="304"/>
    </row>
    <row r="882" spans="1:34"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c r="AH882" s="304"/>
    </row>
    <row r="883" spans="1:34"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c r="AE883" s="304"/>
      <c r="AF883" s="304"/>
      <c r="AG883" s="304"/>
      <c r="AH883" s="304"/>
    </row>
    <row r="884" spans="1:34"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c r="AE884" s="304"/>
      <c r="AF884" s="304"/>
      <c r="AG884" s="304"/>
      <c r="AH884" s="304"/>
    </row>
    <row r="885" spans="1:34"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c r="AE885" s="304"/>
      <c r="AF885" s="304"/>
      <c r="AG885" s="304"/>
      <c r="AH885" s="304"/>
    </row>
    <row r="886" spans="1:34"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304"/>
      <c r="AF886" s="304"/>
      <c r="AG886" s="304"/>
      <c r="AH886" s="304"/>
    </row>
    <row r="887" spans="1:34"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304"/>
      <c r="AF887" s="304"/>
      <c r="AG887" s="304"/>
      <c r="AH887" s="304"/>
    </row>
    <row r="888" spans="1:34"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c r="AE888" s="304"/>
      <c r="AF888" s="304"/>
      <c r="AG888" s="304"/>
      <c r="AH888" s="304"/>
    </row>
    <row r="889" spans="1:34"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c r="AE889" s="304"/>
      <c r="AF889" s="304"/>
      <c r="AG889" s="304"/>
      <c r="AH889" s="304"/>
    </row>
    <row r="890" spans="1:34"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c r="AE890" s="304"/>
      <c r="AF890" s="304"/>
      <c r="AG890" s="304"/>
      <c r="AH890" s="304"/>
    </row>
    <row r="891" spans="1:34"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c r="AE891" s="304"/>
      <c r="AF891" s="304"/>
      <c r="AG891" s="304"/>
      <c r="AH891" s="304"/>
    </row>
    <row r="892" spans="1:34"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c r="AE892" s="304"/>
      <c r="AF892" s="304"/>
      <c r="AG892" s="304"/>
      <c r="AH892" s="304"/>
    </row>
    <row r="893" spans="1:34"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c r="AE893" s="304"/>
      <c r="AF893" s="304"/>
      <c r="AG893" s="304"/>
      <c r="AH893" s="304"/>
    </row>
    <row r="894" spans="1:34"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c r="AH894" s="304"/>
    </row>
    <row r="895" spans="1:34"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c r="AH895" s="304"/>
    </row>
    <row r="896" spans="1:34"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304"/>
      <c r="AF896" s="304"/>
      <c r="AG896" s="304"/>
      <c r="AH896" s="304"/>
    </row>
    <row r="897" spans="1:34"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c r="AE897" s="304"/>
      <c r="AF897" s="304"/>
      <c r="AG897" s="304"/>
      <c r="AH897" s="304"/>
    </row>
    <row r="898" spans="1:34"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c r="AE898" s="304"/>
      <c r="AF898" s="304"/>
      <c r="AG898" s="304"/>
      <c r="AH898" s="304"/>
    </row>
    <row r="899" spans="1:34"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c r="AE899" s="304"/>
      <c r="AF899" s="304"/>
      <c r="AG899" s="304"/>
      <c r="AH899" s="304"/>
    </row>
    <row r="900" spans="1:34"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c r="AE900" s="304"/>
      <c r="AF900" s="304"/>
      <c r="AG900" s="304"/>
      <c r="AH900" s="304"/>
    </row>
    <row r="901" spans="1:34"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c r="AE901" s="304"/>
      <c r="AF901" s="304"/>
      <c r="AG901" s="304"/>
      <c r="AH901" s="304"/>
    </row>
    <row r="902" spans="1:34"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c r="AE902" s="304"/>
      <c r="AF902" s="304"/>
      <c r="AG902" s="304"/>
      <c r="AH902" s="304"/>
    </row>
    <row r="903" spans="1:34"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c r="AE903" s="304"/>
      <c r="AF903" s="304"/>
      <c r="AG903" s="304"/>
      <c r="AH903" s="304"/>
    </row>
    <row r="904" spans="1:34"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304"/>
      <c r="AF904" s="304"/>
      <c r="AG904" s="304"/>
      <c r="AH904" s="304"/>
    </row>
    <row r="905" spans="1:34"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304"/>
      <c r="AF905" s="304"/>
      <c r="AG905" s="304"/>
      <c r="AH905" s="304"/>
    </row>
    <row r="906" spans="1:34"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c r="AE906" s="304"/>
      <c r="AF906" s="304"/>
      <c r="AG906" s="304"/>
      <c r="AH906" s="304"/>
    </row>
    <row r="907" spans="1:34"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c r="AE907" s="304"/>
      <c r="AF907" s="304"/>
      <c r="AG907" s="304"/>
      <c r="AH907" s="304"/>
    </row>
    <row r="908" spans="1:34"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c r="AE908" s="304"/>
      <c r="AF908" s="304"/>
      <c r="AG908" s="304"/>
      <c r="AH908" s="304"/>
    </row>
    <row r="909" spans="1:34"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c r="AE909" s="304"/>
      <c r="AF909" s="304"/>
      <c r="AG909" s="304"/>
      <c r="AH909" s="304"/>
    </row>
    <row r="910" spans="1:34"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c r="AE910" s="304"/>
      <c r="AF910" s="304"/>
      <c r="AG910" s="304"/>
      <c r="AH910" s="304"/>
    </row>
    <row r="911" spans="1:34"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c r="AE911" s="304"/>
      <c r="AF911" s="304"/>
      <c r="AG911" s="304"/>
      <c r="AH911" s="304"/>
    </row>
    <row r="912" spans="1:34"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c r="AE912" s="304"/>
      <c r="AF912" s="304"/>
      <c r="AG912" s="304"/>
      <c r="AH912" s="304"/>
    </row>
    <row r="913" spans="1:34"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c r="AE913" s="304"/>
      <c r="AF913" s="304"/>
      <c r="AG913" s="304"/>
      <c r="AH913" s="304"/>
    </row>
    <row r="914" spans="1:34"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c r="AE914" s="304"/>
      <c r="AF914" s="304"/>
      <c r="AG914" s="304"/>
      <c r="AH914" s="304"/>
    </row>
    <row r="915" spans="1:34"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c r="AE915" s="304"/>
      <c r="AF915" s="304"/>
      <c r="AG915" s="304"/>
      <c r="AH915" s="304"/>
    </row>
    <row r="916" spans="1:34"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c r="AE916" s="304"/>
      <c r="AF916" s="304"/>
      <c r="AG916" s="304"/>
      <c r="AH916" s="304"/>
    </row>
    <row r="917" spans="1:34"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c r="AE917" s="304"/>
      <c r="AF917" s="304"/>
      <c r="AG917" s="304"/>
      <c r="AH917" s="304"/>
    </row>
    <row r="918" spans="1:34"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c r="AE918" s="304"/>
      <c r="AF918" s="304"/>
      <c r="AG918" s="304"/>
      <c r="AH918" s="304"/>
    </row>
    <row r="919" spans="1:34"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c r="AE919" s="304"/>
      <c r="AF919" s="304"/>
      <c r="AG919" s="304"/>
      <c r="AH919" s="304"/>
    </row>
    <row r="920" spans="1:34"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c r="AE920" s="304"/>
      <c r="AF920" s="304"/>
      <c r="AG920" s="304"/>
      <c r="AH920" s="304"/>
    </row>
    <row r="921" spans="1:34"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c r="AE921" s="304"/>
      <c r="AF921" s="304"/>
      <c r="AG921" s="304"/>
      <c r="AH921" s="304"/>
    </row>
    <row r="922" spans="1:34"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c r="AE922" s="304"/>
      <c r="AF922" s="304"/>
      <c r="AG922" s="304"/>
      <c r="AH922" s="304"/>
    </row>
    <row r="923" spans="1:34"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c r="AE923" s="304"/>
      <c r="AF923" s="304"/>
      <c r="AG923" s="304"/>
      <c r="AH923" s="304"/>
    </row>
    <row r="924" spans="1:34"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c r="AE924" s="304"/>
      <c r="AF924" s="304"/>
      <c r="AG924" s="304"/>
      <c r="AH924" s="304"/>
    </row>
    <row r="925" spans="1:34"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c r="AE925" s="304"/>
      <c r="AF925" s="304"/>
      <c r="AG925" s="304"/>
      <c r="AH925" s="304"/>
    </row>
    <row r="926" spans="1:34"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c r="AE926" s="304"/>
      <c r="AF926" s="304"/>
      <c r="AG926" s="304"/>
      <c r="AH926" s="304"/>
    </row>
    <row r="927" spans="1:34"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c r="AE927" s="304"/>
      <c r="AF927" s="304"/>
      <c r="AG927" s="304"/>
      <c r="AH927" s="304"/>
    </row>
    <row r="928" spans="1:34"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c r="AE928" s="304"/>
      <c r="AF928" s="304"/>
      <c r="AG928" s="304"/>
      <c r="AH928" s="304"/>
    </row>
    <row r="929" spans="1:34"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c r="AE929" s="304"/>
      <c r="AF929" s="304"/>
      <c r="AG929" s="304"/>
      <c r="AH929" s="304"/>
    </row>
    <row r="930" spans="1:34"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c r="AE930" s="304"/>
      <c r="AF930" s="304"/>
      <c r="AG930" s="304"/>
      <c r="AH930" s="304"/>
    </row>
    <row r="931" spans="1:34"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c r="AE931" s="304"/>
      <c r="AF931" s="304"/>
      <c r="AG931" s="304"/>
      <c r="AH931" s="304"/>
    </row>
    <row r="932" spans="1:34"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c r="AE932" s="304"/>
      <c r="AF932" s="304"/>
      <c r="AG932" s="304"/>
      <c r="AH932" s="304"/>
    </row>
    <row r="933" spans="1:34"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c r="AE933" s="304"/>
      <c r="AF933" s="304"/>
      <c r="AG933" s="304"/>
      <c r="AH933" s="304"/>
    </row>
    <row r="934" spans="1:34"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c r="AE934" s="304"/>
      <c r="AF934" s="304"/>
      <c r="AG934" s="304"/>
      <c r="AH934" s="304"/>
    </row>
    <row r="935" spans="1:34"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c r="AE935" s="304"/>
      <c r="AF935" s="304"/>
      <c r="AG935" s="304"/>
      <c r="AH935" s="304"/>
    </row>
    <row r="936" spans="1:34"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c r="AE936" s="304"/>
      <c r="AF936" s="304"/>
      <c r="AG936" s="304"/>
      <c r="AH936" s="304"/>
    </row>
    <row r="937" spans="1:34"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c r="AE937" s="304"/>
      <c r="AF937" s="304"/>
      <c r="AG937" s="304"/>
      <c r="AH937" s="304"/>
    </row>
    <row r="938" spans="1:34"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304"/>
      <c r="AF938" s="304"/>
      <c r="AG938" s="304"/>
      <c r="AH938" s="304"/>
    </row>
    <row r="939" spans="1:34"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304"/>
      <c r="AF939" s="304"/>
      <c r="AG939" s="304"/>
      <c r="AH939" s="304"/>
    </row>
    <row r="940" spans="1:34"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c r="AE940" s="304"/>
      <c r="AF940" s="304"/>
      <c r="AG940" s="304"/>
      <c r="AH940" s="304"/>
    </row>
    <row r="941" spans="1:34"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c r="AE941" s="304"/>
      <c r="AF941" s="304"/>
      <c r="AG941" s="304"/>
      <c r="AH941" s="304"/>
    </row>
    <row r="942" spans="1:34"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c r="AE942" s="304"/>
      <c r="AF942" s="304"/>
      <c r="AG942" s="304"/>
      <c r="AH942" s="304"/>
    </row>
    <row r="943" spans="1:34"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c r="AE943" s="304"/>
      <c r="AF943" s="304"/>
      <c r="AG943" s="304"/>
      <c r="AH943" s="304"/>
    </row>
    <row r="944" spans="1:34"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c r="AE944" s="304"/>
      <c r="AF944" s="304"/>
      <c r="AG944" s="304"/>
      <c r="AH944" s="304"/>
    </row>
    <row r="945" spans="1:34"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c r="AE945" s="304"/>
      <c r="AF945" s="304"/>
      <c r="AG945" s="304"/>
      <c r="AH945" s="304"/>
    </row>
    <row r="946" spans="1:34"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c r="AE946" s="304"/>
      <c r="AF946" s="304"/>
      <c r="AG946" s="304"/>
      <c r="AH946" s="304"/>
    </row>
    <row r="947" spans="1:34"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304"/>
      <c r="AF947" s="304"/>
      <c r="AG947" s="304"/>
      <c r="AH947" s="304"/>
    </row>
    <row r="948" spans="1:34"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c r="AH948" s="304"/>
    </row>
    <row r="949" spans="1:34"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c r="AE949" s="304"/>
      <c r="AF949" s="304"/>
      <c r="AG949" s="304"/>
      <c r="AH949" s="304"/>
    </row>
    <row r="950" spans="1:34"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c r="AE950" s="304"/>
      <c r="AF950" s="304"/>
      <c r="AG950" s="304"/>
      <c r="AH950" s="304"/>
    </row>
    <row r="951" spans="1:34"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c r="AH951" s="304"/>
    </row>
    <row r="952" spans="1:34"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c r="AE952" s="304"/>
      <c r="AF952" s="304"/>
      <c r="AG952" s="304"/>
      <c r="AH952" s="304"/>
    </row>
    <row r="953" spans="1:34"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c r="AE953" s="304"/>
      <c r="AF953" s="304"/>
      <c r="AG953" s="304"/>
      <c r="AH953" s="304"/>
    </row>
    <row r="954" spans="1:34"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c r="AH954" s="304"/>
    </row>
    <row r="955" spans="1:34"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c r="AH955" s="304"/>
    </row>
    <row r="956" spans="1:34"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c r="AE956" s="304"/>
      <c r="AF956" s="304"/>
      <c r="AG956" s="304"/>
      <c r="AH956" s="304"/>
    </row>
    <row r="957" spans="1:34"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c r="AE957" s="304"/>
      <c r="AF957" s="304"/>
      <c r="AG957" s="304"/>
      <c r="AH957" s="304"/>
    </row>
    <row r="958" spans="1:34"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c r="AE958" s="304"/>
      <c r="AF958" s="304"/>
      <c r="AG958" s="304"/>
      <c r="AH958" s="304"/>
    </row>
    <row r="959" spans="1:34"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c r="AE959" s="304"/>
      <c r="AF959" s="304"/>
      <c r="AG959" s="304"/>
      <c r="AH959" s="304"/>
    </row>
    <row r="960" spans="1:34"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c r="AE960" s="304"/>
      <c r="AF960" s="304"/>
      <c r="AG960" s="304"/>
      <c r="AH960" s="304"/>
    </row>
    <row r="961" spans="1:34"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c r="AH961" s="304"/>
    </row>
    <row r="962" spans="1:34"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c r="AE962" s="304"/>
      <c r="AF962" s="304"/>
      <c r="AG962" s="304"/>
      <c r="AH962" s="304"/>
    </row>
    <row r="963" spans="1:34"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c r="AH963" s="304"/>
    </row>
    <row r="964" spans="1:34"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c r="AE964" s="304"/>
      <c r="AF964" s="304"/>
      <c r="AG964" s="304"/>
      <c r="AH964" s="304"/>
    </row>
    <row r="965" spans="1:34"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c r="AE965" s="304"/>
      <c r="AF965" s="304"/>
      <c r="AG965" s="304"/>
      <c r="AH965" s="304"/>
    </row>
    <row r="966" spans="1:34"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c r="AE966" s="304"/>
      <c r="AF966" s="304"/>
      <c r="AG966" s="304"/>
      <c r="AH966" s="304"/>
    </row>
    <row r="967" spans="1:34"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c r="AE967" s="304"/>
      <c r="AF967" s="304"/>
      <c r="AG967" s="304"/>
      <c r="AH967" s="304"/>
    </row>
    <row r="968" spans="1:34"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c r="AH968" s="304"/>
    </row>
    <row r="969" spans="1:34"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c r="AE969" s="304"/>
      <c r="AF969" s="304"/>
      <c r="AG969" s="304"/>
      <c r="AH969" s="304"/>
    </row>
    <row r="970" spans="1:34"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c r="AE970" s="304"/>
      <c r="AF970" s="304"/>
      <c r="AG970" s="304"/>
      <c r="AH970" s="304"/>
    </row>
    <row r="971" spans="1:34"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c r="AE971" s="304"/>
      <c r="AF971" s="304"/>
      <c r="AG971" s="304"/>
      <c r="AH971" s="304"/>
    </row>
    <row r="972" spans="1:34"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c r="AE972" s="304"/>
      <c r="AF972" s="304"/>
      <c r="AG972" s="304"/>
      <c r="AH972" s="304"/>
    </row>
    <row r="973" spans="1:34"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c r="AE973" s="304"/>
      <c r="AF973" s="304"/>
      <c r="AG973" s="304"/>
      <c r="AH973" s="304"/>
    </row>
    <row r="974" spans="1:34"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c r="AH974" s="304"/>
    </row>
    <row r="975" spans="1:34"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c r="AE975" s="304"/>
      <c r="AF975" s="304"/>
      <c r="AG975" s="304"/>
      <c r="AH975" s="304"/>
    </row>
    <row r="976" spans="1:34"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c r="AE976" s="304"/>
      <c r="AF976" s="304"/>
      <c r="AG976" s="304"/>
      <c r="AH976" s="304"/>
    </row>
    <row r="977" spans="1:34"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c r="AE977" s="304"/>
      <c r="AF977" s="304"/>
      <c r="AG977" s="304"/>
      <c r="AH977" s="304"/>
    </row>
    <row r="978" spans="1:34"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c r="AE978" s="304"/>
      <c r="AF978" s="304"/>
      <c r="AG978" s="304"/>
      <c r="AH978" s="304"/>
    </row>
    <row r="979" spans="1:34"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c r="AE979" s="304"/>
      <c r="AF979" s="304"/>
      <c r="AG979" s="304"/>
      <c r="AH979" s="304"/>
    </row>
    <row r="980" spans="1:34"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c r="AH980" s="304"/>
    </row>
    <row r="981" spans="1:34"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c r="AE981" s="304"/>
      <c r="AF981" s="304"/>
      <c r="AG981" s="304"/>
      <c r="AH981" s="304"/>
    </row>
    <row r="982" spans="1:34"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c r="AE982" s="304"/>
      <c r="AF982" s="304"/>
      <c r="AG982" s="304"/>
      <c r="AH982" s="304"/>
    </row>
    <row r="983" spans="1:34"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c r="AE983" s="304"/>
      <c r="AF983" s="304"/>
      <c r="AG983" s="304"/>
      <c r="AH983" s="304"/>
    </row>
    <row r="984" spans="1:34"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c r="AE984" s="304"/>
      <c r="AF984" s="304"/>
      <c r="AG984" s="304"/>
      <c r="AH984" s="304"/>
    </row>
    <row r="985" spans="1:34"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c r="AE985" s="304"/>
      <c r="AF985" s="304"/>
      <c r="AG985" s="304"/>
      <c r="AH985" s="304"/>
    </row>
    <row r="986" spans="1:34"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c r="AH986" s="304"/>
    </row>
    <row r="987" spans="1:34"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c r="AE987" s="304"/>
      <c r="AF987" s="304"/>
      <c r="AG987" s="304"/>
      <c r="AH987" s="304"/>
    </row>
    <row r="988" spans="1:34"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c r="AE988" s="304"/>
      <c r="AF988" s="304"/>
      <c r="AG988" s="304"/>
      <c r="AH988" s="304"/>
    </row>
    <row r="989" spans="1:34"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c r="AE989" s="304"/>
      <c r="AF989" s="304"/>
      <c r="AG989" s="304"/>
      <c r="AH989" s="304"/>
    </row>
    <row r="990" spans="1:34"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c r="AE990" s="304"/>
      <c r="AF990" s="304"/>
      <c r="AG990" s="304"/>
      <c r="AH990" s="304"/>
    </row>
    <row r="991" spans="1:34"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c r="AE991" s="304"/>
      <c r="AF991" s="304"/>
      <c r="AG991" s="304"/>
      <c r="AH991" s="304"/>
    </row>
    <row r="992" spans="1:34"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c r="AH992" s="304"/>
    </row>
    <row r="993" spans="1:34"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c r="AE993" s="304"/>
      <c r="AF993" s="304"/>
      <c r="AG993" s="304"/>
      <c r="AH993" s="304"/>
    </row>
    <row r="994" spans="1:34"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c r="AE994" s="304"/>
      <c r="AF994" s="304"/>
      <c r="AG994" s="304"/>
      <c r="AH994" s="304"/>
    </row>
    <row r="995" spans="1:34"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c r="AE995" s="304"/>
      <c r="AF995" s="304"/>
      <c r="AG995" s="304"/>
      <c r="AH995" s="304"/>
    </row>
    <row r="996" spans="1:34"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c r="AE996" s="304"/>
      <c r="AF996" s="304"/>
      <c r="AG996" s="304"/>
      <c r="AH996" s="304"/>
    </row>
    <row r="997" spans="1:34"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c r="AE997" s="304"/>
      <c r="AF997" s="304"/>
      <c r="AG997" s="304"/>
      <c r="AH997" s="304"/>
    </row>
    <row r="998" spans="1:34"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c r="AE998" s="304"/>
      <c r="AF998" s="304"/>
      <c r="AG998" s="304"/>
      <c r="AH998" s="304"/>
    </row>
    <row r="999" spans="1:34"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c r="AH999" s="304"/>
    </row>
    <row r="1000" spans="1:34"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c r="AE1000" s="304"/>
      <c r="AF1000" s="304"/>
      <c r="AG1000" s="304"/>
      <c r="AH1000" s="304"/>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row>
    <row r="2" spans="1:34"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c r="AE2" s="304"/>
      <c r="AF2" s="304"/>
      <c r="AG2" s="304"/>
      <c r="AH2" s="304"/>
    </row>
    <row r="3" spans="1:34"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c r="AE3" s="304"/>
      <c r="AF3" s="304"/>
      <c r="AG3" s="304"/>
      <c r="AH3" s="304"/>
    </row>
    <row r="4" spans="1:34"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c r="AE4" s="304"/>
      <c r="AF4" s="304"/>
      <c r="AG4" s="304"/>
      <c r="AH4" s="304"/>
    </row>
    <row r="5" spans="1:34"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c r="AE5" s="304"/>
      <c r="AF5" s="304"/>
      <c r="AG5" s="304"/>
      <c r="AH5" s="304"/>
    </row>
    <row r="6" spans="1:34"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c r="AE6" s="304"/>
      <c r="AF6" s="304"/>
      <c r="AG6" s="937" t="s">
        <v>438</v>
      </c>
      <c r="AH6" s="553"/>
    </row>
    <row r="7" spans="1:34"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c r="AE7" s="304"/>
      <c r="AF7" s="304"/>
      <c r="AG7" s="304"/>
      <c r="AH7" s="304"/>
    </row>
    <row r="8" spans="1:34"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c r="AE8" s="304"/>
      <c r="AF8" s="304"/>
      <c r="AG8" s="304"/>
      <c r="AH8" s="304"/>
    </row>
    <row r="9" spans="1:34"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c r="AE9" s="304"/>
      <c r="AF9" s="304"/>
      <c r="AG9" s="52" t="s">
        <v>439</v>
      </c>
      <c r="AH9" s="52" t="s">
        <v>440</v>
      </c>
    </row>
    <row r="10" spans="1:34" ht="30" customHeight="1" x14ac:dyDescent="0.25">
      <c r="A10" s="304"/>
      <c r="B10" s="31"/>
      <c r="C10" s="554" t="s">
        <v>123</v>
      </c>
      <c r="D10" s="553"/>
      <c r="E10" s="555" t="s">
        <v>118</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c r="AE10" s="304"/>
      <c r="AF10" s="304"/>
      <c r="AG10" s="37" t="s">
        <v>442</v>
      </c>
      <c r="AH10" s="37">
        <v>28</v>
      </c>
    </row>
    <row r="11" spans="1:34"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c r="AE11" s="304"/>
      <c r="AF11" s="304"/>
      <c r="AG11" s="37" t="s">
        <v>443</v>
      </c>
      <c r="AH11" s="37">
        <v>100</v>
      </c>
    </row>
    <row r="12" spans="1:34" ht="29.25" customHeight="1" x14ac:dyDescent="0.25">
      <c r="A12" s="304"/>
      <c r="B12" s="31"/>
      <c r="C12" s="568" t="s">
        <v>125</v>
      </c>
      <c r="D12" s="569"/>
      <c r="E12" s="566" t="s">
        <v>456</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c r="AE12" s="304"/>
      <c r="AF12" s="304"/>
      <c r="AG12" s="37" t="s">
        <v>444</v>
      </c>
      <c r="AH12" s="37">
        <v>34</v>
      </c>
    </row>
    <row r="13" spans="1:34"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c r="AE13" s="304"/>
      <c r="AF13" s="304"/>
      <c r="AG13" s="37" t="s">
        <v>446</v>
      </c>
      <c r="AH13" s="37">
        <v>100</v>
      </c>
    </row>
    <row r="14" spans="1:34"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c r="AE14" s="304"/>
      <c r="AF14" s="304"/>
      <c r="AG14" s="37" t="s">
        <v>447</v>
      </c>
      <c r="AH14" s="37">
        <v>38</v>
      </c>
    </row>
    <row r="15" spans="1:34" ht="29.25" customHeight="1" x14ac:dyDescent="0.25">
      <c r="A15" s="304"/>
      <c r="B15" s="31"/>
      <c r="C15" s="555" t="s">
        <v>457</v>
      </c>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c r="AE15" s="304"/>
      <c r="AF15" s="304"/>
      <c r="AG15" s="37" t="s">
        <v>448</v>
      </c>
      <c r="AH15" s="37">
        <v>100</v>
      </c>
    </row>
    <row r="16" spans="1:34"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c r="AE16" s="304"/>
      <c r="AF16" s="304"/>
      <c r="AG16" s="37" t="s">
        <v>449</v>
      </c>
      <c r="AH16" s="37">
        <v>15</v>
      </c>
    </row>
    <row r="17" spans="1:34"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c r="AE17" s="304"/>
      <c r="AF17" s="304"/>
      <c r="AG17" s="304"/>
      <c r="AH17" s="304"/>
    </row>
    <row r="18" spans="1:34"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c r="AE18" s="304"/>
      <c r="AF18" s="304"/>
      <c r="AG18" s="304"/>
      <c r="AH18" s="304"/>
    </row>
    <row r="19" spans="1:34"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c r="AE19" s="304"/>
      <c r="AF19" s="304"/>
      <c r="AG19" s="304"/>
      <c r="AH19" s="304"/>
    </row>
    <row r="20" spans="1:34"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c r="AE20" s="304"/>
      <c r="AF20" s="304"/>
      <c r="AG20" s="339">
        <f>+(((((AH10/100)*AH11)+((AH12/100)*AH13)+((AH14/100)*AH15))*AH16)/100)</f>
        <v>15</v>
      </c>
      <c r="AH20" s="304"/>
    </row>
    <row r="21" spans="1:34"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c r="AE21" s="304"/>
      <c r="AF21" s="304"/>
      <c r="AG21" s="304"/>
      <c r="AH21" s="304"/>
    </row>
    <row r="22" spans="1:34"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c r="AE22" s="304"/>
      <c r="AF22" s="304"/>
      <c r="AG22" s="304"/>
      <c r="AH22" s="304"/>
    </row>
    <row r="23" spans="1:34"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33</v>
      </c>
      <c r="X23" s="557"/>
      <c r="Y23" s="557"/>
      <c r="Z23" s="557"/>
      <c r="AA23" s="545"/>
      <c r="AB23" s="312"/>
      <c r="AC23" s="304"/>
      <c r="AD23" s="304"/>
      <c r="AE23" s="304"/>
      <c r="AF23" s="304"/>
      <c r="AG23" s="304"/>
      <c r="AH23" s="304"/>
    </row>
    <row r="24" spans="1:34"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c r="AE24" s="304"/>
      <c r="AF24" s="304"/>
      <c r="AG24" s="304"/>
      <c r="AH24" s="304"/>
    </row>
    <row r="25" spans="1:34"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c r="AE25" s="304"/>
      <c r="AF25" s="304"/>
      <c r="AG25" s="304"/>
      <c r="AH25" s="304"/>
    </row>
    <row r="26" spans="1:34" ht="39.75" customHeight="1" x14ac:dyDescent="0.25">
      <c r="A26" s="304"/>
      <c r="B26" s="31"/>
      <c r="C26" s="936" t="s">
        <v>458</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c r="AE26" s="304"/>
      <c r="AF26" s="304"/>
      <c r="AG26" s="304"/>
      <c r="AH26" s="304"/>
    </row>
    <row r="27" spans="1:34"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c r="AE27" s="304"/>
      <c r="AF27" s="304"/>
      <c r="AG27" s="304"/>
      <c r="AH27" s="304"/>
    </row>
    <row r="28" spans="1:34"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c r="AE28" s="304"/>
      <c r="AF28" s="304"/>
      <c r="AG28" s="304"/>
      <c r="AH28" s="304"/>
    </row>
    <row r="29" spans="1:34" ht="29.25" customHeight="1" x14ac:dyDescent="0.25">
      <c r="A29" s="304"/>
      <c r="B29" s="31"/>
      <c r="C29" s="563" t="s">
        <v>434</v>
      </c>
      <c r="D29" s="557"/>
      <c r="E29" s="557"/>
      <c r="F29" s="557"/>
      <c r="G29" s="557"/>
      <c r="H29" s="557"/>
      <c r="I29" s="557"/>
      <c r="J29" s="557"/>
      <c r="K29" s="545"/>
      <c r="L29" s="314"/>
      <c r="M29" s="563"/>
      <c r="N29" s="557"/>
      <c r="O29" s="557"/>
      <c r="P29" s="557"/>
      <c r="Q29" s="557"/>
      <c r="R29" s="557"/>
      <c r="S29" s="557"/>
      <c r="T29" s="557"/>
      <c r="U29" s="557"/>
      <c r="V29" s="557"/>
      <c r="W29" s="557"/>
      <c r="X29" s="557"/>
      <c r="Y29" s="557"/>
      <c r="Z29" s="557"/>
      <c r="AA29" s="545"/>
      <c r="AB29" s="320"/>
      <c r="AC29" s="304"/>
      <c r="AD29" s="304"/>
      <c r="AE29" s="304"/>
      <c r="AF29" s="304"/>
      <c r="AG29" s="304"/>
      <c r="AH29" s="304"/>
    </row>
    <row r="30" spans="1:34"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c r="AE30" s="304"/>
      <c r="AF30" s="304"/>
      <c r="AG30" s="304"/>
      <c r="AH30" s="304"/>
    </row>
    <row r="31" spans="1:34"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c r="AE31" s="304"/>
      <c r="AF31" s="304"/>
      <c r="AG31" s="304"/>
      <c r="AH31" s="304"/>
    </row>
    <row r="32" spans="1:34" ht="90" customHeight="1" x14ac:dyDescent="0.25">
      <c r="A32" s="304"/>
      <c r="B32" s="31"/>
      <c r="C32" s="562" t="s">
        <v>435</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c r="AE32" s="304"/>
      <c r="AF32" s="304"/>
      <c r="AG32" s="304"/>
      <c r="AH32" s="304"/>
    </row>
    <row r="33" spans="1:34"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c r="AE33" s="304"/>
      <c r="AF33" s="304"/>
      <c r="AG33" s="304"/>
      <c r="AH33" s="304"/>
    </row>
    <row r="34" spans="1:34" ht="15.75" customHeight="1" x14ac:dyDescent="0.25">
      <c r="A34" s="304"/>
      <c r="B34" s="31"/>
      <c r="C34" s="561" t="s">
        <v>139</v>
      </c>
      <c r="D34" s="553"/>
      <c r="E34" s="317"/>
      <c r="F34" s="555" t="s">
        <v>34</v>
      </c>
      <c r="G34" s="545"/>
      <c r="H34" s="317"/>
      <c r="I34" s="304"/>
      <c r="J34" s="324" t="s">
        <v>140</v>
      </c>
      <c r="K34" s="555">
        <v>15</v>
      </c>
      <c r="L34" s="557"/>
      <c r="M34" s="557"/>
      <c r="N34" s="545"/>
      <c r="O34" s="317"/>
      <c r="P34" s="317"/>
      <c r="Q34" s="308" t="s">
        <v>141</v>
      </c>
      <c r="R34" s="304"/>
      <c r="S34" s="317"/>
      <c r="T34" s="317"/>
      <c r="U34" s="317"/>
      <c r="V34" s="317"/>
      <c r="W34" s="555" t="s">
        <v>20</v>
      </c>
      <c r="X34" s="557"/>
      <c r="Y34" s="557"/>
      <c r="Z34" s="557"/>
      <c r="AA34" s="545"/>
      <c r="AB34" s="316"/>
      <c r="AC34" s="304"/>
      <c r="AD34" s="304"/>
      <c r="AE34" s="304"/>
      <c r="AF34" s="304"/>
      <c r="AG34" s="304"/>
      <c r="AH34" s="304"/>
    </row>
    <row r="35" spans="1:34"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c r="AE35" s="304"/>
      <c r="AF35" s="304"/>
      <c r="AG35" s="304"/>
      <c r="AH35" s="304"/>
    </row>
    <row r="36" spans="1:34" ht="32.25" customHeight="1" x14ac:dyDescent="0.25">
      <c r="A36" s="304"/>
      <c r="B36" s="31"/>
      <c r="C36" s="304"/>
      <c r="D36" s="324" t="s">
        <v>142</v>
      </c>
      <c r="E36" s="317"/>
      <c r="F36" s="562" t="s">
        <v>459</v>
      </c>
      <c r="G36" s="557"/>
      <c r="H36" s="557"/>
      <c r="I36" s="557"/>
      <c r="J36" s="557"/>
      <c r="K36" s="557"/>
      <c r="L36" s="557"/>
      <c r="M36" s="545"/>
      <c r="N36" s="304"/>
      <c r="O36" s="324" t="s">
        <v>144</v>
      </c>
      <c r="P36" s="563">
        <v>0</v>
      </c>
      <c r="Q36" s="557"/>
      <c r="R36" s="557"/>
      <c r="S36" s="557"/>
      <c r="T36" s="557"/>
      <c r="U36" s="557"/>
      <c r="V36" s="557"/>
      <c r="W36" s="557"/>
      <c r="X36" s="557"/>
      <c r="Y36" s="557"/>
      <c r="Z36" s="557"/>
      <c r="AA36" s="545"/>
      <c r="AB36" s="312"/>
      <c r="AC36" s="304"/>
      <c r="AD36" s="304"/>
      <c r="AE36" s="304"/>
      <c r="AF36" s="304"/>
      <c r="AG36" s="304"/>
      <c r="AH36" s="304"/>
    </row>
    <row r="37" spans="1:34"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c r="AE37" s="304"/>
      <c r="AF37" s="304"/>
      <c r="AG37" s="304"/>
      <c r="AH37" s="304"/>
    </row>
    <row r="38" spans="1:34"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c r="AE38" s="304"/>
      <c r="AF38" s="304"/>
      <c r="AG38" s="304"/>
      <c r="AH38" s="304"/>
    </row>
    <row r="39" spans="1:34"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c r="AE39" s="304"/>
      <c r="AF39" s="304"/>
      <c r="AG39" s="304"/>
      <c r="AH39" s="304"/>
    </row>
    <row r="40" spans="1:34"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c r="AE40" s="304"/>
      <c r="AF40" s="304"/>
      <c r="AG40" s="304"/>
      <c r="AH40" s="304"/>
    </row>
    <row r="41" spans="1:34"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c r="AE41" s="304"/>
      <c r="AF41" s="304"/>
      <c r="AG41" s="304"/>
      <c r="AH41" s="304"/>
    </row>
    <row r="42" spans="1:34" ht="15.75" customHeight="1" x14ac:dyDescent="0.25">
      <c r="A42" s="304"/>
      <c r="B42" s="31"/>
      <c r="C42" s="317" t="s">
        <v>140</v>
      </c>
      <c r="D42" s="563">
        <v>15</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c r="AE42" s="304"/>
      <c r="AF42" s="304"/>
      <c r="AG42" s="304"/>
      <c r="AH42" s="304"/>
    </row>
    <row r="43" spans="1:34"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c r="AE43" s="304"/>
      <c r="AF43" s="304"/>
      <c r="AG43" s="304"/>
      <c r="AH43" s="304"/>
    </row>
    <row r="44" spans="1:34"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c r="AE44" s="304"/>
      <c r="AF44" s="304"/>
      <c r="AG44" s="304"/>
      <c r="AH44" s="304"/>
    </row>
    <row r="45" spans="1:34"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c r="AE45" s="304"/>
      <c r="AF45" s="304"/>
      <c r="AG45" s="304"/>
      <c r="AH45" s="304"/>
    </row>
    <row r="46" spans="1:34"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c r="AE46" s="327"/>
      <c r="AF46" s="327"/>
      <c r="AG46" s="327"/>
      <c r="AH46" s="327"/>
    </row>
    <row r="47" spans="1:34"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c r="AE47" s="304"/>
      <c r="AF47" s="304"/>
      <c r="AG47" s="304"/>
      <c r="AH47" s="304"/>
    </row>
    <row r="48" spans="1:34"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c r="AE48" s="331"/>
      <c r="AF48" s="331"/>
      <c r="AG48" s="331"/>
      <c r="AH48" s="331"/>
    </row>
    <row r="49" spans="1:34"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c r="AE49" s="331"/>
      <c r="AF49" s="331"/>
      <c r="AG49" s="331"/>
      <c r="AH49" s="331"/>
    </row>
    <row r="50" spans="1:34" ht="15.75" customHeight="1" x14ac:dyDescent="0.25">
      <c r="A50" s="331"/>
      <c r="B50" s="41"/>
      <c r="C50" s="44">
        <v>2024</v>
      </c>
      <c r="D50" s="45">
        <v>45474</v>
      </c>
      <c r="E50" s="582">
        <v>45656</v>
      </c>
      <c r="F50" s="545"/>
      <c r="G50" s="46">
        <v>15</v>
      </c>
      <c r="H50" s="587" t="s">
        <v>451</v>
      </c>
      <c r="I50" s="557"/>
      <c r="J50" s="557"/>
      <c r="K50" s="557"/>
      <c r="L50" s="557"/>
      <c r="M50" s="557"/>
      <c r="N50" s="557"/>
      <c r="O50" s="557"/>
      <c r="P50" s="557"/>
      <c r="Q50" s="557"/>
      <c r="R50" s="557"/>
      <c r="S50" s="557"/>
      <c r="T50" s="557"/>
      <c r="U50" s="557"/>
      <c r="V50" s="557"/>
      <c r="W50" s="557"/>
      <c r="X50" s="557"/>
      <c r="Y50" s="557"/>
      <c r="Z50" s="557"/>
      <c r="AA50" s="545"/>
      <c r="AB50" s="326"/>
      <c r="AC50" s="331"/>
      <c r="AD50" s="331"/>
      <c r="AE50" s="331"/>
      <c r="AF50" s="331"/>
      <c r="AG50" s="331"/>
      <c r="AH50" s="331"/>
    </row>
    <row r="51" spans="1:34" ht="15.75" customHeight="1" x14ac:dyDescent="0.25">
      <c r="A51" s="331"/>
      <c r="B51" s="41"/>
      <c r="C51" s="44">
        <v>2025</v>
      </c>
      <c r="D51" s="45">
        <v>45658</v>
      </c>
      <c r="E51" s="582">
        <v>46021</v>
      </c>
      <c r="F51" s="545"/>
      <c r="G51" s="46">
        <v>30</v>
      </c>
      <c r="H51" s="587" t="s">
        <v>451</v>
      </c>
      <c r="I51" s="557"/>
      <c r="J51" s="557"/>
      <c r="K51" s="557"/>
      <c r="L51" s="557"/>
      <c r="M51" s="557"/>
      <c r="N51" s="557"/>
      <c r="O51" s="557"/>
      <c r="P51" s="557"/>
      <c r="Q51" s="557"/>
      <c r="R51" s="557"/>
      <c r="S51" s="557"/>
      <c r="T51" s="557"/>
      <c r="U51" s="557"/>
      <c r="V51" s="557"/>
      <c r="W51" s="557"/>
      <c r="X51" s="557"/>
      <c r="Y51" s="557"/>
      <c r="Z51" s="557"/>
      <c r="AA51" s="545"/>
      <c r="AB51" s="326"/>
      <c r="AC51" s="331"/>
      <c r="AD51" s="331"/>
      <c r="AE51" s="331"/>
      <c r="AF51" s="331"/>
      <c r="AG51" s="331"/>
      <c r="AH51" s="331"/>
    </row>
    <row r="52" spans="1:34" ht="15.75" customHeight="1" x14ac:dyDescent="0.25">
      <c r="A52" s="331"/>
      <c r="B52" s="41"/>
      <c r="C52" s="44">
        <v>2026</v>
      </c>
      <c r="D52" s="45">
        <v>46023</v>
      </c>
      <c r="E52" s="582">
        <v>46386</v>
      </c>
      <c r="F52" s="545"/>
      <c r="G52" s="46">
        <v>45</v>
      </c>
      <c r="H52" s="587" t="s">
        <v>451</v>
      </c>
      <c r="I52" s="557"/>
      <c r="J52" s="557"/>
      <c r="K52" s="557"/>
      <c r="L52" s="557"/>
      <c r="M52" s="557"/>
      <c r="N52" s="557"/>
      <c r="O52" s="557"/>
      <c r="P52" s="557"/>
      <c r="Q52" s="557"/>
      <c r="R52" s="557"/>
      <c r="S52" s="557"/>
      <c r="T52" s="557"/>
      <c r="U52" s="557"/>
      <c r="V52" s="557"/>
      <c r="W52" s="557"/>
      <c r="X52" s="557"/>
      <c r="Y52" s="557"/>
      <c r="Z52" s="557"/>
      <c r="AA52" s="545"/>
      <c r="AB52" s="326"/>
      <c r="AC52" s="331"/>
      <c r="AD52" s="331"/>
      <c r="AE52" s="331"/>
      <c r="AF52" s="331"/>
      <c r="AG52" s="331"/>
      <c r="AH52" s="331"/>
    </row>
    <row r="53" spans="1:34" ht="15.75" customHeight="1" x14ac:dyDescent="0.25">
      <c r="A53" s="331"/>
      <c r="B53" s="41"/>
      <c r="C53" s="44">
        <v>2027</v>
      </c>
      <c r="D53" s="45">
        <v>46388</v>
      </c>
      <c r="E53" s="582">
        <v>46751</v>
      </c>
      <c r="F53" s="545"/>
      <c r="G53" s="46">
        <v>60</v>
      </c>
      <c r="H53" s="587" t="s">
        <v>451</v>
      </c>
      <c r="I53" s="557"/>
      <c r="J53" s="557"/>
      <c r="K53" s="557"/>
      <c r="L53" s="557"/>
      <c r="M53" s="557"/>
      <c r="N53" s="557"/>
      <c r="O53" s="557"/>
      <c r="P53" s="557"/>
      <c r="Q53" s="557"/>
      <c r="R53" s="557"/>
      <c r="S53" s="557"/>
      <c r="T53" s="557"/>
      <c r="U53" s="557"/>
      <c r="V53" s="557"/>
      <c r="W53" s="557"/>
      <c r="X53" s="557"/>
      <c r="Y53" s="557"/>
      <c r="Z53" s="557"/>
      <c r="AA53" s="545"/>
      <c r="AB53" s="326"/>
      <c r="AC53" s="331"/>
      <c r="AD53" s="331"/>
      <c r="AE53" s="331"/>
      <c r="AF53" s="331"/>
      <c r="AG53" s="331"/>
      <c r="AH53" s="331"/>
    </row>
    <row r="54" spans="1:34"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c r="AE54" s="331"/>
      <c r="AF54" s="331"/>
      <c r="AG54" s="331"/>
      <c r="AH54" s="331"/>
    </row>
    <row r="55" spans="1:34"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c r="AE55" s="304"/>
      <c r="AF55" s="304"/>
      <c r="AG55" s="304"/>
      <c r="AH55" s="304"/>
    </row>
    <row r="56" spans="1:34"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c r="AE56" s="304"/>
      <c r="AF56" s="304"/>
      <c r="AG56" s="304"/>
      <c r="AH56" s="304"/>
    </row>
    <row r="57" spans="1:34"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c r="AE57" s="304"/>
      <c r="AF57" s="304"/>
      <c r="AG57" s="304"/>
      <c r="AH57" s="304"/>
    </row>
    <row r="58" spans="1:34"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c r="AE58" s="304"/>
      <c r="AF58" s="304"/>
      <c r="AG58" s="304"/>
      <c r="AH58" s="304"/>
    </row>
    <row r="59" spans="1:34"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c r="AE59" s="304"/>
      <c r="AF59" s="304"/>
      <c r="AG59" s="304"/>
      <c r="AH59" s="304"/>
    </row>
    <row r="60" spans="1:34"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c r="AE60" s="304"/>
      <c r="AF60" s="304"/>
      <c r="AG60" s="304"/>
      <c r="AH60" s="304"/>
    </row>
    <row r="61" spans="1:34"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c r="AE61" s="304"/>
      <c r="AF61" s="304"/>
      <c r="AG61" s="304"/>
      <c r="AH61" s="304"/>
    </row>
    <row r="62" spans="1:34"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c r="AE62" s="304"/>
      <c r="AF62" s="304"/>
      <c r="AG62" s="304"/>
      <c r="AH62" s="304"/>
    </row>
    <row r="63" spans="1:34"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c r="AE63" s="304"/>
      <c r="AF63" s="304"/>
      <c r="AG63" s="304"/>
      <c r="AH63" s="304"/>
    </row>
    <row r="64" spans="1:34"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c r="AE64" s="304"/>
      <c r="AF64" s="304"/>
      <c r="AG64" s="304"/>
      <c r="AH64" s="304"/>
    </row>
    <row r="65" spans="1:34"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c r="AE65" s="304"/>
      <c r="AF65" s="304"/>
      <c r="AG65" s="304"/>
      <c r="AH65" s="304"/>
    </row>
    <row r="66" spans="1:34"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c r="AE66" s="304"/>
      <c r="AF66" s="304"/>
      <c r="AG66" s="304"/>
      <c r="AH66" s="304"/>
    </row>
    <row r="67" spans="1:34"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c r="AE67" s="304"/>
      <c r="AF67" s="304"/>
      <c r="AG67" s="304"/>
      <c r="AH67" s="304"/>
    </row>
    <row r="68" spans="1:34"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c r="AE68" s="304"/>
      <c r="AF68" s="304"/>
      <c r="AG68" s="304"/>
      <c r="AH68" s="304"/>
    </row>
    <row r="69" spans="1:34"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c r="AE69" s="304"/>
      <c r="AF69" s="304"/>
      <c r="AG69" s="304"/>
      <c r="AH69" s="304"/>
    </row>
    <row r="70" spans="1:34"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c r="AE70" s="304"/>
      <c r="AF70" s="304"/>
      <c r="AG70" s="304"/>
      <c r="AH70" s="304"/>
    </row>
    <row r="71" spans="1:34"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c r="AE71" s="304"/>
      <c r="AF71" s="304"/>
      <c r="AG71" s="304"/>
      <c r="AH71" s="304"/>
    </row>
    <row r="72" spans="1:34"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c r="AE72" s="304"/>
      <c r="AF72" s="304"/>
      <c r="AG72" s="304"/>
      <c r="AH72" s="304"/>
    </row>
    <row r="73" spans="1:34"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c r="AE73" s="304"/>
      <c r="AF73" s="304"/>
      <c r="AG73" s="304"/>
      <c r="AH73" s="304"/>
    </row>
    <row r="74" spans="1:34"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c r="AE74" s="304"/>
      <c r="AF74" s="304"/>
      <c r="AG74" s="304"/>
      <c r="AH74" s="304"/>
    </row>
    <row r="75" spans="1:34"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c r="AE75" s="304"/>
      <c r="AF75" s="304"/>
      <c r="AG75" s="304"/>
      <c r="AH75" s="304"/>
    </row>
    <row r="76" spans="1:34"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c r="AE76" s="304"/>
      <c r="AF76" s="304"/>
      <c r="AG76" s="304"/>
      <c r="AH76" s="304"/>
    </row>
    <row r="77" spans="1:34"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row>
    <row r="78" spans="1:34"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row>
    <row r="79" spans="1:34"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row>
    <row r="80" spans="1:34"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row>
    <row r="81" spans="1:34"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row>
    <row r="82" spans="1:34"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row>
    <row r="83" spans="1:34"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row>
    <row r="84" spans="1:34"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row>
    <row r="85" spans="1:34"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row>
    <row r="86" spans="1:34"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row>
    <row r="87" spans="1:34"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row>
    <row r="88" spans="1:34"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row>
    <row r="89" spans="1:34"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row>
    <row r="90" spans="1:34"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row>
    <row r="91" spans="1:34"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row>
    <row r="92" spans="1:34"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row>
    <row r="93" spans="1:34"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row>
    <row r="94" spans="1:34"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row>
    <row r="95" spans="1:34"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row>
    <row r="96" spans="1:34"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row>
    <row r="97" spans="1:34"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row>
    <row r="98" spans="1:34"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row>
    <row r="99" spans="1:34"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row>
    <row r="100" spans="1:34"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c r="AH100" s="304"/>
    </row>
    <row r="101" spans="1:34"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row>
    <row r="102" spans="1:34"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row>
    <row r="103" spans="1:34"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row>
    <row r="104" spans="1:34"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c r="AH104" s="304"/>
    </row>
    <row r="105" spans="1:34"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c r="AH105" s="304"/>
    </row>
    <row r="106" spans="1:34"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c r="AE106" s="304"/>
      <c r="AF106" s="304"/>
      <c r="AG106" s="304"/>
      <c r="AH106" s="304"/>
    </row>
    <row r="107" spans="1:34"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row>
    <row r="108" spans="1:34"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row>
    <row r="109" spans="1:34"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row>
    <row r="110" spans="1:34"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c r="AH110" s="304"/>
    </row>
    <row r="111" spans="1:34"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c r="AH111" s="304"/>
    </row>
    <row r="112" spans="1:34"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row>
    <row r="113" spans="1:34"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c r="AH113" s="304"/>
    </row>
    <row r="114" spans="1:34"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row>
    <row r="115" spans="1:34"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304"/>
      <c r="AF115" s="304"/>
      <c r="AG115" s="304"/>
      <c r="AH115" s="304"/>
    </row>
    <row r="116" spans="1:34"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304"/>
      <c r="AF116" s="304"/>
      <c r="AG116" s="304"/>
      <c r="AH116" s="304"/>
    </row>
    <row r="117" spans="1:34"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c r="AE117" s="304"/>
      <c r="AF117" s="304"/>
      <c r="AG117" s="304"/>
      <c r="AH117" s="304"/>
    </row>
    <row r="118" spans="1:34"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c r="AH118" s="304"/>
    </row>
    <row r="119" spans="1:34"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c r="AH119" s="304"/>
    </row>
    <row r="120" spans="1:34"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row>
    <row r="121" spans="1:34"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row>
    <row r="122" spans="1:34"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c r="AH122" s="304"/>
    </row>
    <row r="123" spans="1:34"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row>
    <row r="124" spans="1:34"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c r="AH124" s="304"/>
    </row>
    <row r="125" spans="1:34"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c r="AH125" s="304"/>
    </row>
    <row r="126" spans="1:34"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304"/>
      <c r="AH126" s="304"/>
    </row>
    <row r="127" spans="1:34"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304"/>
      <c r="AH127" s="304"/>
    </row>
    <row r="128" spans="1:34"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304"/>
      <c r="AH128" s="304"/>
    </row>
    <row r="129" spans="1:34"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c r="AH129" s="304"/>
    </row>
    <row r="130" spans="1:34"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F130" s="304"/>
      <c r="AG130" s="304"/>
      <c r="AH130" s="304"/>
    </row>
    <row r="131" spans="1:34"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c r="AH131" s="304"/>
    </row>
    <row r="132" spans="1:34"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304"/>
      <c r="AG132" s="304"/>
      <c r="AH132" s="304"/>
    </row>
    <row r="133" spans="1:34"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c r="AH133" s="304"/>
    </row>
    <row r="134" spans="1:34"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c r="AH134" s="304"/>
    </row>
    <row r="135" spans="1:34"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row>
    <row r="136" spans="1:34"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c r="AH136" s="304"/>
    </row>
    <row r="137" spans="1:34"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F137" s="304"/>
      <c r="AG137" s="304"/>
      <c r="AH137" s="304"/>
    </row>
    <row r="138" spans="1:34"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F138" s="304"/>
      <c r="AG138" s="304"/>
      <c r="AH138" s="304"/>
    </row>
    <row r="139" spans="1:34"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F139" s="304"/>
      <c r="AG139" s="304"/>
      <c r="AH139" s="304"/>
    </row>
    <row r="140" spans="1:34"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F140" s="304"/>
      <c r="AG140" s="304"/>
      <c r="AH140" s="304"/>
    </row>
    <row r="141" spans="1:34"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c r="AH141" s="304"/>
    </row>
    <row r="142" spans="1:34"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row>
    <row r="143" spans="1:34"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c r="AH143" s="304"/>
    </row>
    <row r="144" spans="1:34"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c r="AH144" s="304"/>
    </row>
    <row r="145" spans="1:34"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c r="AH145" s="304"/>
    </row>
    <row r="146" spans="1:34"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c r="AH146" s="304"/>
    </row>
    <row r="147" spans="1:34"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row>
    <row r="148" spans="1:34"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c r="AH148" s="304"/>
    </row>
    <row r="149" spans="1:34"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F149" s="304"/>
      <c r="AG149" s="304"/>
      <c r="AH149" s="304"/>
    </row>
    <row r="150" spans="1:34"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F150" s="304"/>
      <c r="AG150" s="304"/>
      <c r="AH150" s="304"/>
    </row>
    <row r="151" spans="1:34"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F151" s="304"/>
      <c r="AG151" s="304"/>
      <c r="AH151" s="304"/>
    </row>
    <row r="152" spans="1:34"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F152" s="304"/>
      <c r="AG152" s="304"/>
      <c r="AH152" s="304"/>
    </row>
    <row r="153" spans="1:34"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c r="AH153" s="304"/>
    </row>
    <row r="154" spans="1:34"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c r="AH154" s="304"/>
    </row>
    <row r="155" spans="1:34"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c r="AH155" s="304"/>
    </row>
    <row r="156" spans="1:34"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c r="AH156" s="304"/>
    </row>
    <row r="157" spans="1:34"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c r="AH157" s="304"/>
    </row>
    <row r="158" spans="1:34"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c r="AH158" s="304"/>
    </row>
    <row r="159" spans="1:34"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c r="AH159" s="304"/>
    </row>
    <row r="160" spans="1:34"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F160" s="304"/>
      <c r="AG160" s="304"/>
      <c r="AH160" s="304"/>
    </row>
    <row r="161" spans="1:34"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F161" s="304"/>
      <c r="AG161" s="304"/>
      <c r="AH161" s="304"/>
    </row>
    <row r="162" spans="1:34"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c r="AH162" s="304"/>
    </row>
    <row r="163" spans="1:34"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F163" s="304"/>
      <c r="AG163" s="304"/>
      <c r="AH163" s="304"/>
    </row>
    <row r="164" spans="1:34"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c r="AH164" s="304"/>
    </row>
    <row r="165" spans="1:34"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c r="AH165" s="304"/>
    </row>
    <row r="166" spans="1:34"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c r="AH166" s="304"/>
    </row>
    <row r="167" spans="1:34"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c r="AH167" s="304"/>
    </row>
    <row r="168" spans="1:34"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row>
    <row r="169" spans="1:34"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c r="AH169" s="304"/>
    </row>
    <row r="170" spans="1:34"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c r="AH170" s="304"/>
    </row>
    <row r="171" spans="1:34"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row>
    <row r="172" spans="1:34"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row>
    <row r="173" spans="1:34"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row>
    <row r="174" spans="1:34"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row>
    <row r="175" spans="1:34"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c r="AH175" s="304"/>
    </row>
    <row r="176" spans="1:34"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c r="AH176" s="304"/>
    </row>
    <row r="177" spans="1:34"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c r="AH177" s="304"/>
    </row>
    <row r="178" spans="1:34"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c r="AH178" s="304"/>
    </row>
    <row r="179" spans="1:34"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c r="AH179" s="304"/>
    </row>
    <row r="180" spans="1:34"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c r="AH180" s="304"/>
    </row>
    <row r="181" spans="1:34"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c r="AH181" s="304"/>
    </row>
    <row r="182" spans="1:34"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c r="AH182" s="304"/>
    </row>
    <row r="183" spans="1:34"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c r="AH183" s="304"/>
    </row>
    <row r="184" spans="1:34"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c r="AH184" s="304"/>
    </row>
    <row r="185" spans="1:34"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c r="AH185" s="304"/>
    </row>
    <row r="186" spans="1:34"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c r="AH186" s="304"/>
    </row>
    <row r="187" spans="1:34"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c r="AH187" s="304"/>
    </row>
    <row r="188" spans="1:34"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c r="AH188" s="304"/>
    </row>
    <row r="189" spans="1:34"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c r="AH189" s="304"/>
    </row>
    <row r="190" spans="1:34"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row>
    <row r="191" spans="1:34"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c r="AH191" s="304"/>
    </row>
    <row r="192" spans="1:34"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c r="AH192" s="304"/>
    </row>
    <row r="193" spans="1:34"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c r="AH193" s="304"/>
    </row>
    <row r="194" spans="1:34"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c r="AH194" s="304"/>
    </row>
    <row r="195" spans="1:34"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c r="AH195" s="304"/>
    </row>
    <row r="196" spans="1:34"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row>
    <row r="197" spans="1:34"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row>
    <row r="198" spans="1:34"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c r="AH198" s="304"/>
    </row>
    <row r="199" spans="1:34"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row>
    <row r="200" spans="1:34"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c r="AH200" s="304"/>
    </row>
    <row r="201" spans="1:34"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c r="AH201" s="304"/>
    </row>
    <row r="202" spans="1:34"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c r="AH202" s="304"/>
    </row>
    <row r="203" spans="1:34"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row>
    <row r="204" spans="1:34"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c r="AH204" s="304"/>
    </row>
    <row r="205" spans="1:34"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c r="AH205" s="304"/>
    </row>
    <row r="206" spans="1:34"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c r="AH206" s="304"/>
    </row>
    <row r="207" spans="1:34"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row>
    <row r="208" spans="1:34"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c r="AH208" s="304"/>
    </row>
    <row r="209" spans="1:34"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c r="AH209" s="304"/>
    </row>
    <row r="210" spans="1:34"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c r="AH210" s="304"/>
    </row>
    <row r="211" spans="1:34"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c r="AH211" s="304"/>
    </row>
    <row r="212" spans="1:34"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c r="AH212" s="304"/>
    </row>
    <row r="213" spans="1:34"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c r="AH213" s="304"/>
    </row>
    <row r="214" spans="1:34"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c r="AH214" s="304"/>
    </row>
    <row r="215" spans="1:34"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c r="AH215" s="304"/>
    </row>
    <row r="216" spans="1:34"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c r="AH216" s="304"/>
    </row>
    <row r="217" spans="1:34"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c r="AH217" s="304"/>
    </row>
    <row r="218" spans="1:34"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c r="AH218" s="304"/>
    </row>
    <row r="219" spans="1:34"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c r="AH219" s="304"/>
    </row>
    <row r="220" spans="1:34"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c r="AH220" s="304"/>
    </row>
    <row r="221" spans="1:34"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c r="AH221" s="304"/>
    </row>
    <row r="222" spans="1:34"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row>
    <row r="223" spans="1:34"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c r="AH223" s="304"/>
    </row>
    <row r="224" spans="1:34"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c r="AH224" s="304"/>
    </row>
    <row r="225" spans="1:34"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c r="AH225" s="304"/>
    </row>
    <row r="226" spans="1:34"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c r="AH226" s="304"/>
    </row>
    <row r="227" spans="1:34"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c r="AH227" s="304"/>
    </row>
    <row r="228" spans="1:34"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c r="AH228" s="304"/>
    </row>
    <row r="229" spans="1:34"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c r="AH229" s="304"/>
    </row>
    <row r="230" spans="1:34"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c r="AH230" s="304"/>
    </row>
    <row r="231" spans="1:34"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c r="AH231" s="304"/>
    </row>
    <row r="232" spans="1:34"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c r="AH232" s="304"/>
    </row>
    <row r="233" spans="1:34"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c r="AH233" s="304"/>
    </row>
    <row r="234" spans="1:34"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c r="AH234" s="304"/>
    </row>
    <row r="235" spans="1:34"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c r="AH235" s="304"/>
    </row>
    <row r="236" spans="1:34"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c r="AH236" s="304"/>
    </row>
    <row r="237" spans="1:34"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c r="AH237" s="304"/>
    </row>
    <row r="238" spans="1:34"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c r="AH238" s="304"/>
    </row>
    <row r="239" spans="1:34"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c r="AH239" s="304"/>
    </row>
    <row r="240" spans="1:34"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c r="AH240" s="304"/>
    </row>
    <row r="241" spans="1:34"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c r="AH241" s="304"/>
    </row>
    <row r="242" spans="1:34"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c r="AH242" s="304"/>
    </row>
    <row r="243" spans="1:34"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c r="AH243" s="304"/>
    </row>
    <row r="244" spans="1:34"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c r="AH244" s="304"/>
    </row>
    <row r="245" spans="1:34"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c r="AH245" s="304"/>
    </row>
    <row r="246" spans="1:34"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c r="AH246" s="304"/>
    </row>
    <row r="247" spans="1:34"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c r="AH247" s="304"/>
    </row>
    <row r="248" spans="1:34"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c r="AH248" s="304"/>
    </row>
    <row r="249" spans="1:34"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c r="AH249" s="304"/>
    </row>
    <row r="250" spans="1:34"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row>
    <row r="251" spans="1:34"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row>
    <row r="252" spans="1:34"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row>
    <row r="253" spans="1:34"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row>
    <row r="254" spans="1:34"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c r="AH254" s="304"/>
    </row>
    <row r="255" spans="1:34"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c r="AH255" s="304"/>
    </row>
    <row r="256" spans="1:34"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c r="AH256" s="304"/>
    </row>
    <row r="257" spans="1:34"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c r="AH257" s="304"/>
    </row>
    <row r="258" spans="1:34"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c r="AH258" s="304"/>
    </row>
    <row r="259" spans="1:34"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c r="AH259" s="304"/>
    </row>
    <row r="260" spans="1:34"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c r="AH260" s="304"/>
    </row>
    <row r="261" spans="1:34"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c r="AH261" s="304"/>
    </row>
    <row r="262" spans="1:34"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c r="AH262" s="304"/>
    </row>
    <row r="263" spans="1:34"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c r="AH263" s="304"/>
    </row>
    <row r="264" spans="1:34"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c r="AH264" s="304"/>
    </row>
    <row r="265" spans="1:34"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c r="AH265" s="304"/>
    </row>
    <row r="266" spans="1:34"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c r="AH266" s="304"/>
    </row>
    <row r="267" spans="1:34"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c r="AH267" s="304"/>
    </row>
    <row r="268" spans="1:34"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c r="AH268" s="304"/>
    </row>
    <row r="269" spans="1:34"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c r="AH269" s="304"/>
    </row>
    <row r="270" spans="1:34"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c r="AH270" s="304"/>
    </row>
    <row r="271" spans="1:34"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c r="AH271" s="304"/>
    </row>
    <row r="272" spans="1:34"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c r="AH272" s="304"/>
    </row>
    <row r="273" spans="1:34"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c r="AH273" s="304"/>
    </row>
    <row r="274" spans="1:34"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c r="AH274" s="304"/>
    </row>
    <row r="275" spans="1:34"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c r="AH275" s="304"/>
    </row>
    <row r="276" spans="1:34"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c r="AH276" s="304"/>
    </row>
    <row r="277" spans="1:34"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c r="AH277" s="304"/>
    </row>
    <row r="278" spans="1:34"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c r="AH278" s="304"/>
    </row>
    <row r="279" spans="1:34"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c r="AH279" s="304"/>
    </row>
    <row r="280" spans="1:34"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c r="AH280" s="304"/>
    </row>
    <row r="281" spans="1:34"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c r="AH281" s="304"/>
    </row>
    <row r="282" spans="1:34"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c r="AH282" s="304"/>
    </row>
    <row r="283" spans="1:34"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c r="AH283" s="304"/>
    </row>
    <row r="284" spans="1:34"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c r="AH284" s="304"/>
    </row>
    <row r="285" spans="1:34"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c r="AH285" s="304"/>
    </row>
    <row r="286" spans="1:34"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c r="AH286" s="304"/>
    </row>
    <row r="287" spans="1:34"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c r="AH287" s="304"/>
    </row>
    <row r="288" spans="1:34"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c r="AH288" s="304"/>
    </row>
    <row r="289" spans="1:34"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c r="AH289" s="304"/>
    </row>
    <row r="290" spans="1:34"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c r="AH290" s="304"/>
    </row>
    <row r="291" spans="1:34"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c r="AH291" s="304"/>
    </row>
    <row r="292" spans="1:34"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c r="AH292" s="304"/>
    </row>
    <row r="293" spans="1:34"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c r="AH293" s="304"/>
    </row>
    <row r="294" spans="1:34"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c r="AH294" s="304"/>
    </row>
    <row r="295" spans="1:34"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c r="AH295" s="304"/>
    </row>
    <row r="296" spans="1:34"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c r="AH296" s="304"/>
    </row>
    <row r="297" spans="1:34"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c r="AH297" s="304"/>
    </row>
    <row r="298" spans="1:34"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c r="AH298" s="304"/>
    </row>
    <row r="299" spans="1:34"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c r="AH299" s="304"/>
    </row>
    <row r="300" spans="1:34"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c r="AH300" s="304"/>
    </row>
    <row r="301" spans="1:34"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c r="AH301" s="304"/>
    </row>
    <row r="302" spans="1:34"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c r="AH302" s="304"/>
    </row>
    <row r="303" spans="1:34"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c r="AH303" s="304"/>
    </row>
    <row r="304" spans="1:34"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c r="AH304" s="304"/>
    </row>
    <row r="305" spans="1:34"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c r="AH305" s="304"/>
    </row>
    <row r="306" spans="1:34"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c r="AH306" s="304"/>
    </row>
    <row r="307" spans="1:34"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c r="AH307" s="304"/>
    </row>
    <row r="308" spans="1:34"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c r="AH308" s="304"/>
    </row>
    <row r="309" spans="1:34"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c r="AH309" s="304"/>
    </row>
    <row r="310" spans="1:34"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c r="AH310" s="304"/>
    </row>
    <row r="311" spans="1:34"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c r="AH311" s="304"/>
    </row>
    <row r="312" spans="1:34"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c r="AH312" s="304"/>
    </row>
    <row r="313" spans="1:34"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c r="AH313" s="304"/>
    </row>
    <row r="314" spans="1:34"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c r="AH314" s="304"/>
    </row>
    <row r="315" spans="1:34"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c r="AH315" s="304"/>
    </row>
    <row r="316" spans="1:34"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c r="AH316" s="304"/>
    </row>
    <row r="317" spans="1:34"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c r="AH317" s="304"/>
    </row>
    <row r="318" spans="1:34"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c r="AH318" s="304"/>
    </row>
    <row r="319" spans="1:34"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c r="AH319" s="304"/>
    </row>
    <row r="320" spans="1:34"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c r="AH320" s="304"/>
    </row>
    <row r="321" spans="1:34"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c r="AH321" s="304"/>
    </row>
    <row r="322" spans="1:34"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c r="AH322" s="304"/>
    </row>
    <row r="323" spans="1:34"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c r="AH323" s="304"/>
    </row>
    <row r="324" spans="1:34"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c r="AH324" s="304"/>
    </row>
    <row r="325" spans="1:34"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c r="AH325" s="304"/>
    </row>
    <row r="326" spans="1:34"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c r="AH326" s="304"/>
    </row>
    <row r="327" spans="1:34"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c r="AH327" s="304"/>
    </row>
    <row r="328" spans="1:34"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c r="AH328" s="304"/>
    </row>
    <row r="329" spans="1:34"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row>
    <row r="330" spans="1:34"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row>
    <row r="331" spans="1:34"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row>
    <row r="332" spans="1:34"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row>
    <row r="333" spans="1:34"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c r="AH333" s="304"/>
    </row>
    <row r="334" spans="1:34"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c r="AH334" s="304"/>
    </row>
    <row r="335" spans="1:34"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c r="AH335" s="304"/>
    </row>
    <row r="336" spans="1:34"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c r="AH336" s="304"/>
    </row>
    <row r="337" spans="1:34"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c r="AH337" s="304"/>
    </row>
    <row r="338" spans="1:34"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c r="AH338" s="304"/>
    </row>
    <row r="339" spans="1:34"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c r="AH339" s="304"/>
    </row>
    <row r="340" spans="1:34"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c r="AH340" s="304"/>
    </row>
    <row r="341" spans="1:34"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c r="AH341" s="304"/>
    </row>
    <row r="342" spans="1:34"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c r="AH342" s="304"/>
    </row>
    <row r="343" spans="1:34"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c r="AH343" s="304"/>
    </row>
    <row r="344" spans="1:34"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c r="AH344" s="304"/>
    </row>
    <row r="345" spans="1:34"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c r="AH345" s="304"/>
    </row>
    <row r="346" spans="1:34"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c r="AH346" s="304"/>
    </row>
    <row r="347" spans="1:34"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c r="AH347" s="304"/>
    </row>
    <row r="348" spans="1:34"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c r="AH348" s="304"/>
    </row>
    <row r="349" spans="1:34"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c r="AH349" s="304"/>
    </row>
    <row r="350" spans="1:34"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c r="AH350" s="304"/>
    </row>
    <row r="351" spans="1:34"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c r="AH351" s="304"/>
    </row>
    <row r="352" spans="1:34"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c r="AH352" s="304"/>
    </row>
    <row r="353" spans="1:34"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c r="AH353" s="304"/>
    </row>
    <row r="354" spans="1:34"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c r="AH354" s="304"/>
    </row>
    <row r="355" spans="1:34"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c r="AH355" s="304"/>
    </row>
    <row r="356" spans="1:34"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c r="AH356" s="304"/>
    </row>
    <row r="357" spans="1:34"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c r="AH357" s="304"/>
    </row>
    <row r="358" spans="1:34"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c r="AH358" s="304"/>
    </row>
    <row r="359" spans="1:34"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row>
    <row r="360" spans="1:34"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c r="AH360" s="304"/>
    </row>
    <row r="361" spans="1:34"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c r="AH361" s="304"/>
    </row>
    <row r="362" spans="1:34"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c r="AH362" s="304"/>
    </row>
    <row r="363" spans="1:34"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c r="AH363" s="304"/>
    </row>
    <row r="364" spans="1:34"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c r="AH364" s="304"/>
    </row>
    <row r="365" spans="1:34"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c r="AH365" s="304"/>
    </row>
    <row r="366" spans="1:34"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c r="AH366" s="304"/>
    </row>
    <row r="367" spans="1:34"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c r="AH367" s="304"/>
    </row>
    <row r="368" spans="1:34"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c r="AH368" s="304"/>
    </row>
    <row r="369" spans="1:34"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c r="AH369" s="304"/>
    </row>
    <row r="370" spans="1:34"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c r="AH370" s="304"/>
    </row>
    <row r="371" spans="1:34"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c r="AH371" s="304"/>
    </row>
    <row r="372" spans="1:34"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c r="AH372" s="304"/>
    </row>
    <row r="373" spans="1:34"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c r="AH373" s="304"/>
    </row>
    <row r="374" spans="1:34"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c r="AH374" s="304"/>
    </row>
    <row r="375" spans="1:34"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c r="AH375" s="304"/>
    </row>
    <row r="376" spans="1:34"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c r="AH376" s="304"/>
    </row>
    <row r="377" spans="1:34"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c r="AH377" s="304"/>
    </row>
    <row r="378" spans="1:34"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c r="AH378" s="304"/>
    </row>
    <row r="379" spans="1:34"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c r="AH379" s="304"/>
    </row>
    <row r="380" spans="1:34"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c r="AH380" s="304"/>
    </row>
    <row r="381" spans="1:34"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c r="AH381" s="304"/>
    </row>
    <row r="382" spans="1:34"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c r="AH382" s="304"/>
    </row>
    <row r="383" spans="1:34"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c r="AH383" s="304"/>
    </row>
    <row r="384" spans="1:34"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c r="AH384" s="304"/>
    </row>
    <row r="385" spans="1:34"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c r="AH385" s="304"/>
    </row>
    <row r="386" spans="1:34"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c r="AH386" s="304"/>
    </row>
    <row r="387" spans="1:34"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c r="AH387" s="304"/>
    </row>
    <row r="388" spans="1:34"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c r="AH388" s="304"/>
    </row>
    <row r="389" spans="1:34"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c r="AH389" s="304"/>
    </row>
    <row r="390" spans="1:34"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c r="AH390" s="304"/>
    </row>
    <row r="391" spans="1:34"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c r="AH391" s="304"/>
    </row>
    <row r="392" spans="1:34"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c r="AH392" s="304"/>
    </row>
    <row r="393" spans="1:34"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c r="AH393" s="304"/>
    </row>
    <row r="394" spans="1:34"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c r="AH394" s="304"/>
    </row>
    <row r="395" spans="1:34"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c r="AH395" s="304"/>
    </row>
    <row r="396" spans="1:34"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c r="AH396" s="304"/>
    </row>
    <row r="397" spans="1:34"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c r="AH397" s="304"/>
    </row>
    <row r="398" spans="1:34"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c r="AH398" s="304"/>
    </row>
    <row r="399" spans="1:34"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c r="AH399" s="304"/>
    </row>
    <row r="400" spans="1:34"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c r="AH400" s="304"/>
    </row>
    <row r="401" spans="1:34"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c r="AH401" s="304"/>
    </row>
    <row r="402" spans="1:34"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c r="AH402" s="304"/>
    </row>
    <row r="403" spans="1:34"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c r="AH403" s="304"/>
    </row>
    <row r="404" spans="1:34"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c r="AH404" s="304"/>
    </row>
    <row r="405" spans="1:34"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c r="AH405" s="304"/>
    </row>
    <row r="406" spans="1:34"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c r="AH406" s="304"/>
    </row>
    <row r="407" spans="1:34"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c r="AH407" s="304"/>
    </row>
    <row r="408" spans="1:34"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row>
    <row r="409" spans="1:34"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row>
    <row r="410" spans="1:34"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row>
    <row r="411" spans="1:34"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row>
    <row r="412" spans="1:34"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c r="AH412" s="304"/>
    </row>
    <row r="413" spans="1:34"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c r="AH413" s="304"/>
    </row>
    <row r="414" spans="1:34"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c r="AH414" s="304"/>
    </row>
    <row r="415" spans="1:34"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c r="AH415" s="304"/>
    </row>
    <row r="416" spans="1:34"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c r="AH416" s="304"/>
    </row>
    <row r="417" spans="1:34"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c r="AH417" s="304"/>
    </row>
    <row r="418" spans="1:34"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c r="AH418" s="304"/>
    </row>
    <row r="419" spans="1:34"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c r="AH419" s="304"/>
    </row>
    <row r="420" spans="1:34"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row>
    <row r="421" spans="1:34"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c r="AH421" s="304"/>
    </row>
    <row r="422" spans="1:34"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c r="AH422" s="304"/>
    </row>
    <row r="423" spans="1:34"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row>
    <row r="424" spans="1:34"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c r="AH424" s="304"/>
    </row>
    <row r="425" spans="1:34"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c r="AH425" s="304"/>
    </row>
    <row r="426" spans="1:34"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c r="AH426" s="304"/>
    </row>
    <row r="427" spans="1:34"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c r="AH427" s="304"/>
    </row>
    <row r="428" spans="1:34"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c r="AH428" s="304"/>
    </row>
    <row r="429" spans="1:34"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c r="AH429" s="304"/>
    </row>
    <row r="430" spans="1:34"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c r="AH430" s="304"/>
    </row>
    <row r="431" spans="1:34"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c r="AH431" s="304"/>
    </row>
    <row r="432" spans="1:34"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c r="AH432" s="304"/>
    </row>
    <row r="433" spans="1:34"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c r="AH433" s="304"/>
    </row>
    <row r="434" spans="1:34"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c r="AH434" s="304"/>
    </row>
    <row r="435" spans="1:34"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c r="AH435" s="304"/>
    </row>
    <row r="436" spans="1:34"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c r="AH436" s="304"/>
    </row>
    <row r="437" spans="1:34"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c r="AH437" s="304"/>
    </row>
    <row r="438" spans="1:34"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c r="AH438" s="304"/>
    </row>
    <row r="439" spans="1:34"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c r="AH439" s="304"/>
    </row>
    <row r="440" spans="1:34"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c r="AH440" s="304"/>
    </row>
    <row r="441" spans="1:34"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c r="AH441" s="304"/>
    </row>
    <row r="442" spans="1:34"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c r="AH442" s="304"/>
    </row>
    <row r="443" spans="1:34"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c r="AH443" s="304"/>
    </row>
    <row r="444" spans="1:34"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c r="AH444" s="304"/>
    </row>
    <row r="445" spans="1:34"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c r="AH445" s="304"/>
    </row>
    <row r="446" spans="1:34"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c r="AH446" s="304"/>
    </row>
    <row r="447" spans="1:34"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c r="AH447" s="304"/>
    </row>
    <row r="448" spans="1:34"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c r="AH448" s="304"/>
    </row>
    <row r="449" spans="1:34"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c r="AH449" s="304"/>
    </row>
    <row r="450" spans="1:34"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c r="AH450" s="304"/>
    </row>
    <row r="451" spans="1:34"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c r="AH451" s="304"/>
    </row>
    <row r="452" spans="1:34"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c r="AH452" s="304"/>
    </row>
    <row r="453" spans="1:34"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c r="AH453" s="304"/>
    </row>
    <row r="454" spans="1:34"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c r="AH454" s="304"/>
    </row>
    <row r="455" spans="1:34"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c r="AH455" s="304"/>
    </row>
    <row r="456" spans="1:34"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c r="AH456" s="304"/>
    </row>
    <row r="457" spans="1:34"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c r="AH457" s="304"/>
    </row>
    <row r="458" spans="1:34"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c r="AH458" s="304"/>
    </row>
    <row r="459" spans="1:34"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c r="AH459" s="304"/>
    </row>
    <row r="460" spans="1:34"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c r="AH460" s="304"/>
    </row>
    <row r="461" spans="1:34"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c r="AH461" s="304"/>
    </row>
    <row r="462" spans="1:34"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c r="AH462" s="304"/>
    </row>
    <row r="463" spans="1:34"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c r="AH463" s="304"/>
    </row>
    <row r="464" spans="1:34"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c r="AH464" s="304"/>
    </row>
    <row r="465" spans="1:34"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c r="AH465" s="304"/>
    </row>
    <row r="466" spans="1:34"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c r="AH466" s="304"/>
    </row>
    <row r="467" spans="1:34"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c r="AH467" s="304"/>
    </row>
    <row r="468" spans="1:34"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c r="AH468" s="304"/>
    </row>
    <row r="469" spans="1:34"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c r="AH469" s="304"/>
    </row>
    <row r="470" spans="1:34"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c r="AH470" s="304"/>
    </row>
    <row r="471" spans="1:34"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row>
    <row r="472" spans="1:34"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c r="AH472" s="304"/>
    </row>
    <row r="473" spans="1:34"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c r="AH473" s="304"/>
    </row>
    <row r="474" spans="1:34"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c r="AH474" s="304"/>
    </row>
    <row r="475" spans="1:34"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c r="AH475" s="304"/>
    </row>
    <row r="476" spans="1:34"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c r="AH476" s="304"/>
    </row>
    <row r="477" spans="1:34"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c r="AH477" s="304"/>
    </row>
    <row r="478" spans="1:34"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c r="AH478" s="304"/>
    </row>
    <row r="479" spans="1:34"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c r="AH479" s="304"/>
    </row>
    <row r="480" spans="1:34"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row>
    <row r="481" spans="1:34"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c r="AH481" s="304"/>
    </row>
    <row r="482" spans="1:34"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c r="AH482" s="304"/>
    </row>
    <row r="483" spans="1:34"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c r="AH483" s="304"/>
    </row>
    <row r="484" spans="1:34"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c r="AH484" s="304"/>
    </row>
    <row r="485" spans="1:34"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c r="AH485" s="304"/>
    </row>
    <row r="486" spans="1:34"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c r="AH486" s="304"/>
    </row>
    <row r="487" spans="1:34"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row>
    <row r="488" spans="1:34"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c r="AH488" s="304"/>
    </row>
    <row r="489" spans="1:34"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c r="AH489" s="304"/>
    </row>
    <row r="490" spans="1:34"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c r="AH490" s="304"/>
    </row>
    <row r="491" spans="1:34"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c r="AH491" s="304"/>
    </row>
    <row r="492" spans="1:34"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c r="AH492" s="304"/>
    </row>
    <row r="493" spans="1:34"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c r="AH493" s="304"/>
    </row>
    <row r="494" spans="1:34"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c r="AH494" s="304"/>
    </row>
    <row r="495" spans="1:34"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c r="AH495" s="304"/>
    </row>
    <row r="496" spans="1:34"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c r="AH496" s="304"/>
    </row>
    <row r="497" spans="1:34"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c r="AH497" s="304"/>
    </row>
    <row r="498" spans="1:34"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c r="AH498" s="304"/>
    </row>
    <row r="499" spans="1:34"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c r="AH499" s="304"/>
    </row>
    <row r="500" spans="1:34"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c r="AH500" s="304"/>
    </row>
    <row r="501" spans="1:34"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c r="AH501" s="304"/>
    </row>
    <row r="502" spans="1:34"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c r="AH502" s="304"/>
    </row>
    <row r="503" spans="1:34"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c r="AH503" s="304"/>
    </row>
    <row r="504" spans="1:34"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c r="AH504" s="304"/>
    </row>
    <row r="505" spans="1:34"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c r="AH505" s="304"/>
    </row>
    <row r="506" spans="1:34"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c r="AH506" s="304"/>
    </row>
    <row r="507" spans="1:34"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c r="AH507" s="304"/>
    </row>
    <row r="508" spans="1:34"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c r="AH508" s="304"/>
    </row>
    <row r="509" spans="1:34"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c r="AH509" s="304"/>
    </row>
    <row r="510" spans="1:34"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c r="AH510" s="304"/>
    </row>
    <row r="511" spans="1:34"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c r="AH511" s="304"/>
    </row>
    <row r="512" spans="1:34"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c r="AH512" s="304"/>
    </row>
    <row r="513" spans="1:34"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c r="AH513" s="304"/>
    </row>
    <row r="514" spans="1:34"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c r="AH514" s="304"/>
    </row>
    <row r="515" spans="1:34"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c r="AH515" s="304"/>
    </row>
    <row r="516" spans="1:34"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c r="AH516" s="304"/>
    </row>
    <row r="517" spans="1:34"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c r="AH517" s="304"/>
    </row>
    <row r="518" spans="1:34"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c r="AH518" s="304"/>
    </row>
    <row r="519" spans="1:34"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c r="AH519" s="304"/>
    </row>
    <row r="520" spans="1:34"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c r="AH520" s="304"/>
    </row>
    <row r="521" spans="1:34"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c r="AH521" s="304"/>
    </row>
    <row r="522" spans="1:34"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c r="AH522" s="304"/>
    </row>
    <row r="523" spans="1:34"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c r="AH523" s="304"/>
    </row>
    <row r="524" spans="1:34"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c r="AH524" s="304"/>
    </row>
    <row r="525" spans="1:34"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c r="AH525" s="304"/>
    </row>
    <row r="526" spans="1:34"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c r="AH526" s="304"/>
    </row>
    <row r="527" spans="1:34"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c r="AH527" s="304"/>
    </row>
    <row r="528" spans="1:34"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c r="AH528" s="304"/>
    </row>
    <row r="529" spans="1:34"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c r="AH529" s="304"/>
    </row>
    <row r="530" spans="1:34"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c r="AH530" s="304"/>
    </row>
    <row r="531" spans="1:34"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c r="AH531" s="304"/>
    </row>
    <row r="532" spans="1:34"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c r="AH532" s="304"/>
    </row>
    <row r="533" spans="1:34"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c r="AH533" s="304"/>
    </row>
    <row r="534" spans="1:34"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c r="AH534" s="304"/>
    </row>
    <row r="535" spans="1:34"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c r="AH535" s="304"/>
    </row>
    <row r="536" spans="1:34"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c r="AH536" s="304"/>
    </row>
    <row r="537" spans="1:34"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c r="AH537" s="304"/>
    </row>
    <row r="538" spans="1:34"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c r="AH538" s="304"/>
    </row>
    <row r="539" spans="1:34"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c r="AH539" s="304"/>
    </row>
    <row r="540" spans="1:34"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c r="AH540" s="304"/>
    </row>
    <row r="541" spans="1:34"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c r="AH541" s="304"/>
    </row>
    <row r="542" spans="1:34"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c r="AH542" s="304"/>
    </row>
    <row r="543" spans="1:34"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c r="AH543" s="304"/>
    </row>
    <row r="544" spans="1:34"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c r="AH544" s="304"/>
    </row>
    <row r="545" spans="1:34"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c r="AH545" s="304"/>
    </row>
    <row r="546" spans="1:34"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c r="AH546" s="304"/>
    </row>
    <row r="547" spans="1:34"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c r="AH547" s="304"/>
    </row>
    <row r="548" spans="1:34"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c r="AH548" s="304"/>
    </row>
    <row r="549" spans="1:34"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c r="AH549" s="304"/>
    </row>
    <row r="550" spans="1:34"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c r="AH550" s="304"/>
    </row>
    <row r="551" spans="1:34"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c r="AH551" s="304"/>
    </row>
    <row r="552" spans="1:34"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c r="AH552" s="304"/>
    </row>
    <row r="553" spans="1:34"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c r="AH553" s="304"/>
    </row>
    <row r="554" spans="1:34"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c r="AH554" s="304"/>
    </row>
    <row r="555" spans="1:34"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c r="AH555" s="304"/>
    </row>
    <row r="556" spans="1:34"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c r="AH556" s="304"/>
    </row>
    <row r="557" spans="1:34"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c r="AH557" s="304"/>
    </row>
    <row r="558" spans="1:34"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c r="AH558" s="304"/>
    </row>
    <row r="559" spans="1:34"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c r="AH559" s="304"/>
    </row>
    <row r="560" spans="1:34"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c r="AH560" s="304"/>
    </row>
    <row r="561" spans="1:34"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c r="AH561" s="304"/>
    </row>
    <row r="562" spans="1:34"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c r="AH562" s="304"/>
    </row>
    <row r="563" spans="1:34"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c r="AH563" s="304"/>
    </row>
    <row r="564" spans="1:34"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c r="AH564" s="304"/>
    </row>
    <row r="565" spans="1:34"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c r="AH565" s="304"/>
    </row>
    <row r="566" spans="1:34"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row>
    <row r="567" spans="1:34"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c r="AH567" s="304"/>
    </row>
    <row r="568" spans="1:34"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c r="AH568" s="304"/>
    </row>
    <row r="569" spans="1:34"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c r="AH569" s="304"/>
    </row>
    <row r="570" spans="1:34"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c r="AH570" s="304"/>
    </row>
    <row r="571" spans="1:34"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c r="AH571" s="304"/>
    </row>
    <row r="572" spans="1:34"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c r="AH572" s="304"/>
    </row>
    <row r="573" spans="1:34"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c r="AH573" s="304"/>
    </row>
    <row r="574" spans="1:34"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c r="AH574" s="304"/>
    </row>
    <row r="575" spans="1:34"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c r="AH575" s="304"/>
    </row>
    <row r="576" spans="1:34"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c r="AH576" s="304"/>
    </row>
    <row r="577" spans="1:34"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c r="AH577" s="304"/>
    </row>
    <row r="578" spans="1:34"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c r="AH578" s="304"/>
    </row>
    <row r="579" spans="1:34"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c r="AH579" s="304"/>
    </row>
    <row r="580" spans="1:34"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c r="AH580" s="304"/>
    </row>
    <row r="581" spans="1:34"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c r="AH581" s="304"/>
    </row>
    <row r="582" spans="1:34"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c r="AH582" s="304"/>
    </row>
    <row r="583" spans="1:34"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c r="AH583" s="304"/>
    </row>
    <row r="584" spans="1:34"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c r="AE584" s="304"/>
      <c r="AF584" s="304"/>
      <c r="AG584" s="304"/>
      <c r="AH584" s="304"/>
    </row>
    <row r="585" spans="1:34"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c r="AE585" s="304"/>
      <c r="AF585" s="304"/>
      <c r="AG585" s="304"/>
      <c r="AH585" s="304"/>
    </row>
    <row r="586" spans="1:34"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c r="AE586" s="304"/>
      <c r="AF586" s="304"/>
      <c r="AG586" s="304"/>
      <c r="AH586" s="304"/>
    </row>
    <row r="587" spans="1:34"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c r="AE587" s="304"/>
      <c r="AF587" s="304"/>
      <c r="AG587" s="304"/>
      <c r="AH587" s="304"/>
    </row>
    <row r="588" spans="1:34"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304"/>
      <c r="AF588" s="304"/>
      <c r="AG588" s="304"/>
      <c r="AH588" s="304"/>
    </row>
    <row r="589" spans="1:34"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c r="AH589" s="304"/>
    </row>
    <row r="590" spans="1:34"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c r="AH590" s="304"/>
    </row>
    <row r="591" spans="1:34"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c r="AH591" s="304"/>
    </row>
    <row r="592" spans="1:34"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c r="AH592" s="304"/>
    </row>
    <row r="593" spans="1:34"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c r="AH593" s="304"/>
    </row>
    <row r="594" spans="1:34"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c r="AE594" s="304"/>
      <c r="AF594" s="304"/>
      <c r="AG594" s="304"/>
      <c r="AH594" s="304"/>
    </row>
    <row r="595" spans="1:34"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c r="AE595" s="304"/>
      <c r="AF595" s="304"/>
      <c r="AG595" s="304"/>
      <c r="AH595" s="304"/>
    </row>
    <row r="596" spans="1:34"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c r="AE596" s="304"/>
      <c r="AF596" s="304"/>
      <c r="AG596" s="304"/>
      <c r="AH596" s="304"/>
    </row>
    <row r="597" spans="1:34"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304"/>
      <c r="AF597" s="304"/>
      <c r="AG597" s="304"/>
      <c r="AH597" s="304"/>
    </row>
    <row r="598" spans="1:34"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304"/>
      <c r="AF598" s="304"/>
      <c r="AG598" s="304"/>
      <c r="AH598" s="304"/>
    </row>
    <row r="599" spans="1:34"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c r="AE599" s="304"/>
      <c r="AF599" s="304"/>
      <c r="AG599" s="304"/>
      <c r="AH599" s="304"/>
    </row>
    <row r="600" spans="1:34"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c r="AH600" s="304"/>
    </row>
    <row r="601" spans="1:34"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c r="AH601" s="304"/>
    </row>
    <row r="602" spans="1:34"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c r="AE602" s="304"/>
      <c r="AF602" s="304"/>
      <c r="AG602" s="304"/>
      <c r="AH602" s="304"/>
    </row>
    <row r="603" spans="1:34"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c r="AE603" s="304"/>
      <c r="AF603" s="304"/>
      <c r="AG603" s="304"/>
      <c r="AH603" s="304"/>
    </row>
    <row r="604" spans="1:34"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c r="AE604" s="304"/>
      <c r="AF604" s="304"/>
      <c r="AG604" s="304"/>
      <c r="AH604" s="304"/>
    </row>
    <row r="605" spans="1:34"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c r="AE605" s="304"/>
      <c r="AF605" s="304"/>
      <c r="AG605" s="304"/>
      <c r="AH605" s="304"/>
    </row>
    <row r="606" spans="1:34"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c r="AE606" s="304"/>
      <c r="AF606" s="304"/>
      <c r="AG606" s="304"/>
      <c r="AH606" s="304"/>
    </row>
    <row r="607" spans="1:34"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c r="AE607" s="304"/>
      <c r="AF607" s="304"/>
      <c r="AG607" s="304"/>
      <c r="AH607" s="304"/>
    </row>
    <row r="608" spans="1:34"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304"/>
      <c r="AF608" s="304"/>
      <c r="AG608" s="304"/>
      <c r="AH608" s="304"/>
    </row>
    <row r="609" spans="1:34"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c r="AE609" s="304"/>
      <c r="AF609" s="304"/>
      <c r="AG609" s="304"/>
      <c r="AH609" s="304"/>
    </row>
    <row r="610" spans="1:34"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c r="AE610" s="304"/>
      <c r="AF610" s="304"/>
      <c r="AG610" s="304"/>
      <c r="AH610" s="304"/>
    </row>
    <row r="611" spans="1:34"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c r="AE611" s="304"/>
      <c r="AF611" s="304"/>
      <c r="AG611" s="304"/>
      <c r="AH611" s="304"/>
    </row>
    <row r="612" spans="1:34"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c r="AH612" s="304"/>
    </row>
    <row r="613" spans="1:34"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c r="AE613" s="304"/>
      <c r="AF613" s="304"/>
      <c r="AG613" s="304"/>
      <c r="AH613" s="304"/>
    </row>
    <row r="614" spans="1:34"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c r="AE614" s="304"/>
      <c r="AF614" s="304"/>
      <c r="AG614" s="304"/>
      <c r="AH614" s="304"/>
    </row>
    <row r="615" spans="1:34"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c r="AE615" s="304"/>
      <c r="AF615" s="304"/>
      <c r="AG615" s="304"/>
      <c r="AH615" s="304"/>
    </row>
    <row r="616" spans="1:34"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c r="AE616" s="304"/>
      <c r="AF616" s="304"/>
      <c r="AG616" s="304"/>
      <c r="AH616" s="304"/>
    </row>
    <row r="617" spans="1:34"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304"/>
      <c r="AF617" s="304"/>
      <c r="AG617" s="304"/>
      <c r="AH617" s="304"/>
    </row>
    <row r="618" spans="1:34"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c r="AE618" s="304"/>
      <c r="AF618" s="304"/>
      <c r="AG618" s="304"/>
      <c r="AH618" s="304"/>
    </row>
    <row r="619" spans="1:34"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c r="AE619" s="304"/>
      <c r="AF619" s="304"/>
      <c r="AG619" s="304"/>
      <c r="AH619" s="304"/>
    </row>
    <row r="620" spans="1:34"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c r="AE620" s="304"/>
      <c r="AF620" s="304"/>
      <c r="AG620" s="304"/>
      <c r="AH620" s="304"/>
    </row>
    <row r="621" spans="1:34"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c r="AE621" s="304"/>
      <c r="AF621" s="304"/>
      <c r="AG621" s="304"/>
      <c r="AH621" s="304"/>
    </row>
    <row r="622" spans="1:34"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c r="AE622" s="304"/>
      <c r="AF622" s="304"/>
      <c r="AG622" s="304"/>
      <c r="AH622" s="304"/>
    </row>
    <row r="623" spans="1:34"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c r="AE623" s="304"/>
      <c r="AF623" s="304"/>
      <c r="AG623" s="304"/>
      <c r="AH623" s="304"/>
    </row>
    <row r="624" spans="1:34"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c r="AE624" s="304"/>
      <c r="AF624" s="304"/>
      <c r="AG624" s="304"/>
      <c r="AH624" s="304"/>
    </row>
    <row r="625" spans="1:34"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c r="AE625" s="304"/>
      <c r="AF625" s="304"/>
      <c r="AG625" s="304"/>
      <c r="AH625" s="304"/>
    </row>
    <row r="626" spans="1:34"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c r="AE626" s="304"/>
      <c r="AF626" s="304"/>
      <c r="AG626" s="304"/>
      <c r="AH626" s="304"/>
    </row>
    <row r="627" spans="1:34"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c r="AE627" s="304"/>
      <c r="AF627" s="304"/>
      <c r="AG627" s="304"/>
      <c r="AH627" s="304"/>
    </row>
    <row r="628" spans="1:34"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c r="AE628" s="304"/>
      <c r="AF628" s="304"/>
      <c r="AG628" s="304"/>
      <c r="AH628" s="304"/>
    </row>
    <row r="629" spans="1:34"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c r="AE629" s="304"/>
      <c r="AF629" s="304"/>
      <c r="AG629" s="304"/>
      <c r="AH629" s="304"/>
    </row>
    <row r="630" spans="1:34"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c r="AE630" s="304"/>
      <c r="AF630" s="304"/>
      <c r="AG630" s="304"/>
      <c r="AH630" s="304"/>
    </row>
    <row r="631" spans="1:34"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c r="AE631" s="304"/>
      <c r="AF631" s="304"/>
      <c r="AG631" s="304"/>
      <c r="AH631" s="304"/>
    </row>
    <row r="632" spans="1:34"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304"/>
      <c r="AF632" s="304"/>
      <c r="AG632" s="304"/>
      <c r="AH632" s="304"/>
    </row>
    <row r="633" spans="1:34"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304"/>
      <c r="AF633" s="304"/>
      <c r="AG633" s="304"/>
      <c r="AH633" s="304"/>
    </row>
    <row r="634" spans="1:34"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c r="AE634" s="304"/>
      <c r="AF634" s="304"/>
      <c r="AG634" s="304"/>
      <c r="AH634" s="304"/>
    </row>
    <row r="635" spans="1:34"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c r="AE635" s="304"/>
      <c r="AF635" s="304"/>
      <c r="AG635" s="304"/>
      <c r="AH635" s="304"/>
    </row>
    <row r="636" spans="1:34"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c r="AE636" s="304"/>
      <c r="AF636" s="304"/>
      <c r="AG636" s="304"/>
      <c r="AH636" s="304"/>
    </row>
    <row r="637" spans="1:34"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c r="AE637" s="304"/>
      <c r="AF637" s="304"/>
      <c r="AG637" s="304"/>
      <c r="AH637" s="304"/>
    </row>
    <row r="638" spans="1:34"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c r="AE638" s="304"/>
      <c r="AF638" s="304"/>
      <c r="AG638" s="304"/>
      <c r="AH638" s="304"/>
    </row>
    <row r="639" spans="1:34"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c r="AE639" s="304"/>
      <c r="AF639" s="304"/>
      <c r="AG639" s="304"/>
      <c r="AH639" s="304"/>
    </row>
    <row r="640" spans="1:34"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c r="AE640" s="304"/>
      <c r="AF640" s="304"/>
      <c r="AG640" s="304"/>
      <c r="AH640" s="304"/>
    </row>
    <row r="641" spans="1:34"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304"/>
      <c r="AF641" s="304"/>
      <c r="AG641" s="304"/>
      <c r="AH641" s="304"/>
    </row>
    <row r="642" spans="1:34"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304"/>
      <c r="AF642" s="304"/>
      <c r="AG642" s="304"/>
      <c r="AH642" s="304"/>
    </row>
    <row r="643" spans="1:34"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c r="AE643" s="304"/>
      <c r="AF643" s="304"/>
      <c r="AG643" s="304"/>
      <c r="AH643" s="304"/>
    </row>
    <row r="644" spans="1:34"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304"/>
      <c r="AF644" s="304"/>
      <c r="AG644" s="304"/>
      <c r="AH644" s="304"/>
    </row>
    <row r="645" spans="1:34"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c r="AH645" s="304"/>
    </row>
    <row r="646" spans="1:34"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c r="AE646" s="304"/>
      <c r="AF646" s="304"/>
      <c r="AG646" s="304"/>
      <c r="AH646" s="304"/>
    </row>
    <row r="647" spans="1:34"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c r="AE647" s="304"/>
      <c r="AF647" s="304"/>
      <c r="AG647" s="304"/>
      <c r="AH647" s="304"/>
    </row>
    <row r="648" spans="1:34"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c r="AE648" s="304"/>
      <c r="AF648" s="304"/>
      <c r="AG648" s="304"/>
      <c r="AH648" s="304"/>
    </row>
    <row r="649" spans="1:34"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c r="AE649" s="304"/>
      <c r="AF649" s="304"/>
      <c r="AG649" s="304"/>
      <c r="AH649" s="304"/>
    </row>
    <row r="650" spans="1:34"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c r="AE650" s="304"/>
      <c r="AF650" s="304"/>
      <c r="AG650" s="304"/>
      <c r="AH650" s="304"/>
    </row>
    <row r="651" spans="1:34"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c r="AE651" s="304"/>
      <c r="AF651" s="304"/>
      <c r="AG651" s="304"/>
      <c r="AH651" s="304"/>
    </row>
    <row r="652" spans="1:34"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c r="AE652" s="304"/>
      <c r="AF652" s="304"/>
      <c r="AG652" s="304"/>
      <c r="AH652" s="304"/>
    </row>
    <row r="653" spans="1:34"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304"/>
      <c r="AF653" s="304"/>
      <c r="AG653" s="304"/>
      <c r="AH653" s="304"/>
    </row>
    <row r="654" spans="1:34"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c r="AE654" s="304"/>
      <c r="AF654" s="304"/>
      <c r="AG654" s="304"/>
      <c r="AH654" s="304"/>
    </row>
    <row r="655" spans="1:34"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c r="AE655" s="304"/>
      <c r="AF655" s="304"/>
      <c r="AG655" s="304"/>
      <c r="AH655" s="304"/>
    </row>
    <row r="656" spans="1:34"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c r="AE656" s="304"/>
      <c r="AF656" s="304"/>
      <c r="AG656" s="304"/>
      <c r="AH656" s="304"/>
    </row>
    <row r="657" spans="1:34"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c r="AE657" s="304"/>
      <c r="AF657" s="304"/>
      <c r="AG657" s="304"/>
      <c r="AH657" s="304"/>
    </row>
    <row r="658" spans="1:34"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c r="AE658" s="304"/>
      <c r="AF658" s="304"/>
      <c r="AG658" s="304"/>
      <c r="AH658" s="304"/>
    </row>
    <row r="659" spans="1:34"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c r="AE659" s="304"/>
      <c r="AF659" s="304"/>
      <c r="AG659" s="304"/>
      <c r="AH659" s="304"/>
    </row>
    <row r="660" spans="1:34"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c r="AH660" s="304"/>
    </row>
    <row r="661" spans="1:34"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c r="AH661" s="304"/>
    </row>
    <row r="662" spans="1:34"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c r="AE662" s="304"/>
      <c r="AF662" s="304"/>
      <c r="AG662" s="304"/>
      <c r="AH662" s="304"/>
    </row>
    <row r="663" spans="1:34"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c r="AE663" s="304"/>
      <c r="AF663" s="304"/>
      <c r="AG663" s="304"/>
      <c r="AH663" s="304"/>
    </row>
    <row r="664" spans="1:34"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c r="AE664" s="304"/>
      <c r="AF664" s="304"/>
      <c r="AG664" s="304"/>
      <c r="AH664" s="304"/>
    </row>
    <row r="665" spans="1:34"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c r="AE665" s="304"/>
      <c r="AF665" s="304"/>
      <c r="AG665" s="304"/>
      <c r="AH665" s="304"/>
    </row>
    <row r="666" spans="1:34"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c r="AE666" s="304"/>
      <c r="AF666" s="304"/>
      <c r="AG666" s="304"/>
      <c r="AH666" s="304"/>
    </row>
    <row r="667" spans="1:34"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c r="AE667" s="304"/>
      <c r="AF667" s="304"/>
      <c r="AG667" s="304"/>
      <c r="AH667" s="304"/>
    </row>
    <row r="668" spans="1:34"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c r="AE668" s="304"/>
      <c r="AF668" s="304"/>
      <c r="AG668" s="304"/>
      <c r="AH668" s="304"/>
    </row>
    <row r="669" spans="1:34"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c r="AE669" s="304"/>
      <c r="AF669" s="304"/>
      <c r="AG669" s="304"/>
      <c r="AH669" s="304"/>
    </row>
    <row r="670" spans="1:34"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304"/>
      <c r="AF670" s="304"/>
      <c r="AG670" s="304"/>
      <c r="AH670" s="304"/>
    </row>
    <row r="671" spans="1:34"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c r="AE671" s="304"/>
      <c r="AF671" s="304"/>
      <c r="AG671" s="304"/>
      <c r="AH671" s="304"/>
    </row>
    <row r="672" spans="1:34"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304"/>
      <c r="AF672" s="304"/>
      <c r="AG672" s="304"/>
      <c r="AH672" s="304"/>
    </row>
    <row r="673" spans="1:34"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304"/>
      <c r="AF673" s="304"/>
      <c r="AG673" s="304"/>
      <c r="AH673" s="304"/>
    </row>
    <row r="674" spans="1:34"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c r="AE674" s="304"/>
      <c r="AF674" s="304"/>
      <c r="AG674" s="304"/>
      <c r="AH674" s="304"/>
    </row>
    <row r="675" spans="1:34"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c r="AE675" s="304"/>
      <c r="AF675" s="304"/>
      <c r="AG675" s="304"/>
      <c r="AH675" s="304"/>
    </row>
    <row r="676" spans="1:34"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c r="AE676" s="304"/>
      <c r="AF676" s="304"/>
      <c r="AG676" s="304"/>
      <c r="AH676" s="304"/>
    </row>
    <row r="677" spans="1:34"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c r="AE677" s="304"/>
      <c r="AF677" s="304"/>
      <c r="AG677" s="304"/>
      <c r="AH677" s="304"/>
    </row>
    <row r="678" spans="1:34"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c r="AE678" s="304"/>
      <c r="AF678" s="304"/>
      <c r="AG678" s="304"/>
      <c r="AH678" s="304"/>
    </row>
    <row r="679" spans="1:34"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304"/>
      <c r="AF679" s="304"/>
      <c r="AG679" s="304"/>
      <c r="AH679" s="304"/>
    </row>
    <row r="680" spans="1:34"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c r="AE680" s="304"/>
      <c r="AF680" s="304"/>
      <c r="AG680" s="304"/>
      <c r="AH680" s="304"/>
    </row>
    <row r="681" spans="1:34"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304"/>
      <c r="AF681" s="304"/>
      <c r="AG681" s="304"/>
      <c r="AH681" s="304"/>
    </row>
    <row r="682" spans="1:34"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304"/>
      <c r="AF682" s="304"/>
      <c r="AG682" s="304"/>
      <c r="AH682" s="304"/>
    </row>
    <row r="683" spans="1:34"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c r="AE683" s="304"/>
      <c r="AF683" s="304"/>
      <c r="AG683" s="304"/>
      <c r="AH683" s="304"/>
    </row>
    <row r="684" spans="1:34"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c r="AE684" s="304"/>
      <c r="AF684" s="304"/>
      <c r="AG684" s="304"/>
      <c r="AH684" s="304"/>
    </row>
    <row r="685" spans="1:34"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c r="AE685" s="304"/>
      <c r="AF685" s="304"/>
      <c r="AG685" s="304"/>
      <c r="AH685" s="304"/>
    </row>
    <row r="686" spans="1:34"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c r="AE686" s="304"/>
      <c r="AF686" s="304"/>
      <c r="AG686" s="304"/>
      <c r="AH686" s="304"/>
    </row>
    <row r="687" spans="1:34"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c r="AE687" s="304"/>
      <c r="AF687" s="304"/>
      <c r="AG687" s="304"/>
      <c r="AH687" s="304"/>
    </row>
    <row r="688" spans="1:34"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c r="AE688" s="304"/>
      <c r="AF688" s="304"/>
      <c r="AG688" s="304"/>
      <c r="AH688" s="304"/>
    </row>
    <row r="689" spans="1:34"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c r="AE689" s="304"/>
      <c r="AF689" s="304"/>
      <c r="AG689" s="304"/>
      <c r="AH689" s="304"/>
    </row>
    <row r="690" spans="1:34"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c r="AE690" s="304"/>
      <c r="AF690" s="304"/>
      <c r="AG690" s="304"/>
      <c r="AH690" s="304"/>
    </row>
    <row r="691" spans="1:34"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c r="AE691" s="304"/>
      <c r="AF691" s="304"/>
      <c r="AG691" s="304"/>
      <c r="AH691" s="304"/>
    </row>
    <row r="692" spans="1:34"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c r="AE692" s="304"/>
      <c r="AF692" s="304"/>
      <c r="AG692" s="304"/>
      <c r="AH692" s="304"/>
    </row>
    <row r="693" spans="1:34"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c r="AE693" s="304"/>
      <c r="AF693" s="304"/>
      <c r="AG693" s="304"/>
      <c r="AH693" s="304"/>
    </row>
    <row r="694" spans="1:34"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c r="AE694" s="304"/>
      <c r="AF694" s="304"/>
      <c r="AG694" s="304"/>
      <c r="AH694" s="304"/>
    </row>
    <row r="695" spans="1:34"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c r="AE695" s="304"/>
      <c r="AF695" s="304"/>
      <c r="AG695" s="304"/>
      <c r="AH695" s="304"/>
    </row>
    <row r="696" spans="1:34"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c r="AE696" s="304"/>
      <c r="AF696" s="304"/>
      <c r="AG696" s="304"/>
      <c r="AH696" s="304"/>
    </row>
    <row r="697" spans="1:34"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c r="AE697" s="304"/>
      <c r="AF697" s="304"/>
      <c r="AG697" s="304"/>
      <c r="AH697" s="304"/>
    </row>
    <row r="698" spans="1:34"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c r="AE698" s="304"/>
      <c r="AF698" s="304"/>
      <c r="AG698" s="304"/>
      <c r="AH698" s="304"/>
    </row>
    <row r="699" spans="1:34"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c r="AE699" s="304"/>
      <c r="AF699" s="304"/>
      <c r="AG699" s="304"/>
      <c r="AH699" s="304"/>
    </row>
    <row r="700" spans="1:34"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c r="AE700" s="304"/>
      <c r="AF700" s="304"/>
      <c r="AG700" s="304"/>
      <c r="AH700" s="304"/>
    </row>
    <row r="701" spans="1:34"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c r="AE701" s="304"/>
      <c r="AF701" s="304"/>
      <c r="AG701" s="304"/>
      <c r="AH701" s="304"/>
    </row>
    <row r="702" spans="1:34"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c r="AE702" s="304"/>
      <c r="AF702" s="304"/>
      <c r="AG702" s="304"/>
      <c r="AH702" s="304"/>
    </row>
    <row r="703" spans="1:34"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c r="AE703" s="304"/>
      <c r="AF703" s="304"/>
      <c r="AG703" s="304"/>
      <c r="AH703" s="304"/>
    </row>
    <row r="704" spans="1:34"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c r="AE704" s="304"/>
      <c r="AF704" s="304"/>
      <c r="AG704" s="304"/>
      <c r="AH704" s="304"/>
    </row>
    <row r="705" spans="1:34"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c r="AE705" s="304"/>
      <c r="AF705" s="304"/>
      <c r="AG705" s="304"/>
      <c r="AH705" s="304"/>
    </row>
    <row r="706" spans="1:34"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c r="AE706" s="304"/>
      <c r="AF706" s="304"/>
      <c r="AG706" s="304"/>
      <c r="AH706" s="304"/>
    </row>
    <row r="707" spans="1:34"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c r="AE707" s="304"/>
      <c r="AF707" s="304"/>
      <c r="AG707" s="304"/>
      <c r="AH707" s="304"/>
    </row>
    <row r="708" spans="1:34"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c r="AE708" s="304"/>
      <c r="AF708" s="304"/>
      <c r="AG708" s="304"/>
      <c r="AH708" s="304"/>
    </row>
    <row r="709" spans="1:34"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c r="AE709" s="304"/>
      <c r="AF709" s="304"/>
      <c r="AG709" s="304"/>
      <c r="AH709" s="304"/>
    </row>
    <row r="710" spans="1:34"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c r="AE710" s="304"/>
      <c r="AF710" s="304"/>
      <c r="AG710" s="304"/>
      <c r="AH710" s="304"/>
    </row>
    <row r="711" spans="1:34"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c r="AE711" s="304"/>
      <c r="AF711" s="304"/>
      <c r="AG711" s="304"/>
      <c r="AH711" s="304"/>
    </row>
    <row r="712" spans="1:34"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c r="AE712" s="304"/>
      <c r="AF712" s="304"/>
      <c r="AG712" s="304"/>
      <c r="AH712" s="304"/>
    </row>
    <row r="713" spans="1:34"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c r="AE713" s="304"/>
      <c r="AF713" s="304"/>
      <c r="AG713" s="304"/>
      <c r="AH713" s="304"/>
    </row>
    <row r="714" spans="1:34"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c r="AE714" s="304"/>
      <c r="AF714" s="304"/>
      <c r="AG714" s="304"/>
      <c r="AH714" s="304"/>
    </row>
    <row r="715" spans="1:34"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c r="AE715" s="304"/>
      <c r="AF715" s="304"/>
      <c r="AG715" s="304"/>
      <c r="AH715" s="304"/>
    </row>
    <row r="716" spans="1:34"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c r="AE716" s="304"/>
      <c r="AF716" s="304"/>
      <c r="AG716" s="304"/>
      <c r="AH716" s="304"/>
    </row>
    <row r="717" spans="1:34"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c r="AE717" s="304"/>
      <c r="AF717" s="304"/>
      <c r="AG717" s="304"/>
      <c r="AH717" s="304"/>
    </row>
    <row r="718" spans="1:34"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c r="AE718" s="304"/>
      <c r="AF718" s="304"/>
      <c r="AG718" s="304"/>
      <c r="AH718" s="304"/>
    </row>
    <row r="719" spans="1:34"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c r="AH719" s="304"/>
    </row>
    <row r="720" spans="1:34"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c r="AH720" s="304"/>
    </row>
    <row r="721" spans="1:34"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c r="AE721" s="304"/>
      <c r="AF721" s="304"/>
      <c r="AG721" s="304"/>
      <c r="AH721" s="304"/>
    </row>
    <row r="722" spans="1:34"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c r="AE722" s="304"/>
      <c r="AF722" s="304"/>
      <c r="AG722" s="304"/>
      <c r="AH722" s="304"/>
    </row>
    <row r="723" spans="1:34"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c r="AE723" s="304"/>
      <c r="AF723" s="304"/>
      <c r="AG723" s="304"/>
      <c r="AH723" s="304"/>
    </row>
    <row r="724" spans="1:34"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c r="AH724" s="304"/>
    </row>
    <row r="725" spans="1:34"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c r="AE725" s="304"/>
      <c r="AF725" s="304"/>
      <c r="AG725" s="304"/>
      <c r="AH725" s="304"/>
    </row>
    <row r="726" spans="1:34"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304"/>
      <c r="AF726" s="304"/>
      <c r="AG726" s="304"/>
      <c r="AH726" s="304"/>
    </row>
    <row r="727" spans="1:34"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304"/>
      <c r="AF727" s="304"/>
      <c r="AG727" s="304"/>
      <c r="AH727" s="304"/>
    </row>
    <row r="728" spans="1:34"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c r="AE728" s="304"/>
      <c r="AF728" s="304"/>
      <c r="AG728" s="304"/>
      <c r="AH728" s="304"/>
    </row>
    <row r="729" spans="1:34"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c r="AE729" s="304"/>
      <c r="AF729" s="304"/>
      <c r="AG729" s="304"/>
      <c r="AH729" s="304"/>
    </row>
    <row r="730" spans="1:34"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c r="AE730" s="304"/>
      <c r="AF730" s="304"/>
      <c r="AG730" s="304"/>
      <c r="AH730" s="304"/>
    </row>
    <row r="731" spans="1:34"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c r="AE731" s="304"/>
      <c r="AF731" s="304"/>
      <c r="AG731" s="304"/>
      <c r="AH731" s="304"/>
    </row>
    <row r="732" spans="1:34"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304"/>
      <c r="AF732" s="304"/>
      <c r="AG732" s="304"/>
      <c r="AH732" s="304"/>
    </row>
    <row r="733" spans="1:34"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c r="AE733" s="304"/>
      <c r="AF733" s="304"/>
      <c r="AG733" s="304"/>
      <c r="AH733" s="304"/>
    </row>
    <row r="734" spans="1:34"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c r="AE734" s="304"/>
      <c r="AF734" s="304"/>
      <c r="AG734" s="304"/>
      <c r="AH734" s="304"/>
    </row>
    <row r="735" spans="1:34"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304"/>
      <c r="AF735" s="304"/>
      <c r="AG735" s="304"/>
      <c r="AH735" s="304"/>
    </row>
    <row r="736" spans="1:34"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304"/>
      <c r="AF736" s="304"/>
      <c r="AG736" s="304"/>
      <c r="AH736" s="304"/>
    </row>
    <row r="737" spans="1:34"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c r="AE737" s="304"/>
      <c r="AF737" s="304"/>
      <c r="AG737" s="304"/>
      <c r="AH737" s="304"/>
    </row>
    <row r="738" spans="1:34"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c r="AE738" s="304"/>
      <c r="AF738" s="304"/>
      <c r="AG738" s="304"/>
      <c r="AH738" s="304"/>
    </row>
    <row r="739" spans="1:34"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c r="AE739" s="304"/>
      <c r="AF739" s="304"/>
      <c r="AG739" s="304"/>
      <c r="AH739" s="304"/>
    </row>
    <row r="740" spans="1:34"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c r="AE740" s="304"/>
      <c r="AF740" s="304"/>
      <c r="AG740" s="304"/>
      <c r="AH740" s="304"/>
    </row>
    <row r="741" spans="1:34"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304"/>
      <c r="AF741" s="304"/>
      <c r="AG741" s="304"/>
      <c r="AH741" s="304"/>
    </row>
    <row r="742" spans="1:34"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c r="AE742" s="304"/>
      <c r="AF742" s="304"/>
      <c r="AG742" s="304"/>
      <c r="AH742" s="304"/>
    </row>
    <row r="743" spans="1:34"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c r="AE743" s="304"/>
      <c r="AF743" s="304"/>
      <c r="AG743" s="304"/>
      <c r="AH743" s="304"/>
    </row>
    <row r="744" spans="1:34"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c r="AE744" s="304"/>
      <c r="AF744" s="304"/>
      <c r="AG744" s="304"/>
      <c r="AH744" s="304"/>
    </row>
    <row r="745" spans="1:34"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c r="AE745" s="304"/>
      <c r="AF745" s="304"/>
      <c r="AG745" s="304"/>
      <c r="AH745" s="304"/>
    </row>
    <row r="746" spans="1:34"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c r="AE746" s="304"/>
      <c r="AF746" s="304"/>
      <c r="AG746" s="304"/>
      <c r="AH746" s="304"/>
    </row>
    <row r="747" spans="1:34"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c r="AE747" s="304"/>
      <c r="AF747" s="304"/>
      <c r="AG747" s="304"/>
      <c r="AH747" s="304"/>
    </row>
    <row r="748" spans="1:34"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c r="AE748" s="304"/>
      <c r="AF748" s="304"/>
      <c r="AG748" s="304"/>
      <c r="AH748" s="304"/>
    </row>
    <row r="749" spans="1:34"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c r="AE749" s="304"/>
      <c r="AF749" s="304"/>
      <c r="AG749" s="304"/>
      <c r="AH749" s="304"/>
    </row>
    <row r="750" spans="1:34"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c r="AE750" s="304"/>
      <c r="AF750" s="304"/>
      <c r="AG750" s="304"/>
      <c r="AH750" s="304"/>
    </row>
    <row r="751" spans="1:34"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c r="AE751" s="304"/>
      <c r="AF751" s="304"/>
      <c r="AG751" s="304"/>
      <c r="AH751" s="304"/>
    </row>
    <row r="752" spans="1:34"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c r="AE752" s="304"/>
      <c r="AF752" s="304"/>
      <c r="AG752" s="304"/>
      <c r="AH752" s="304"/>
    </row>
    <row r="753" spans="1:34"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c r="AF753" s="304"/>
      <c r="AG753" s="304"/>
      <c r="AH753" s="304"/>
    </row>
    <row r="754" spans="1:34"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c r="AE754" s="304"/>
      <c r="AF754" s="304"/>
      <c r="AG754" s="304"/>
      <c r="AH754" s="304"/>
    </row>
    <row r="755" spans="1:34"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c r="AE755" s="304"/>
      <c r="AF755" s="304"/>
      <c r="AG755" s="304"/>
      <c r="AH755" s="304"/>
    </row>
    <row r="756" spans="1:34"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c r="AE756" s="304"/>
      <c r="AF756" s="304"/>
      <c r="AG756" s="304"/>
      <c r="AH756" s="304"/>
    </row>
    <row r="757" spans="1:34"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c r="AE757" s="304"/>
      <c r="AF757" s="304"/>
      <c r="AG757" s="304"/>
      <c r="AH757" s="304"/>
    </row>
    <row r="758" spans="1:34"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304"/>
      <c r="AF758" s="304"/>
      <c r="AG758" s="304"/>
      <c r="AH758" s="304"/>
    </row>
    <row r="759" spans="1:34"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c r="AE759" s="304"/>
      <c r="AF759" s="304"/>
      <c r="AG759" s="304"/>
      <c r="AH759" s="304"/>
    </row>
    <row r="760" spans="1:34"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c r="AE760" s="304"/>
      <c r="AF760" s="304"/>
      <c r="AG760" s="304"/>
      <c r="AH760" s="304"/>
    </row>
    <row r="761" spans="1:34"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c r="AE761" s="304"/>
      <c r="AF761" s="304"/>
      <c r="AG761" s="304"/>
      <c r="AH761" s="304"/>
    </row>
    <row r="762" spans="1:34"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c r="AE762" s="304"/>
      <c r="AF762" s="304"/>
      <c r="AG762" s="304"/>
      <c r="AH762" s="304"/>
    </row>
    <row r="763" spans="1:34"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c r="AE763" s="304"/>
      <c r="AF763" s="304"/>
      <c r="AG763" s="304"/>
      <c r="AH763" s="304"/>
    </row>
    <row r="764" spans="1:34"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c r="AE764" s="304"/>
      <c r="AF764" s="304"/>
      <c r="AG764" s="304"/>
      <c r="AH764" s="304"/>
    </row>
    <row r="765" spans="1:34"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c r="AE765" s="304"/>
      <c r="AF765" s="304"/>
      <c r="AG765" s="304"/>
      <c r="AH765" s="304"/>
    </row>
    <row r="766" spans="1:34"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c r="AE766" s="304"/>
      <c r="AF766" s="304"/>
      <c r="AG766" s="304"/>
      <c r="AH766" s="304"/>
    </row>
    <row r="767" spans="1:34"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304"/>
      <c r="AF767" s="304"/>
      <c r="AG767" s="304"/>
      <c r="AH767" s="304"/>
    </row>
    <row r="768" spans="1:34"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c r="AE768" s="304"/>
      <c r="AF768" s="304"/>
      <c r="AG768" s="304"/>
      <c r="AH768" s="304"/>
    </row>
    <row r="769" spans="1:34"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c r="AE769" s="304"/>
      <c r="AF769" s="304"/>
      <c r="AG769" s="304"/>
      <c r="AH769" s="304"/>
    </row>
    <row r="770" spans="1:34"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c r="AE770" s="304"/>
      <c r="AF770" s="304"/>
      <c r="AG770" s="304"/>
      <c r="AH770" s="304"/>
    </row>
    <row r="771" spans="1:34"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c r="AE771" s="304"/>
      <c r="AF771" s="304"/>
      <c r="AG771" s="304"/>
      <c r="AH771" s="304"/>
    </row>
    <row r="772" spans="1:34"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c r="AE772" s="304"/>
      <c r="AF772" s="304"/>
      <c r="AG772" s="304"/>
      <c r="AH772" s="304"/>
    </row>
    <row r="773" spans="1:34"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c r="AE773" s="304"/>
      <c r="AF773" s="304"/>
      <c r="AG773" s="304"/>
      <c r="AH773" s="304"/>
    </row>
    <row r="774" spans="1:34"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c r="AE774" s="304"/>
      <c r="AF774" s="304"/>
      <c r="AG774" s="304"/>
      <c r="AH774" s="304"/>
    </row>
    <row r="775" spans="1:34"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c r="AE775" s="304"/>
      <c r="AF775" s="304"/>
      <c r="AG775" s="304"/>
      <c r="AH775" s="304"/>
    </row>
    <row r="776" spans="1:34"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c r="AE776" s="304"/>
      <c r="AF776" s="304"/>
      <c r="AG776" s="304"/>
      <c r="AH776" s="304"/>
    </row>
    <row r="777" spans="1:34"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304"/>
      <c r="AF777" s="304"/>
      <c r="AG777" s="304"/>
      <c r="AH777" s="304"/>
    </row>
    <row r="778" spans="1:34"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304"/>
      <c r="AF778" s="304"/>
      <c r="AG778" s="304"/>
      <c r="AH778" s="304"/>
    </row>
    <row r="779" spans="1:34"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c r="AH779" s="304"/>
    </row>
    <row r="780" spans="1:34"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c r="AH780" s="304"/>
    </row>
    <row r="781" spans="1:34"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c r="AE781" s="304"/>
      <c r="AF781" s="304"/>
      <c r="AG781" s="304"/>
      <c r="AH781" s="304"/>
    </row>
    <row r="782" spans="1:34"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c r="AE782" s="304"/>
      <c r="AF782" s="304"/>
      <c r="AG782" s="304"/>
      <c r="AH782" s="304"/>
    </row>
    <row r="783" spans="1:34"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c r="AE783" s="304"/>
      <c r="AF783" s="304"/>
      <c r="AG783" s="304"/>
      <c r="AH783" s="304"/>
    </row>
    <row r="784" spans="1:34"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c r="AE784" s="304"/>
      <c r="AF784" s="304"/>
      <c r="AG784" s="304"/>
      <c r="AH784" s="304"/>
    </row>
    <row r="785" spans="1:34"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c r="AE785" s="304"/>
      <c r="AF785" s="304"/>
      <c r="AG785" s="304"/>
      <c r="AH785" s="304"/>
    </row>
    <row r="786" spans="1:34"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304"/>
      <c r="AF786" s="304"/>
      <c r="AG786" s="304"/>
      <c r="AH786" s="304"/>
    </row>
    <row r="787" spans="1:34"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304"/>
      <c r="AF787" s="304"/>
      <c r="AG787" s="304"/>
      <c r="AH787" s="304"/>
    </row>
    <row r="788" spans="1:34"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c r="AE788" s="304"/>
      <c r="AF788" s="304"/>
      <c r="AG788" s="304"/>
      <c r="AH788" s="304"/>
    </row>
    <row r="789" spans="1:34"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304"/>
      <c r="AF789" s="304"/>
      <c r="AG789" s="304"/>
      <c r="AH789" s="304"/>
    </row>
    <row r="790" spans="1:34"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c r="AE790" s="304"/>
      <c r="AF790" s="304"/>
      <c r="AG790" s="304"/>
      <c r="AH790" s="304"/>
    </row>
    <row r="791" spans="1:34"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c r="AE791" s="304"/>
      <c r="AF791" s="304"/>
      <c r="AG791" s="304"/>
      <c r="AH791" s="304"/>
    </row>
    <row r="792" spans="1:34"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c r="AE792" s="304"/>
      <c r="AF792" s="304"/>
      <c r="AG792" s="304"/>
      <c r="AH792" s="304"/>
    </row>
    <row r="793" spans="1:34"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c r="AE793" s="304"/>
      <c r="AF793" s="304"/>
      <c r="AG793" s="304"/>
      <c r="AH793" s="304"/>
    </row>
    <row r="794" spans="1:34"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c r="AE794" s="304"/>
      <c r="AF794" s="304"/>
      <c r="AG794" s="304"/>
      <c r="AH794" s="304"/>
    </row>
    <row r="795" spans="1:34"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c r="AE795" s="304"/>
      <c r="AF795" s="304"/>
      <c r="AG795" s="304"/>
      <c r="AH795" s="304"/>
    </row>
    <row r="796" spans="1:34"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c r="AE796" s="304"/>
      <c r="AF796" s="304"/>
      <c r="AG796" s="304"/>
      <c r="AH796" s="304"/>
    </row>
    <row r="797" spans="1:34"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c r="AE797" s="304"/>
      <c r="AF797" s="304"/>
      <c r="AG797" s="304"/>
      <c r="AH797" s="304"/>
    </row>
    <row r="798" spans="1:34"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c r="AE798" s="304"/>
      <c r="AF798" s="304"/>
      <c r="AG798" s="304"/>
      <c r="AH798" s="304"/>
    </row>
    <row r="799" spans="1:34"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c r="AE799" s="304"/>
      <c r="AF799" s="304"/>
      <c r="AG799" s="304"/>
      <c r="AH799" s="304"/>
    </row>
    <row r="800" spans="1:34"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c r="AE800" s="304"/>
      <c r="AF800" s="304"/>
      <c r="AG800" s="304"/>
      <c r="AH800" s="304"/>
    </row>
    <row r="801" spans="1:34"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c r="AE801" s="304"/>
      <c r="AF801" s="304"/>
      <c r="AG801" s="304"/>
      <c r="AH801" s="304"/>
    </row>
    <row r="802" spans="1:34"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c r="AE802" s="304"/>
      <c r="AF802" s="304"/>
      <c r="AG802" s="304"/>
      <c r="AH802" s="304"/>
    </row>
    <row r="803" spans="1:34"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c r="AH803" s="304"/>
    </row>
    <row r="804" spans="1:34"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304"/>
      <c r="AF804" s="304"/>
      <c r="AG804" s="304"/>
      <c r="AH804" s="304"/>
    </row>
    <row r="805" spans="1:34"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c r="AE805" s="304"/>
      <c r="AF805" s="304"/>
      <c r="AG805" s="304"/>
      <c r="AH805" s="304"/>
    </row>
    <row r="806" spans="1:34"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c r="AE806" s="304"/>
      <c r="AF806" s="304"/>
      <c r="AG806" s="304"/>
      <c r="AH806" s="304"/>
    </row>
    <row r="807" spans="1:34"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c r="AE807" s="304"/>
      <c r="AF807" s="304"/>
      <c r="AG807" s="304"/>
      <c r="AH807" s="304"/>
    </row>
    <row r="808" spans="1:34"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c r="AE808" s="304"/>
      <c r="AF808" s="304"/>
      <c r="AG808" s="304"/>
      <c r="AH808" s="304"/>
    </row>
    <row r="809" spans="1:34"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c r="AE809" s="304"/>
      <c r="AF809" s="304"/>
      <c r="AG809" s="304"/>
      <c r="AH809" s="304"/>
    </row>
    <row r="810" spans="1:34"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c r="AE810" s="304"/>
      <c r="AF810" s="304"/>
      <c r="AG810" s="304"/>
      <c r="AH810" s="304"/>
    </row>
    <row r="811" spans="1:34"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c r="AE811" s="304"/>
      <c r="AF811" s="304"/>
      <c r="AG811" s="304"/>
      <c r="AH811" s="304"/>
    </row>
    <row r="812" spans="1:34"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c r="AE812" s="304"/>
      <c r="AF812" s="304"/>
      <c r="AG812" s="304"/>
      <c r="AH812" s="304"/>
    </row>
    <row r="813" spans="1:34"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304"/>
      <c r="AF813" s="304"/>
      <c r="AG813" s="304"/>
      <c r="AH813" s="304"/>
    </row>
    <row r="814" spans="1:34"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c r="AE814" s="304"/>
      <c r="AF814" s="304"/>
      <c r="AG814" s="304"/>
      <c r="AH814" s="304"/>
    </row>
    <row r="815" spans="1:34"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c r="AE815" s="304"/>
      <c r="AF815" s="304"/>
      <c r="AG815" s="304"/>
      <c r="AH815" s="304"/>
    </row>
    <row r="816" spans="1:34"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c r="AE816" s="304"/>
      <c r="AF816" s="304"/>
      <c r="AG816" s="304"/>
      <c r="AH816" s="304"/>
    </row>
    <row r="817" spans="1:34"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c r="AE817" s="304"/>
      <c r="AF817" s="304"/>
      <c r="AG817" s="304"/>
      <c r="AH817" s="304"/>
    </row>
    <row r="818" spans="1:34"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c r="AE818" s="304"/>
      <c r="AF818" s="304"/>
      <c r="AG818" s="304"/>
      <c r="AH818" s="304"/>
    </row>
    <row r="819" spans="1:34"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c r="AE819" s="304"/>
      <c r="AF819" s="304"/>
      <c r="AG819" s="304"/>
      <c r="AH819" s="304"/>
    </row>
    <row r="820" spans="1:34"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c r="AE820" s="304"/>
      <c r="AF820" s="304"/>
      <c r="AG820" s="304"/>
      <c r="AH820" s="304"/>
    </row>
    <row r="821" spans="1:34"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c r="AE821" s="304"/>
      <c r="AF821" s="304"/>
      <c r="AG821" s="304"/>
      <c r="AH821" s="304"/>
    </row>
    <row r="822" spans="1:34"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c r="AE822" s="304"/>
      <c r="AF822" s="304"/>
      <c r="AG822" s="304"/>
      <c r="AH822" s="304"/>
    </row>
    <row r="823" spans="1:34"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c r="AE823" s="304"/>
      <c r="AF823" s="304"/>
      <c r="AG823" s="304"/>
      <c r="AH823" s="304"/>
    </row>
    <row r="824" spans="1:34"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c r="AE824" s="304"/>
      <c r="AF824" s="304"/>
      <c r="AG824" s="304"/>
      <c r="AH824" s="304"/>
    </row>
    <row r="825" spans="1:34"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c r="AE825" s="304"/>
      <c r="AF825" s="304"/>
      <c r="AG825" s="304"/>
      <c r="AH825" s="304"/>
    </row>
    <row r="826" spans="1:34"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304"/>
      <c r="AF826" s="304"/>
      <c r="AG826" s="304"/>
      <c r="AH826" s="304"/>
    </row>
    <row r="827" spans="1:34"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c r="AE827" s="304"/>
      <c r="AF827" s="304"/>
      <c r="AG827" s="304"/>
      <c r="AH827" s="304"/>
    </row>
    <row r="828" spans="1:34"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c r="AE828" s="304"/>
      <c r="AF828" s="304"/>
      <c r="AG828" s="304"/>
      <c r="AH828" s="304"/>
    </row>
    <row r="829" spans="1:34"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c r="AE829" s="304"/>
      <c r="AF829" s="304"/>
      <c r="AG829" s="304"/>
      <c r="AH829" s="304"/>
    </row>
    <row r="830" spans="1:34"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c r="AE830" s="304"/>
      <c r="AF830" s="304"/>
      <c r="AG830" s="304"/>
      <c r="AH830" s="304"/>
    </row>
    <row r="831" spans="1:34"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c r="AE831" s="304"/>
      <c r="AF831" s="304"/>
      <c r="AG831" s="304"/>
      <c r="AH831" s="304"/>
    </row>
    <row r="832" spans="1:34"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c r="AE832" s="304"/>
      <c r="AF832" s="304"/>
      <c r="AG832" s="304"/>
      <c r="AH832" s="304"/>
    </row>
    <row r="833" spans="1:34"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c r="AE833" s="304"/>
      <c r="AF833" s="304"/>
      <c r="AG833" s="304"/>
      <c r="AH833" s="304"/>
    </row>
    <row r="834" spans="1:34"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c r="AE834" s="304"/>
      <c r="AF834" s="304"/>
      <c r="AG834" s="304"/>
      <c r="AH834" s="304"/>
    </row>
    <row r="835" spans="1:34"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304"/>
      <c r="AF835" s="304"/>
      <c r="AG835" s="304"/>
      <c r="AH835" s="304"/>
    </row>
    <row r="836" spans="1:34"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c r="AE836" s="304"/>
      <c r="AF836" s="304"/>
      <c r="AG836" s="304"/>
      <c r="AH836" s="304"/>
    </row>
    <row r="837" spans="1:34"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c r="AH837" s="304"/>
    </row>
    <row r="838" spans="1:34"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c r="AH838" s="304"/>
    </row>
    <row r="839" spans="1:34"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c r="AE839" s="304"/>
      <c r="AF839" s="304"/>
      <c r="AG839" s="304"/>
      <c r="AH839" s="304"/>
    </row>
    <row r="840" spans="1:34"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c r="AE840" s="304"/>
      <c r="AF840" s="304"/>
      <c r="AG840" s="304"/>
      <c r="AH840" s="304"/>
    </row>
    <row r="841" spans="1:34"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c r="AE841" s="304"/>
      <c r="AF841" s="304"/>
      <c r="AG841" s="304"/>
      <c r="AH841" s="304"/>
    </row>
    <row r="842" spans="1:34"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c r="AE842" s="304"/>
      <c r="AF842" s="304"/>
      <c r="AG842" s="304"/>
      <c r="AH842" s="304"/>
    </row>
    <row r="843" spans="1:34"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c r="AE843" s="304"/>
      <c r="AF843" s="304"/>
      <c r="AG843" s="304"/>
      <c r="AH843" s="304"/>
    </row>
    <row r="844" spans="1:34"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c r="AE844" s="304"/>
      <c r="AF844" s="304"/>
      <c r="AG844" s="304"/>
      <c r="AH844" s="304"/>
    </row>
    <row r="845" spans="1:34"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c r="AE845" s="304"/>
      <c r="AF845" s="304"/>
      <c r="AG845" s="304"/>
      <c r="AH845" s="304"/>
    </row>
    <row r="846" spans="1:34"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c r="AE846" s="304"/>
      <c r="AF846" s="304"/>
      <c r="AG846" s="304"/>
      <c r="AH846" s="304"/>
    </row>
    <row r="847" spans="1:34"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c r="AE847" s="304"/>
      <c r="AF847" s="304"/>
      <c r="AG847" s="304"/>
      <c r="AH847" s="304"/>
    </row>
    <row r="848" spans="1:34"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c r="AE848" s="304"/>
      <c r="AF848" s="304"/>
      <c r="AG848" s="304"/>
      <c r="AH848" s="304"/>
    </row>
    <row r="849" spans="1:34"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c r="AE849" s="304"/>
      <c r="AF849" s="304"/>
      <c r="AG849" s="304"/>
      <c r="AH849" s="304"/>
    </row>
    <row r="850" spans="1:34"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304"/>
      <c r="AF850" s="304"/>
      <c r="AG850" s="304"/>
      <c r="AH850" s="304"/>
    </row>
    <row r="851" spans="1:34"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304"/>
      <c r="AF851" s="304"/>
      <c r="AG851" s="304"/>
      <c r="AH851" s="304"/>
    </row>
    <row r="852" spans="1:34"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c r="AE852" s="304"/>
      <c r="AF852" s="304"/>
      <c r="AG852" s="304"/>
      <c r="AH852" s="304"/>
    </row>
    <row r="853" spans="1:34"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c r="AE853" s="304"/>
      <c r="AF853" s="304"/>
      <c r="AG853" s="304"/>
      <c r="AH853" s="304"/>
    </row>
    <row r="854" spans="1:34"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c r="AE854" s="304"/>
      <c r="AF854" s="304"/>
      <c r="AG854" s="304"/>
      <c r="AH854" s="304"/>
    </row>
    <row r="855" spans="1:34"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c r="AE855" s="304"/>
      <c r="AF855" s="304"/>
      <c r="AG855" s="304"/>
      <c r="AH855" s="304"/>
    </row>
    <row r="856" spans="1:34"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c r="AE856" s="304"/>
      <c r="AF856" s="304"/>
      <c r="AG856" s="304"/>
      <c r="AH856" s="304"/>
    </row>
    <row r="857" spans="1:34"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c r="AE857" s="304"/>
      <c r="AF857" s="304"/>
      <c r="AG857" s="304"/>
      <c r="AH857" s="304"/>
    </row>
    <row r="858" spans="1:34"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c r="AE858" s="304"/>
      <c r="AF858" s="304"/>
      <c r="AG858" s="304"/>
      <c r="AH858" s="304"/>
    </row>
    <row r="859" spans="1:34"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304"/>
      <c r="AF859" s="304"/>
      <c r="AG859" s="304"/>
      <c r="AH859" s="304"/>
    </row>
    <row r="860" spans="1:34"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304"/>
      <c r="AF860" s="304"/>
      <c r="AG860" s="304"/>
      <c r="AH860" s="304"/>
    </row>
    <row r="861" spans="1:34"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c r="AE861" s="304"/>
      <c r="AF861" s="304"/>
      <c r="AG861" s="304"/>
      <c r="AH861" s="304"/>
    </row>
    <row r="862" spans="1:34"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304"/>
      <c r="AF862" s="304"/>
      <c r="AG862" s="304"/>
      <c r="AH862" s="304"/>
    </row>
    <row r="863" spans="1:34"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c r="AE863" s="304"/>
      <c r="AF863" s="304"/>
      <c r="AG863" s="304"/>
      <c r="AH863" s="304"/>
    </row>
    <row r="864" spans="1:34"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c r="AE864" s="304"/>
      <c r="AF864" s="304"/>
      <c r="AG864" s="304"/>
      <c r="AH864" s="304"/>
    </row>
    <row r="865" spans="1:34"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c r="AE865" s="304"/>
      <c r="AF865" s="304"/>
      <c r="AG865" s="304"/>
      <c r="AH865" s="304"/>
    </row>
    <row r="866" spans="1:34"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c r="AE866" s="304"/>
      <c r="AF866" s="304"/>
      <c r="AG866" s="304"/>
      <c r="AH866" s="304"/>
    </row>
    <row r="867" spans="1:34"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c r="AE867" s="304"/>
      <c r="AF867" s="304"/>
      <c r="AG867" s="304"/>
      <c r="AH867" s="304"/>
    </row>
    <row r="868" spans="1:34"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c r="AE868" s="304"/>
      <c r="AF868" s="304"/>
      <c r="AG868" s="304"/>
      <c r="AH868" s="304"/>
    </row>
    <row r="869" spans="1:34"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c r="AE869" s="304"/>
      <c r="AF869" s="304"/>
      <c r="AG869" s="304"/>
      <c r="AH869" s="304"/>
    </row>
    <row r="870" spans="1:34"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c r="AE870" s="304"/>
      <c r="AF870" s="304"/>
      <c r="AG870" s="304"/>
      <c r="AH870" s="304"/>
    </row>
    <row r="871" spans="1:34"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304"/>
      <c r="AF871" s="304"/>
      <c r="AG871" s="304"/>
      <c r="AH871" s="304"/>
    </row>
    <row r="872" spans="1:34"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c r="AE872" s="304"/>
      <c r="AF872" s="304"/>
      <c r="AG872" s="304"/>
      <c r="AH872" s="304"/>
    </row>
    <row r="873" spans="1:34"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c r="AE873" s="304"/>
      <c r="AF873" s="304"/>
      <c r="AG873" s="304"/>
      <c r="AH873" s="304"/>
    </row>
    <row r="874" spans="1:34"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c r="AE874" s="304"/>
      <c r="AF874" s="304"/>
      <c r="AG874" s="304"/>
      <c r="AH874" s="304"/>
    </row>
    <row r="875" spans="1:34"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c r="AE875" s="304"/>
      <c r="AF875" s="304"/>
      <c r="AG875" s="304"/>
      <c r="AH875" s="304"/>
    </row>
    <row r="876" spans="1:34"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c r="AE876" s="304"/>
      <c r="AF876" s="304"/>
      <c r="AG876" s="304"/>
      <c r="AH876" s="304"/>
    </row>
    <row r="877" spans="1:34"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304"/>
      <c r="AF877" s="304"/>
      <c r="AG877" s="304"/>
      <c r="AH877" s="304"/>
    </row>
    <row r="878" spans="1:34"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304"/>
      <c r="AF878" s="304"/>
      <c r="AG878" s="304"/>
      <c r="AH878" s="304"/>
    </row>
    <row r="879" spans="1:34"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c r="AE879" s="304"/>
      <c r="AF879" s="304"/>
      <c r="AG879" s="304"/>
      <c r="AH879" s="304"/>
    </row>
    <row r="880" spans="1:34"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c r="AE880" s="304"/>
      <c r="AF880" s="304"/>
      <c r="AG880" s="304"/>
      <c r="AH880" s="304"/>
    </row>
    <row r="881" spans="1:34"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c r="AE881" s="304"/>
      <c r="AF881" s="304"/>
      <c r="AG881" s="304"/>
      <c r="AH881" s="304"/>
    </row>
    <row r="882" spans="1:34"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c r="AH882" s="304"/>
    </row>
    <row r="883" spans="1:34"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c r="AE883" s="304"/>
      <c r="AF883" s="304"/>
      <c r="AG883" s="304"/>
      <c r="AH883" s="304"/>
    </row>
    <row r="884" spans="1:34"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c r="AE884" s="304"/>
      <c r="AF884" s="304"/>
      <c r="AG884" s="304"/>
      <c r="AH884" s="304"/>
    </row>
    <row r="885" spans="1:34"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c r="AE885" s="304"/>
      <c r="AF885" s="304"/>
      <c r="AG885" s="304"/>
      <c r="AH885" s="304"/>
    </row>
    <row r="886" spans="1:34"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304"/>
      <c r="AF886" s="304"/>
      <c r="AG886" s="304"/>
      <c r="AH886" s="304"/>
    </row>
    <row r="887" spans="1:34"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304"/>
      <c r="AF887" s="304"/>
      <c r="AG887" s="304"/>
      <c r="AH887" s="304"/>
    </row>
    <row r="888" spans="1:34"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c r="AE888" s="304"/>
      <c r="AF888" s="304"/>
      <c r="AG888" s="304"/>
      <c r="AH888" s="304"/>
    </row>
    <row r="889" spans="1:34"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c r="AE889" s="304"/>
      <c r="AF889" s="304"/>
      <c r="AG889" s="304"/>
      <c r="AH889" s="304"/>
    </row>
    <row r="890" spans="1:34"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c r="AE890" s="304"/>
      <c r="AF890" s="304"/>
      <c r="AG890" s="304"/>
      <c r="AH890" s="304"/>
    </row>
    <row r="891" spans="1:34"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c r="AE891" s="304"/>
      <c r="AF891" s="304"/>
      <c r="AG891" s="304"/>
      <c r="AH891" s="304"/>
    </row>
    <row r="892" spans="1:34"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c r="AE892" s="304"/>
      <c r="AF892" s="304"/>
      <c r="AG892" s="304"/>
      <c r="AH892" s="304"/>
    </row>
    <row r="893" spans="1:34"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c r="AE893" s="304"/>
      <c r="AF893" s="304"/>
      <c r="AG893" s="304"/>
      <c r="AH893" s="304"/>
    </row>
    <row r="894" spans="1:34"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c r="AH894" s="304"/>
    </row>
    <row r="895" spans="1:34"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c r="AH895" s="304"/>
    </row>
    <row r="896" spans="1:34"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304"/>
      <c r="AF896" s="304"/>
      <c r="AG896" s="304"/>
      <c r="AH896" s="304"/>
    </row>
    <row r="897" spans="1:34"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c r="AE897" s="304"/>
      <c r="AF897" s="304"/>
      <c r="AG897" s="304"/>
      <c r="AH897" s="304"/>
    </row>
    <row r="898" spans="1:34"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c r="AE898" s="304"/>
      <c r="AF898" s="304"/>
      <c r="AG898" s="304"/>
      <c r="AH898" s="304"/>
    </row>
    <row r="899" spans="1:34"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c r="AE899" s="304"/>
      <c r="AF899" s="304"/>
      <c r="AG899" s="304"/>
      <c r="AH899" s="304"/>
    </row>
    <row r="900" spans="1:34"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c r="AE900" s="304"/>
      <c r="AF900" s="304"/>
      <c r="AG900" s="304"/>
      <c r="AH900" s="304"/>
    </row>
    <row r="901" spans="1:34"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c r="AE901" s="304"/>
      <c r="AF901" s="304"/>
      <c r="AG901" s="304"/>
      <c r="AH901" s="304"/>
    </row>
    <row r="902" spans="1:34"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c r="AE902" s="304"/>
      <c r="AF902" s="304"/>
      <c r="AG902" s="304"/>
      <c r="AH902" s="304"/>
    </row>
    <row r="903" spans="1:34"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c r="AE903" s="304"/>
      <c r="AF903" s="304"/>
      <c r="AG903" s="304"/>
      <c r="AH903" s="304"/>
    </row>
    <row r="904" spans="1:34"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304"/>
      <c r="AF904" s="304"/>
      <c r="AG904" s="304"/>
      <c r="AH904" s="304"/>
    </row>
    <row r="905" spans="1:34"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304"/>
      <c r="AF905" s="304"/>
      <c r="AG905" s="304"/>
      <c r="AH905" s="304"/>
    </row>
    <row r="906" spans="1:34"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c r="AE906" s="304"/>
      <c r="AF906" s="304"/>
      <c r="AG906" s="304"/>
      <c r="AH906" s="304"/>
    </row>
    <row r="907" spans="1:34"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c r="AE907" s="304"/>
      <c r="AF907" s="304"/>
      <c r="AG907" s="304"/>
      <c r="AH907" s="304"/>
    </row>
    <row r="908" spans="1:34"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c r="AE908" s="304"/>
      <c r="AF908" s="304"/>
      <c r="AG908" s="304"/>
      <c r="AH908" s="304"/>
    </row>
    <row r="909" spans="1:34"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c r="AE909" s="304"/>
      <c r="AF909" s="304"/>
      <c r="AG909" s="304"/>
      <c r="AH909" s="304"/>
    </row>
    <row r="910" spans="1:34"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c r="AE910" s="304"/>
      <c r="AF910" s="304"/>
      <c r="AG910" s="304"/>
      <c r="AH910" s="304"/>
    </row>
    <row r="911" spans="1:34"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c r="AE911" s="304"/>
      <c r="AF911" s="304"/>
      <c r="AG911" s="304"/>
      <c r="AH911" s="304"/>
    </row>
    <row r="912" spans="1:34"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c r="AE912" s="304"/>
      <c r="AF912" s="304"/>
      <c r="AG912" s="304"/>
      <c r="AH912" s="304"/>
    </row>
    <row r="913" spans="1:34"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c r="AE913" s="304"/>
      <c r="AF913" s="304"/>
      <c r="AG913" s="304"/>
      <c r="AH913" s="304"/>
    </row>
    <row r="914" spans="1:34"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c r="AE914" s="304"/>
      <c r="AF914" s="304"/>
      <c r="AG914" s="304"/>
      <c r="AH914" s="304"/>
    </row>
    <row r="915" spans="1:34"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c r="AE915" s="304"/>
      <c r="AF915" s="304"/>
      <c r="AG915" s="304"/>
      <c r="AH915" s="304"/>
    </row>
    <row r="916" spans="1:34"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c r="AE916" s="304"/>
      <c r="AF916" s="304"/>
      <c r="AG916" s="304"/>
      <c r="AH916" s="304"/>
    </row>
    <row r="917" spans="1:34"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c r="AE917" s="304"/>
      <c r="AF917" s="304"/>
      <c r="AG917" s="304"/>
      <c r="AH917" s="304"/>
    </row>
    <row r="918" spans="1:34"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c r="AE918" s="304"/>
      <c r="AF918" s="304"/>
      <c r="AG918" s="304"/>
      <c r="AH918" s="304"/>
    </row>
    <row r="919" spans="1:34"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c r="AE919" s="304"/>
      <c r="AF919" s="304"/>
      <c r="AG919" s="304"/>
      <c r="AH919" s="304"/>
    </row>
    <row r="920" spans="1:34"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c r="AE920" s="304"/>
      <c r="AF920" s="304"/>
      <c r="AG920" s="304"/>
      <c r="AH920" s="304"/>
    </row>
    <row r="921" spans="1:34"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c r="AE921" s="304"/>
      <c r="AF921" s="304"/>
      <c r="AG921" s="304"/>
      <c r="AH921" s="304"/>
    </row>
    <row r="922" spans="1:34"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c r="AE922" s="304"/>
      <c r="AF922" s="304"/>
      <c r="AG922" s="304"/>
      <c r="AH922" s="304"/>
    </row>
    <row r="923" spans="1:34"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c r="AE923" s="304"/>
      <c r="AF923" s="304"/>
      <c r="AG923" s="304"/>
      <c r="AH923" s="304"/>
    </row>
    <row r="924" spans="1:34"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c r="AE924" s="304"/>
      <c r="AF924" s="304"/>
      <c r="AG924" s="304"/>
      <c r="AH924" s="304"/>
    </row>
    <row r="925" spans="1:34"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c r="AE925" s="304"/>
      <c r="AF925" s="304"/>
      <c r="AG925" s="304"/>
      <c r="AH925" s="304"/>
    </row>
    <row r="926" spans="1:34"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c r="AE926" s="304"/>
      <c r="AF926" s="304"/>
      <c r="AG926" s="304"/>
      <c r="AH926" s="304"/>
    </row>
    <row r="927" spans="1:34"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c r="AE927" s="304"/>
      <c r="AF927" s="304"/>
      <c r="AG927" s="304"/>
      <c r="AH927" s="304"/>
    </row>
    <row r="928" spans="1:34"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c r="AE928" s="304"/>
      <c r="AF928" s="304"/>
      <c r="AG928" s="304"/>
      <c r="AH928" s="304"/>
    </row>
    <row r="929" spans="1:34"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c r="AE929" s="304"/>
      <c r="AF929" s="304"/>
      <c r="AG929" s="304"/>
      <c r="AH929" s="304"/>
    </row>
    <row r="930" spans="1:34"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c r="AE930" s="304"/>
      <c r="AF930" s="304"/>
      <c r="AG930" s="304"/>
      <c r="AH930" s="304"/>
    </row>
    <row r="931" spans="1:34"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c r="AE931" s="304"/>
      <c r="AF931" s="304"/>
      <c r="AG931" s="304"/>
      <c r="AH931" s="304"/>
    </row>
    <row r="932" spans="1:34"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c r="AE932" s="304"/>
      <c r="AF932" s="304"/>
      <c r="AG932" s="304"/>
      <c r="AH932" s="304"/>
    </row>
    <row r="933" spans="1:34"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c r="AE933" s="304"/>
      <c r="AF933" s="304"/>
      <c r="AG933" s="304"/>
      <c r="AH933" s="304"/>
    </row>
    <row r="934" spans="1:34"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c r="AE934" s="304"/>
      <c r="AF934" s="304"/>
      <c r="AG934" s="304"/>
      <c r="AH934" s="304"/>
    </row>
    <row r="935" spans="1:34"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c r="AE935" s="304"/>
      <c r="AF935" s="304"/>
      <c r="AG935" s="304"/>
      <c r="AH935" s="304"/>
    </row>
    <row r="936" spans="1:34"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c r="AE936" s="304"/>
      <c r="AF936" s="304"/>
      <c r="AG936" s="304"/>
      <c r="AH936" s="304"/>
    </row>
    <row r="937" spans="1:34"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c r="AE937" s="304"/>
      <c r="AF937" s="304"/>
      <c r="AG937" s="304"/>
      <c r="AH937" s="304"/>
    </row>
    <row r="938" spans="1:34"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304"/>
      <c r="AF938" s="304"/>
      <c r="AG938" s="304"/>
      <c r="AH938" s="304"/>
    </row>
    <row r="939" spans="1:34"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304"/>
      <c r="AF939" s="304"/>
      <c r="AG939" s="304"/>
      <c r="AH939" s="304"/>
    </row>
    <row r="940" spans="1:34"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c r="AE940" s="304"/>
      <c r="AF940" s="304"/>
      <c r="AG940" s="304"/>
      <c r="AH940" s="304"/>
    </row>
    <row r="941" spans="1:34"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c r="AE941" s="304"/>
      <c r="AF941" s="304"/>
      <c r="AG941" s="304"/>
      <c r="AH941" s="304"/>
    </row>
    <row r="942" spans="1:34"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c r="AE942" s="304"/>
      <c r="AF942" s="304"/>
      <c r="AG942" s="304"/>
      <c r="AH942" s="304"/>
    </row>
    <row r="943" spans="1:34"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c r="AE943" s="304"/>
      <c r="AF943" s="304"/>
      <c r="AG943" s="304"/>
      <c r="AH943" s="304"/>
    </row>
    <row r="944" spans="1:34"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c r="AE944" s="304"/>
      <c r="AF944" s="304"/>
      <c r="AG944" s="304"/>
      <c r="AH944" s="304"/>
    </row>
    <row r="945" spans="1:34"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c r="AE945" s="304"/>
      <c r="AF945" s="304"/>
      <c r="AG945" s="304"/>
      <c r="AH945" s="304"/>
    </row>
    <row r="946" spans="1:34"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c r="AE946" s="304"/>
      <c r="AF946" s="304"/>
      <c r="AG946" s="304"/>
      <c r="AH946" s="304"/>
    </row>
    <row r="947" spans="1:34"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304"/>
      <c r="AF947" s="304"/>
      <c r="AG947" s="304"/>
      <c r="AH947" s="304"/>
    </row>
    <row r="948" spans="1:34"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c r="AH948" s="304"/>
    </row>
    <row r="949" spans="1:34"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c r="AE949" s="304"/>
      <c r="AF949" s="304"/>
      <c r="AG949" s="304"/>
      <c r="AH949" s="304"/>
    </row>
    <row r="950" spans="1:34"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c r="AE950" s="304"/>
      <c r="AF950" s="304"/>
      <c r="AG950" s="304"/>
      <c r="AH950" s="304"/>
    </row>
    <row r="951" spans="1:34"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c r="AH951" s="304"/>
    </row>
    <row r="952" spans="1:34"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c r="AE952" s="304"/>
      <c r="AF952" s="304"/>
      <c r="AG952" s="304"/>
      <c r="AH952" s="304"/>
    </row>
    <row r="953" spans="1:34"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c r="AE953" s="304"/>
      <c r="AF953" s="304"/>
      <c r="AG953" s="304"/>
      <c r="AH953" s="304"/>
    </row>
    <row r="954" spans="1:34"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c r="AH954" s="304"/>
    </row>
    <row r="955" spans="1:34"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c r="AH955" s="304"/>
    </row>
    <row r="956" spans="1:34"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c r="AE956" s="304"/>
      <c r="AF956" s="304"/>
      <c r="AG956" s="304"/>
      <c r="AH956" s="304"/>
    </row>
    <row r="957" spans="1:34"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c r="AE957" s="304"/>
      <c r="AF957" s="304"/>
      <c r="AG957" s="304"/>
      <c r="AH957" s="304"/>
    </row>
    <row r="958" spans="1:34"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c r="AE958" s="304"/>
      <c r="AF958" s="304"/>
      <c r="AG958" s="304"/>
      <c r="AH958" s="304"/>
    </row>
    <row r="959" spans="1:34"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c r="AE959" s="304"/>
      <c r="AF959" s="304"/>
      <c r="AG959" s="304"/>
      <c r="AH959" s="304"/>
    </row>
    <row r="960" spans="1:34"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c r="AE960" s="304"/>
      <c r="AF960" s="304"/>
      <c r="AG960" s="304"/>
      <c r="AH960" s="304"/>
    </row>
    <row r="961" spans="1:34"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c r="AH961" s="304"/>
    </row>
    <row r="962" spans="1:34"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c r="AE962" s="304"/>
      <c r="AF962" s="304"/>
      <c r="AG962" s="304"/>
      <c r="AH962" s="304"/>
    </row>
    <row r="963" spans="1:34"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c r="AH963" s="304"/>
    </row>
    <row r="964" spans="1:34"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c r="AE964" s="304"/>
      <c r="AF964" s="304"/>
      <c r="AG964" s="304"/>
      <c r="AH964" s="304"/>
    </row>
    <row r="965" spans="1:34"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c r="AE965" s="304"/>
      <c r="AF965" s="304"/>
      <c r="AG965" s="304"/>
      <c r="AH965" s="304"/>
    </row>
    <row r="966" spans="1:34"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c r="AE966" s="304"/>
      <c r="AF966" s="304"/>
      <c r="AG966" s="304"/>
      <c r="AH966" s="304"/>
    </row>
    <row r="967" spans="1:34"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c r="AE967" s="304"/>
      <c r="AF967" s="304"/>
      <c r="AG967" s="304"/>
      <c r="AH967" s="304"/>
    </row>
    <row r="968" spans="1:34"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c r="AH968" s="304"/>
    </row>
    <row r="969" spans="1:34"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c r="AE969" s="304"/>
      <c r="AF969" s="304"/>
      <c r="AG969" s="304"/>
      <c r="AH969" s="304"/>
    </row>
    <row r="970" spans="1:34"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c r="AE970" s="304"/>
      <c r="AF970" s="304"/>
      <c r="AG970" s="304"/>
      <c r="AH970" s="304"/>
    </row>
    <row r="971" spans="1:34"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c r="AE971" s="304"/>
      <c r="AF971" s="304"/>
      <c r="AG971" s="304"/>
      <c r="AH971" s="304"/>
    </row>
    <row r="972" spans="1:34"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c r="AE972" s="304"/>
      <c r="AF972" s="304"/>
      <c r="AG972" s="304"/>
      <c r="AH972" s="304"/>
    </row>
    <row r="973" spans="1:34"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c r="AE973" s="304"/>
      <c r="AF973" s="304"/>
      <c r="AG973" s="304"/>
      <c r="AH973" s="304"/>
    </row>
    <row r="974" spans="1:34"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c r="AH974" s="304"/>
    </row>
    <row r="975" spans="1:34"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c r="AE975" s="304"/>
      <c r="AF975" s="304"/>
      <c r="AG975" s="304"/>
      <c r="AH975" s="304"/>
    </row>
    <row r="976" spans="1:34"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c r="AE976" s="304"/>
      <c r="AF976" s="304"/>
      <c r="AG976" s="304"/>
      <c r="AH976" s="304"/>
    </row>
    <row r="977" spans="1:34"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c r="AE977" s="304"/>
      <c r="AF977" s="304"/>
      <c r="AG977" s="304"/>
      <c r="AH977" s="304"/>
    </row>
    <row r="978" spans="1:34"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c r="AE978" s="304"/>
      <c r="AF978" s="304"/>
      <c r="AG978" s="304"/>
      <c r="AH978" s="304"/>
    </row>
    <row r="979" spans="1:34"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c r="AE979" s="304"/>
      <c r="AF979" s="304"/>
      <c r="AG979" s="304"/>
      <c r="AH979" s="304"/>
    </row>
    <row r="980" spans="1:34"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c r="AH980" s="304"/>
    </row>
    <row r="981" spans="1:34"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c r="AE981" s="304"/>
      <c r="AF981" s="304"/>
      <c r="AG981" s="304"/>
      <c r="AH981" s="304"/>
    </row>
    <row r="982" spans="1:34"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c r="AE982" s="304"/>
      <c r="AF982" s="304"/>
      <c r="AG982" s="304"/>
      <c r="AH982" s="304"/>
    </row>
    <row r="983" spans="1:34"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c r="AE983" s="304"/>
      <c r="AF983" s="304"/>
      <c r="AG983" s="304"/>
      <c r="AH983" s="304"/>
    </row>
    <row r="984" spans="1:34"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c r="AE984" s="304"/>
      <c r="AF984" s="304"/>
      <c r="AG984" s="304"/>
      <c r="AH984" s="304"/>
    </row>
    <row r="985" spans="1:34"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c r="AE985" s="304"/>
      <c r="AF985" s="304"/>
      <c r="AG985" s="304"/>
      <c r="AH985" s="304"/>
    </row>
    <row r="986" spans="1:34"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c r="AH986" s="304"/>
    </row>
    <row r="987" spans="1:34"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c r="AE987" s="304"/>
      <c r="AF987" s="304"/>
      <c r="AG987" s="304"/>
      <c r="AH987" s="304"/>
    </row>
    <row r="988" spans="1:34"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c r="AE988" s="304"/>
      <c r="AF988" s="304"/>
      <c r="AG988" s="304"/>
      <c r="AH988" s="304"/>
    </row>
    <row r="989" spans="1:34"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c r="AE989" s="304"/>
      <c r="AF989" s="304"/>
      <c r="AG989" s="304"/>
      <c r="AH989" s="304"/>
    </row>
    <row r="990" spans="1:34"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c r="AE990" s="304"/>
      <c r="AF990" s="304"/>
      <c r="AG990" s="304"/>
      <c r="AH990" s="304"/>
    </row>
    <row r="991" spans="1:34"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c r="AE991" s="304"/>
      <c r="AF991" s="304"/>
      <c r="AG991" s="304"/>
      <c r="AH991" s="304"/>
    </row>
    <row r="992" spans="1:34"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c r="AH992" s="304"/>
    </row>
    <row r="993" spans="1:34"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c r="AE993" s="304"/>
      <c r="AF993" s="304"/>
      <c r="AG993" s="304"/>
      <c r="AH993" s="304"/>
    </row>
    <row r="994" spans="1:34"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c r="AE994" s="304"/>
      <c r="AF994" s="304"/>
      <c r="AG994" s="304"/>
      <c r="AH994" s="304"/>
    </row>
    <row r="995" spans="1:34"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c r="AE995" s="304"/>
      <c r="AF995" s="304"/>
      <c r="AG995" s="304"/>
      <c r="AH995" s="304"/>
    </row>
    <row r="996" spans="1:34"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c r="AE996" s="304"/>
      <c r="AF996" s="304"/>
      <c r="AG996" s="304"/>
      <c r="AH996" s="304"/>
    </row>
    <row r="997" spans="1:34"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c r="AE997" s="304"/>
      <c r="AF997" s="304"/>
      <c r="AG997" s="304"/>
      <c r="AH997" s="304"/>
    </row>
    <row r="998" spans="1:34"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c r="AE998" s="304"/>
      <c r="AF998" s="304"/>
      <c r="AG998" s="304"/>
      <c r="AH998" s="304"/>
    </row>
    <row r="999" spans="1:34"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c r="AH999" s="304"/>
    </row>
    <row r="1000" spans="1:34"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c r="AE1000" s="304"/>
      <c r="AF1000" s="304"/>
      <c r="AG1000" s="304"/>
      <c r="AH1000" s="304"/>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460</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68" t="s">
        <v>125</v>
      </c>
      <c r="D12" s="569"/>
      <c r="E12" s="566" t="s">
        <v>441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461</v>
      </c>
      <c r="D14" s="553"/>
      <c r="E14" s="570" t="s">
        <v>462</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row>
    <row r="15" spans="1:30"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row>
    <row r="16" spans="1:30"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row>
    <row r="17" spans="1:30" ht="15" customHeight="1" x14ac:dyDescent="0.25">
      <c r="A17" s="304"/>
      <c r="B17" s="31"/>
      <c r="C17" s="554" t="s">
        <v>463</v>
      </c>
      <c r="D17" s="553"/>
      <c r="E17" s="570" t="s">
        <v>464</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row>
    <row r="18" spans="1:30"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row>
    <row r="19" spans="1:30"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row>
    <row r="20" spans="1:30"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row>
    <row r="21" spans="1:30"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row>
    <row r="22" spans="1:30" ht="29.25" customHeight="1" x14ac:dyDescent="0.25">
      <c r="A22" s="304"/>
      <c r="B22" s="31"/>
      <c r="C22" s="555" t="s">
        <v>465</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row>
    <row r="23" spans="1:30"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row>
    <row r="24" spans="1:30"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row>
    <row r="25" spans="1:30" ht="15" customHeight="1" x14ac:dyDescent="0.25">
      <c r="A25" s="304"/>
      <c r="B25" s="31"/>
      <c r="C25" s="570" t="s">
        <v>466</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row>
    <row r="26" spans="1:30"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row>
    <row r="27" spans="1:30"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row>
    <row r="28" spans="1:30"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row>
    <row r="29" spans="1:30"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row>
    <row r="30" spans="1:30"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33</v>
      </c>
      <c r="X30" s="557"/>
      <c r="Y30" s="557"/>
      <c r="Z30" s="557"/>
      <c r="AA30" s="545"/>
      <c r="AB30" s="312"/>
      <c r="AC30" s="304"/>
      <c r="AD30" s="304"/>
    </row>
    <row r="31" spans="1:30"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row>
    <row r="32" spans="1:30"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row>
    <row r="33" spans="1:30" ht="39.75" customHeight="1" x14ac:dyDescent="0.25">
      <c r="A33" s="304"/>
      <c r="B33" s="31"/>
      <c r="C33" s="936" t="s">
        <v>433</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row>
    <row r="34" spans="1:30"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row>
    <row r="35" spans="1:30"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row>
    <row r="36" spans="1:30" ht="29.25" customHeight="1" x14ac:dyDescent="0.25">
      <c r="A36" s="304"/>
      <c r="B36" s="31"/>
      <c r="C36" s="563" t="s">
        <v>434</v>
      </c>
      <c r="D36" s="557"/>
      <c r="E36" s="557"/>
      <c r="F36" s="557"/>
      <c r="G36" s="557"/>
      <c r="H36" s="557"/>
      <c r="I36" s="557"/>
      <c r="J36" s="557"/>
      <c r="K36" s="545"/>
      <c r="L36" s="314"/>
      <c r="M36" s="563"/>
      <c r="N36" s="557"/>
      <c r="O36" s="557"/>
      <c r="P36" s="557"/>
      <c r="Q36" s="557"/>
      <c r="R36" s="557"/>
      <c r="S36" s="557"/>
      <c r="T36" s="557"/>
      <c r="U36" s="557"/>
      <c r="V36" s="557"/>
      <c r="W36" s="557"/>
      <c r="X36" s="557"/>
      <c r="Y36" s="557"/>
      <c r="Z36" s="557"/>
      <c r="AA36" s="545"/>
      <c r="AB36" s="320"/>
      <c r="AC36" s="304"/>
      <c r="AD36" s="304"/>
    </row>
    <row r="37" spans="1:30"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row>
    <row r="38" spans="1:30"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row>
    <row r="39" spans="1:30" ht="90" customHeight="1" x14ac:dyDescent="0.25">
      <c r="A39" s="304"/>
      <c r="B39" s="31"/>
      <c r="C39" s="562" t="s">
        <v>435</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row>
    <row r="40" spans="1:30"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row>
    <row r="41" spans="1:30" ht="15.75" customHeight="1" x14ac:dyDescent="0.25">
      <c r="A41" s="304"/>
      <c r="B41" s="31"/>
      <c r="C41" s="561" t="s">
        <v>139</v>
      </c>
      <c r="D41" s="553"/>
      <c r="E41" s="317"/>
      <c r="F41" s="555" t="s">
        <v>34</v>
      </c>
      <c r="G41" s="545"/>
      <c r="H41" s="317"/>
      <c r="I41" s="304"/>
      <c r="J41" s="324" t="s">
        <v>140</v>
      </c>
      <c r="K41" s="555">
        <v>2</v>
      </c>
      <c r="L41" s="557"/>
      <c r="M41" s="557"/>
      <c r="N41" s="545"/>
      <c r="O41" s="317"/>
      <c r="P41" s="317"/>
      <c r="Q41" s="308" t="s">
        <v>141</v>
      </c>
      <c r="R41" s="304"/>
      <c r="S41" s="317"/>
      <c r="T41" s="317"/>
      <c r="U41" s="317"/>
      <c r="V41" s="317"/>
      <c r="W41" s="555" t="s">
        <v>20</v>
      </c>
      <c r="X41" s="557"/>
      <c r="Y41" s="557"/>
      <c r="Z41" s="557"/>
      <c r="AA41" s="545"/>
      <c r="AB41" s="316"/>
      <c r="AC41" s="304"/>
      <c r="AD41" s="304"/>
    </row>
    <row r="42" spans="1:30"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row>
    <row r="43" spans="1:30" ht="32.25" customHeight="1" x14ac:dyDescent="0.25">
      <c r="A43" s="304"/>
      <c r="B43" s="31"/>
      <c r="C43" s="304"/>
      <c r="D43" s="324" t="s">
        <v>142</v>
      </c>
      <c r="E43" s="317"/>
      <c r="F43" s="562" t="s">
        <v>467</v>
      </c>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row>
    <row r="44" spans="1:30"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row>
    <row r="45" spans="1:30"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row>
    <row r="46" spans="1:30"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row>
    <row r="47" spans="1:30"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row>
    <row r="48" spans="1:30"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row>
    <row r="49" spans="1:30"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row>
    <row r="50" spans="1:30"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row>
    <row r="51" spans="1:30"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row>
    <row r="52" spans="1:30"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row>
    <row r="53" spans="1:30"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row>
    <row r="54" spans="1:30"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row>
    <row r="55" spans="1:30"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row>
    <row r="56" spans="1:30"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row>
    <row r="57" spans="1:30" ht="15.75" customHeight="1" x14ac:dyDescent="0.25">
      <c r="A57" s="331"/>
      <c r="B57" s="41"/>
      <c r="C57" s="44">
        <v>2024</v>
      </c>
      <c r="D57" s="45">
        <v>45474</v>
      </c>
      <c r="E57" s="582">
        <v>45656</v>
      </c>
      <c r="F57" s="545"/>
      <c r="G57" s="46">
        <v>0.5</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row>
    <row r="58" spans="1:30" ht="15.75" customHeight="1" x14ac:dyDescent="0.25">
      <c r="A58" s="331"/>
      <c r="B58" s="41"/>
      <c r="C58" s="44">
        <v>2025</v>
      </c>
      <c r="D58" s="45">
        <v>45658</v>
      </c>
      <c r="E58" s="582">
        <v>46021</v>
      </c>
      <c r="F58" s="545"/>
      <c r="G58" s="46">
        <v>0.8</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row>
    <row r="59" spans="1:30" ht="15.75" customHeight="1" x14ac:dyDescent="0.25">
      <c r="A59" s="331"/>
      <c r="B59" s="41"/>
      <c r="C59" s="44">
        <v>2026</v>
      </c>
      <c r="D59" s="45">
        <v>46023</v>
      </c>
      <c r="E59" s="582">
        <v>46386</v>
      </c>
      <c r="F59" s="545"/>
      <c r="G59" s="46">
        <v>0.4</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row>
    <row r="60" spans="1:30" ht="15.75" customHeight="1" x14ac:dyDescent="0.25">
      <c r="A60" s="331"/>
      <c r="B60" s="41"/>
      <c r="C60" s="44">
        <v>2027</v>
      </c>
      <c r="D60" s="45">
        <v>46388</v>
      </c>
      <c r="E60" s="582">
        <v>46751</v>
      </c>
      <c r="F60" s="545"/>
      <c r="G60" s="46">
        <v>0.3</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row>
    <row r="61" spans="1:30"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row>
    <row r="62" spans="1:30"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row>
    <row r="63" spans="1:30"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row>
    <row r="64" spans="1:30"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row>
    <row r="65" spans="1:30"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row>
    <row r="66" spans="1:30"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row>
    <row r="67" spans="1:30"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row>
    <row r="68" spans="1:30"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row>
    <row r="69" spans="1:30"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row>
    <row r="70" spans="1:30"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row>
    <row r="71" spans="1:30"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row>
    <row r="72" spans="1:30"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row>
    <row r="73" spans="1:30"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row>
    <row r="74" spans="1:30"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row>
    <row r="75" spans="1:30"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row>
    <row r="76" spans="1:30"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row>
    <row r="77" spans="1:30"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row>
    <row r="78" spans="1:30"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row>
    <row r="79" spans="1:30"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row>
    <row r="80" spans="1:30"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row>
    <row r="81" spans="1:30"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row>
    <row r="82" spans="1:30"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row>
    <row r="83" spans="1:30"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row>
    <row r="2" spans="1:33"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c r="AE2" s="304"/>
      <c r="AF2" s="304"/>
      <c r="AG2" s="304"/>
    </row>
    <row r="3" spans="1:33"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c r="AE3" s="304"/>
      <c r="AF3" s="304"/>
      <c r="AG3" s="304"/>
    </row>
    <row r="4" spans="1:33"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c r="AE4" s="304"/>
      <c r="AF4" s="304"/>
      <c r="AG4" s="304"/>
    </row>
    <row r="5" spans="1:33"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c r="AE5" s="304"/>
      <c r="AF5" s="304"/>
      <c r="AG5" s="304"/>
    </row>
    <row r="6" spans="1:33"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c r="AE6" s="304"/>
      <c r="AF6" s="304"/>
      <c r="AG6" s="304"/>
    </row>
    <row r="7" spans="1:33"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c r="AE7" s="304"/>
      <c r="AF7" s="937" t="s">
        <v>438</v>
      </c>
      <c r="AG7" s="553"/>
    </row>
    <row r="8" spans="1:33"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c r="AE8" s="304"/>
      <c r="AF8" s="304"/>
      <c r="AG8" s="304"/>
    </row>
    <row r="9" spans="1:33"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c r="AE9" s="304"/>
      <c r="AF9" s="304"/>
      <c r="AG9" s="304"/>
    </row>
    <row r="10" spans="1:33" ht="30" customHeight="1" x14ac:dyDescent="0.25">
      <c r="A10" s="304"/>
      <c r="B10" s="31"/>
      <c r="C10" s="554" t="s">
        <v>123</v>
      </c>
      <c r="D10" s="553"/>
      <c r="E10" s="555" t="s">
        <v>469</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c r="AE10" s="304"/>
      <c r="AF10" s="52" t="s">
        <v>439</v>
      </c>
      <c r="AG10" s="52" t="s">
        <v>440</v>
      </c>
    </row>
    <row r="11" spans="1:33"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c r="AE11" s="304"/>
      <c r="AF11" s="37" t="s">
        <v>470</v>
      </c>
      <c r="AG11" s="37">
        <v>25</v>
      </c>
    </row>
    <row r="12" spans="1:33" ht="29.25" customHeight="1" x14ac:dyDescent="0.25">
      <c r="A12" s="304"/>
      <c r="B12" s="31"/>
      <c r="C12" s="568" t="s">
        <v>125</v>
      </c>
      <c r="D12" s="569"/>
      <c r="E12" s="566" t="s">
        <v>471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c r="AE12" s="304"/>
      <c r="AF12" s="37" t="s">
        <v>472</v>
      </c>
      <c r="AG12" s="37">
        <v>12</v>
      </c>
    </row>
    <row r="13" spans="1:33"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c r="AE13" s="304"/>
      <c r="AF13" s="37" t="s">
        <v>473</v>
      </c>
      <c r="AG13" s="37">
        <v>12</v>
      </c>
    </row>
    <row r="14" spans="1:33" ht="15" customHeight="1" x14ac:dyDescent="0.25">
      <c r="A14" s="304"/>
      <c r="B14" s="31"/>
      <c r="C14" s="554" t="s">
        <v>461</v>
      </c>
      <c r="D14" s="553"/>
      <c r="E14" s="570" t="s">
        <v>474</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c r="AE14" s="304"/>
      <c r="AF14" s="37" t="s">
        <v>475</v>
      </c>
      <c r="AG14" s="37">
        <v>25</v>
      </c>
    </row>
    <row r="15" spans="1:33"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c r="AE15" s="304"/>
      <c r="AF15" s="37" t="s">
        <v>476</v>
      </c>
      <c r="AG15" s="37">
        <v>12</v>
      </c>
    </row>
    <row r="16" spans="1:33"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c r="AE16" s="304"/>
      <c r="AF16" s="37" t="s">
        <v>477</v>
      </c>
      <c r="AG16" s="37">
        <v>28</v>
      </c>
    </row>
    <row r="17" spans="1:33" ht="15" customHeight="1" x14ac:dyDescent="0.25">
      <c r="A17" s="304"/>
      <c r="B17" s="31"/>
      <c r="C17" s="554" t="s">
        <v>463</v>
      </c>
      <c r="D17" s="553"/>
      <c r="E17" s="939" t="s">
        <v>478</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c r="AE17" s="304"/>
      <c r="AF17" s="37" t="s">
        <v>479</v>
      </c>
      <c r="AG17" s="37">
        <v>100</v>
      </c>
    </row>
    <row r="18" spans="1:33"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c r="AE18" s="304"/>
      <c r="AF18" s="37" t="s">
        <v>480</v>
      </c>
      <c r="AG18" s="37">
        <v>34</v>
      </c>
    </row>
    <row r="19" spans="1:33"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c r="AE19" s="304"/>
      <c r="AF19" s="37" t="s">
        <v>481</v>
      </c>
      <c r="AG19" s="37">
        <v>100</v>
      </c>
    </row>
    <row r="20" spans="1:33"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c r="AE20" s="304"/>
      <c r="AF20" s="37" t="s">
        <v>482</v>
      </c>
      <c r="AG20" s="37">
        <v>38</v>
      </c>
    </row>
    <row r="21" spans="1:33"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c r="AE21" s="304"/>
      <c r="AF21" s="37" t="s">
        <v>483</v>
      </c>
      <c r="AG21" s="37">
        <v>100</v>
      </c>
    </row>
    <row r="22" spans="1:33" ht="29.25" customHeight="1" x14ac:dyDescent="0.25">
      <c r="A22" s="304"/>
      <c r="B22" s="31"/>
      <c r="C22" s="555" t="s">
        <v>484</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c r="AE22" s="304"/>
      <c r="AF22" s="37" t="s">
        <v>485</v>
      </c>
      <c r="AG22" s="37">
        <v>15</v>
      </c>
    </row>
    <row r="23" spans="1:33"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c r="AE23" s="304"/>
      <c r="AF23" s="304"/>
      <c r="AG23" s="304"/>
    </row>
    <row r="24" spans="1:33"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c r="AE24" s="304"/>
      <c r="AF24" s="304"/>
      <c r="AG24" s="304"/>
    </row>
    <row r="25" spans="1:33" ht="15" customHeight="1" x14ac:dyDescent="0.25">
      <c r="A25" s="304"/>
      <c r="B25" s="31"/>
      <c r="C25" s="938" t="s">
        <v>486</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c r="AE25" s="304"/>
      <c r="AF25" s="339">
        <f>+((AG11/AG12)*AG13)+((AG14/AG15)*AG13)+(((((AG16/100)*AG17)+((AG18/100)*AG19)+((AG20/100)*AG21))*AG22)/100)</f>
        <v>65</v>
      </c>
      <c r="AG25" s="304"/>
    </row>
    <row r="26" spans="1:33"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c r="AE26" s="304"/>
      <c r="AF26" s="340"/>
      <c r="AG26" s="304"/>
    </row>
    <row r="27" spans="1:33"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c r="AE27" s="304"/>
      <c r="AF27" s="304"/>
      <c r="AG27" s="304"/>
    </row>
    <row r="28" spans="1:33"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c r="AE28" s="304"/>
      <c r="AF28" s="304"/>
      <c r="AG28" s="304"/>
    </row>
    <row r="29" spans="1:33"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c r="AE29" s="304"/>
      <c r="AF29" s="304"/>
      <c r="AG29" s="304"/>
    </row>
    <row r="30" spans="1:33"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21</v>
      </c>
      <c r="X30" s="557"/>
      <c r="Y30" s="557"/>
      <c r="Z30" s="557"/>
      <c r="AA30" s="545"/>
      <c r="AB30" s="312"/>
      <c r="AC30" s="304"/>
      <c r="AD30" s="304"/>
      <c r="AE30" s="304"/>
      <c r="AF30" s="304"/>
      <c r="AG30" s="304"/>
    </row>
    <row r="31" spans="1:33"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c r="AE31" s="304"/>
      <c r="AF31" s="304"/>
      <c r="AG31" s="304"/>
    </row>
    <row r="32" spans="1:33"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c r="AE32" s="304"/>
      <c r="AF32" s="304"/>
      <c r="AG32" s="304"/>
    </row>
    <row r="33" spans="1:33" ht="39.75" customHeight="1" x14ac:dyDescent="0.25">
      <c r="A33" s="304"/>
      <c r="B33" s="31"/>
      <c r="C33" s="936" t="s">
        <v>487</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c r="AE33" s="304"/>
      <c r="AF33" s="304"/>
      <c r="AG33" s="304"/>
    </row>
    <row r="34" spans="1:33"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c r="AE34" s="304"/>
      <c r="AF34" s="304"/>
      <c r="AG34" s="304"/>
    </row>
    <row r="35" spans="1:33"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c r="AE35" s="304"/>
      <c r="AF35" s="304"/>
      <c r="AG35" s="304"/>
    </row>
    <row r="36" spans="1:33" ht="29.25" customHeight="1" x14ac:dyDescent="0.25">
      <c r="A36" s="304"/>
      <c r="B36" s="31"/>
      <c r="C36" s="563" t="s">
        <v>434</v>
      </c>
      <c r="D36" s="557"/>
      <c r="E36" s="557"/>
      <c r="F36" s="557"/>
      <c r="G36" s="557"/>
      <c r="H36" s="557"/>
      <c r="I36" s="557"/>
      <c r="J36" s="557"/>
      <c r="K36" s="545"/>
      <c r="L36" s="314"/>
      <c r="M36" s="563"/>
      <c r="N36" s="557"/>
      <c r="O36" s="557"/>
      <c r="P36" s="557"/>
      <c r="Q36" s="557"/>
      <c r="R36" s="557"/>
      <c r="S36" s="557"/>
      <c r="T36" s="557"/>
      <c r="U36" s="557"/>
      <c r="V36" s="557"/>
      <c r="W36" s="557"/>
      <c r="X36" s="557"/>
      <c r="Y36" s="557"/>
      <c r="Z36" s="557"/>
      <c r="AA36" s="545"/>
      <c r="AB36" s="320"/>
      <c r="AC36" s="304"/>
      <c r="AD36" s="304"/>
      <c r="AE36" s="304"/>
      <c r="AF36" s="304"/>
      <c r="AG36" s="304"/>
    </row>
    <row r="37" spans="1:33"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c r="AE37" s="304"/>
      <c r="AF37" s="304"/>
      <c r="AG37" s="304"/>
    </row>
    <row r="38" spans="1:33"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c r="AE38" s="304"/>
      <c r="AF38" s="304"/>
      <c r="AG38" s="304"/>
    </row>
    <row r="39" spans="1:33" ht="90" customHeight="1" x14ac:dyDescent="0.25">
      <c r="A39" s="304"/>
      <c r="B39" s="31"/>
      <c r="C39" s="562" t="s">
        <v>435</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c r="AE39" s="304"/>
      <c r="AF39" s="304"/>
      <c r="AG39" s="304"/>
    </row>
    <row r="40" spans="1:33"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c r="AE40" s="304"/>
      <c r="AF40" s="304"/>
      <c r="AG40" s="304"/>
    </row>
    <row r="41" spans="1:33" ht="15.75" customHeight="1" x14ac:dyDescent="0.25">
      <c r="A41" s="304"/>
      <c r="B41" s="31"/>
      <c r="C41" s="561" t="s">
        <v>139</v>
      </c>
      <c r="D41" s="553"/>
      <c r="E41" s="317"/>
      <c r="F41" s="555" t="s">
        <v>34</v>
      </c>
      <c r="G41" s="545"/>
      <c r="H41" s="317"/>
      <c r="I41" s="304"/>
      <c r="J41" s="324" t="s">
        <v>140</v>
      </c>
      <c r="K41" s="555">
        <v>2</v>
      </c>
      <c r="L41" s="557"/>
      <c r="M41" s="557"/>
      <c r="N41" s="545"/>
      <c r="O41" s="317"/>
      <c r="P41" s="317"/>
      <c r="Q41" s="308" t="s">
        <v>141</v>
      </c>
      <c r="R41" s="304"/>
      <c r="S41" s="317"/>
      <c r="T41" s="317"/>
      <c r="U41" s="317"/>
      <c r="V41" s="317"/>
      <c r="W41" s="555" t="s">
        <v>20</v>
      </c>
      <c r="X41" s="557"/>
      <c r="Y41" s="557"/>
      <c r="Z41" s="557"/>
      <c r="AA41" s="545"/>
      <c r="AB41" s="316"/>
      <c r="AC41" s="304"/>
      <c r="AD41" s="304"/>
      <c r="AE41" s="304"/>
      <c r="AF41" s="304"/>
      <c r="AG41" s="304"/>
    </row>
    <row r="42" spans="1:33"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c r="AE42" s="304"/>
      <c r="AF42" s="304"/>
      <c r="AG42" s="304"/>
    </row>
    <row r="43" spans="1:33" ht="32.25" customHeight="1" x14ac:dyDescent="0.25">
      <c r="A43" s="304"/>
      <c r="B43" s="31"/>
      <c r="C43" s="304"/>
      <c r="D43" s="324" t="s">
        <v>142</v>
      </c>
      <c r="E43" s="317"/>
      <c r="F43" s="562"/>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c r="AE43" s="304"/>
      <c r="AF43" s="304"/>
      <c r="AG43" s="304"/>
    </row>
    <row r="44" spans="1:33"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c r="AE44" s="304"/>
      <c r="AF44" s="304"/>
      <c r="AG44" s="304"/>
    </row>
    <row r="45" spans="1:33"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c r="AE45" s="304"/>
      <c r="AF45" s="304"/>
      <c r="AG45" s="304"/>
    </row>
    <row r="46" spans="1:33"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c r="AE46" s="304"/>
      <c r="AF46" s="304"/>
      <c r="AG46" s="304"/>
    </row>
    <row r="47" spans="1:33"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c r="AE47" s="304"/>
      <c r="AF47" s="304"/>
      <c r="AG47" s="304"/>
    </row>
    <row r="48" spans="1:33"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c r="AE48" s="304"/>
      <c r="AF48" s="304"/>
      <c r="AG48" s="304"/>
    </row>
    <row r="49" spans="1:33"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c r="AE49" s="304"/>
      <c r="AF49" s="304"/>
      <c r="AG49" s="304"/>
    </row>
    <row r="50" spans="1:33"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c r="AE50" s="304"/>
      <c r="AF50" s="304"/>
      <c r="AG50" s="304"/>
    </row>
    <row r="51" spans="1:33"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c r="AE51" s="304"/>
      <c r="AF51" s="304"/>
      <c r="AG51" s="304"/>
    </row>
    <row r="52" spans="1:33"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c r="AE52" s="304"/>
      <c r="AF52" s="304"/>
      <c r="AG52" s="304"/>
    </row>
    <row r="53" spans="1:33"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c r="AE53" s="327"/>
      <c r="AF53" s="327"/>
      <c r="AG53" s="327"/>
    </row>
    <row r="54" spans="1:33"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c r="AE54" s="304"/>
      <c r="AF54" s="304"/>
      <c r="AG54" s="304"/>
    </row>
    <row r="55" spans="1:33"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c r="AE55" s="331"/>
      <c r="AF55" s="331"/>
      <c r="AG55" s="331"/>
    </row>
    <row r="56" spans="1:33"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c r="AE56" s="331"/>
      <c r="AF56" s="331"/>
      <c r="AG56" s="331"/>
    </row>
    <row r="57" spans="1:33" ht="15.75" customHeight="1" x14ac:dyDescent="0.25">
      <c r="A57" s="331"/>
      <c r="B57" s="41"/>
      <c r="C57" s="44">
        <v>2024</v>
      </c>
      <c r="D57" s="45">
        <v>45474</v>
      </c>
      <c r="E57" s="582">
        <v>45656</v>
      </c>
      <c r="F57" s="545"/>
      <c r="G57" s="46">
        <v>0.65</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c r="AE57" s="331"/>
      <c r="AF57" s="331"/>
      <c r="AG57" s="331"/>
    </row>
    <row r="58" spans="1:33" ht="15.75" customHeight="1" x14ac:dyDescent="0.25">
      <c r="A58" s="331"/>
      <c r="B58" s="41"/>
      <c r="C58" s="44">
        <v>2025</v>
      </c>
      <c r="D58" s="45">
        <v>45658</v>
      </c>
      <c r="E58" s="582">
        <v>46021</v>
      </c>
      <c r="F58" s="545"/>
      <c r="G58" s="46">
        <v>0.85</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c r="AE58" s="331"/>
      <c r="AF58" s="331"/>
      <c r="AG58" s="331"/>
    </row>
    <row r="59" spans="1:33" ht="15.75" customHeight="1" x14ac:dyDescent="0.25">
      <c r="A59" s="331"/>
      <c r="B59" s="41"/>
      <c r="C59" s="44">
        <v>2026</v>
      </c>
      <c r="D59" s="45">
        <v>46023</v>
      </c>
      <c r="E59" s="582">
        <v>46386</v>
      </c>
      <c r="F59" s="545"/>
      <c r="G59" s="46">
        <v>0.85</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c r="AE59" s="331"/>
      <c r="AF59" s="331"/>
      <c r="AG59" s="331"/>
    </row>
    <row r="60" spans="1:33" ht="15.75" customHeight="1" x14ac:dyDescent="0.25">
      <c r="A60" s="331"/>
      <c r="B60" s="41"/>
      <c r="C60" s="44">
        <v>2027</v>
      </c>
      <c r="D60" s="45">
        <v>46388</v>
      </c>
      <c r="E60" s="582">
        <v>46751</v>
      </c>
      <c r="F60" s="545"/>
      <c r="G60" s="46">
        <v>0.65</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c r="AE60" s="331"/>
      <c r="AF60" s="331"/>
      <c r="AG60" s="331"/>
    </row>
    <row r="61" spans="1:33"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c r="AE61" s="331"/>
      <c r="AF61" s="331"/>
      <c r="AG61" s="331"/>
    </row>
    <row r="62" spans="1:33"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c r="AE62" s="304"/>
      <c r="AF62" s="304"/>
      <c r="AG62" s="304"/>
    </row>
    <row r="63" spans="1:33"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c r="AE63" s="304"/>
      <c r="AF63" s="304"/>
      <c r="AG63" s="304"/>
    </row>
    <row r="64" spans="1:33"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c r="AE64" s="304"/>
      <c r="AF64" s="304"/>
      <c r="AG64" s="304"/>
    </row>
    <row r="65" spans="1:33"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c r="AE65" s="304"/>
      <c r="AF65" s="304"/>
      <c r="AG65" s="304"/>
    </row>
    <row r="66" spans="1:33"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c r="AE66" s="304"/>
      <c r="AF66" s="304"/>
      <c r="AG66" s="304"/>
    </row>
    <row r="67" spans="1:33"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c r="AE67" s="304"/>
      <c r="AF67" s="304"/>
      <c r="AG67" s="304"/>
    </row>
    <row r="68" spans="1:33"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c r="AE68" s="304"/>
      <c r="AF68" s="304"/>
      <c r="AG68" s="304"/>
    </row>
    <row r="69" spans="1:33"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c r="AE69" s="304"/>
      <c r="AF69" s="304"/>
      <c r="AG69" s="304"/>
    </row>
    <row r="70" spans="1:33"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c r="AE70" s="304"/>
      <c r="AF70" s="304"/>
      <c r="AG70" s="304"/>
    </row>
    <row r="71" spans="1:33"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c r="AE71" s="304"/>
      <c r="AF71" s="304"/>
      <c r="AG71" s="304"/>
    </row>
    <row r="72" spans="1:33"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c r="AE72" s="304"/>
      <c r="AF72" s="304"/>
      <c r="AG72" s="304"/>
    </row>
    <row r="73" spans="1:33"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c r="AE73" s="304"/>
      <c r="AF73" s="304"/>
      <c r="AG73" s="304"/>
    </row>
    <row r="74" spans="1:33"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c r="AE74" s="304"/>
      <c r="AF74" s="304"/>
      <c r="AG74" s="304"/>
    </row>
    <row r="75" spans="1:33"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c r="AE75" s="304"/>
      <c r="AF75" s="304"/>
      <c r="AG75" s="304"/>
    </row>
    <row r="76" spans="1:33"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c r="AE76" s="304"/>
      <c r="AF76" s="304"/>
      <c r="AG76" s="304"/>
    </row>
    <row r="77" spans="1:33"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c r="AE77" s="304"/>
      <c r="AF77" s="304"/>
      <c r="AG77" s="304"/>
    </row>
    <row r="78" spans="1:33"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c r="AE78" s="304"/>
      <c r="AF78" s="304"/>
      <c r="AG78" s="304"/>
    </row>
    <row r="79" spans="1:33"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c r="AE79" s="304"/>
      <c r="AF79" s="304"/>
      <c r="AG79" s="304"/>
    </row>
    <row r="80" spans="1:33"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c r="AE80" s="304"/>
      <c r="AF80" s="304"/>
      <c r="AG80" s="304"/>
    </row>
    <row r="81" spans="1:33"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c r="AE81" s="304"/>
      <c r="AF81" s="304"/>
      <c r="AG81" s="304"/>
    </row>
    <row r="82" spans="1:33"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c r="AE82" s="304"/>
      <c r="AF82" s="304"/>
      <c r="AG82" s="304"/>
    </row>
    <row r="83" spans="1:33"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c r="AE83" s="304"/>
      <c r="AF83" s="304"/>
      <c r="AG83" s="304"/>
    </row>
    <row r="84" spans="1:33"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row>
    <row r="85" spans="1:33"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row>
    <row r="86" spans="1:33"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row>
    <row r="87" spans="1:33"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row>
    <row r="88" spans="1:33"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row>
    <row r="89" spans="1:33"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row>
    <row r="90" spans="1:33"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row>
    <row r="91" spans="1:33"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row>
    <row r="92" spans="1:33"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row>
    <row r="93" spans="1:33"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row>
    <row r="94" spans="1:33"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row>
    <row r="95" spans="1:33"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row>
    <row r="96" spans="1:33"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row>
    <row r="97" spans="1:33"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row>
    <row r="98" spans="1:33"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row>
    <row r="99" spans="1:33"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row>
    <row r="100" spans="1:33"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row>
    <row r="101" spans="1:33"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row>
    <row r="102" spans="1:33"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row>
    <row r="103" spans="1:33"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row>
    <row r="104" spans="1:33"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row>
    <row r="105" spans="1:33"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row>
    <row r="106" spans="1:33"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c r="AE106" s="304"/>
      <c r="AF106" s="304"/>
      <c r="AG106" s="304"/>
    </row>
    <row r="107" spans="1:33"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row>
    <row r="108" spans="1:33"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row>
    <row r="109" spans="1:33"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row>
    <row r="110" spans="1:33"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row>
    <row r="111" spans="1:33"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row>
    <row r="112" spans="1:33"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row>
    <row r="113" spans="1:33"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row>
    <row r="114" spans="1:33"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row>
    <row r="115" spans="1:33"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304"/>
      <c r="AF115" s="304"/>
      <c r="AG115" s="304"/>
    </row>
    <row r="116" spans="1:33"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304"/>
      <c r="AF116" s="304"/>
      <c r="AG116" s="304"/>
    </row>
    <row r="117" spans="1:33"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c r="AE117" s="304"/>
      <c r="AF117" s="304"/>
      <c r="AG117" s="304"/>
    </row>
    <row r="118" spans="1:33"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row>
    <row r="119" spans="1:33"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row>
    <row r="120" spans="1:33"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row>
    <row r="121" spans="1:33"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row>
    <row r="122" spans="1:33"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row>
    <row r="123" spans="1:33"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row>
    <row r="124" spans="1:33"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row>
    <row r="125" spans="1:33"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row>
    <row r="126" spans="1:33"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304"/>
    </row>
    <row r="127" spans="1:33"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304"/>
    </row>
    <row r="128" spans="1:33"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304"/>
    </row>
    <row r="129" spans="1:33"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row>
    <row r="130" spans="1:33"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F130" s="304"/>
      <c r="AG130" s="304"/>
    </row>
    <row r="131" spans="1:33"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row>
    <row r="132" spans="1:33"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304"/>
      <c r="AG132" s="304"/>
    </row>
    <row r="133" spans="1:33"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row>
    <row r="134" spans="1:33"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row>
    <row r="135" spans="1:33"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row>
    <row r="136" spans="1:33"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row>
    <row r="137" spans="1:33"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F137" s="304"/>
      <c r="AG137" s="304"/>
    </row>
    <row r="138" spans="1:33"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F138" s="304"/>
      <c r="AG138" s="304"/>
    </row>
    <row r="139" spans="1:33"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F139" s="304"/>
      <c r="AG139" s="304"/>
    </row>
    <row r="140" spans="1:33"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F140" s="304"/>
      <c r="AG140" s="304"/>
    </row>
    <row r="141" spans="1:33"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row>
    <row r="142" spans="1:33"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row>
    <row r="143" spans="1:33"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row>
    <row r="144" spans="1:33"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row>
    <row r="145" spans="1:33"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row>
    <row r="146" spans="1:33"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row>
    <row r="147" spans="1:33"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row>
    <row r="148" spans="1:33"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row>
    <row r="149" spans="1:33"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F149" s="304"/>
      <c r="AG149" s="304"/>
    </row>
    <row r="150" spans="1:33"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F150" s="304"/>
      <c r="AG150" s="304"/>
    </row>
    <row r="151" spans="1:33"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F151" s="304"/>
      <c r="AG151" s="304"/>
    </row>
    <row r="152" spans="1:33"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F152" s="304"/>
      <c r="AG152" s="304"/>
    </row>
    <row r="153" spans="1:33"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row>
    <row r="154" spans="1:33"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row>
    <row r="155" spans="1:33"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row>
    <row r="156" spans="1:33"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row>
    <row r="157" spans="1:33"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row>
    <row r="158" spans="1:33"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row>
    <row r="159" spans="1:33"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row>
    <row r="160" spans="1:33"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F160" s="304"/>
      <c r="AG160" s="304"/>
    </row>
    <row r="161" spans="1:33"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F161" s="304"/>
      <c r="AG161" s="304"/>
    </row>
    <row r="162" spans="1:33"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row>
    <row r="163" spans="1:33"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F163" s="304"/>
      <c r="AG163" s="304"/>
    </row>
    <row r="164" spans="1:33"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row>
    <row r="165" spans="1:33"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row>
    <row r="166" spans="1:33"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row>
    <row r="167" spans="1:33"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row>
    <row r="168" spans="1:33"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row>
    <row r="169" spans="1:33"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row>
    <row r="170" spans="1:33"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row>
    <row r="171" spans="1:33"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row>
    <row r="172" spans="1:33"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row>
    <row r="173" spans="1:33"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row>
    <row r="174" spans="1:33"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row>
    <row r="175" spans="1:33"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row>
    <row r="176" spans="1:33"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row>
    <row r="177" spans="1:33"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row>
    <row r="178" spans="1:33"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row>
    <row r="179" spans="1:33"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row>
    <row r="180" spans="1:33"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row>
    <row r="181" spans="1:33"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row>
    <row r="182" spans="1:33"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row>
    <row r="183" spans="1:33"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row>
    <row r="184" spans="1:33"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row>
    <row r="185" spans="1:33"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row>
    <row r="186" spans="1:33"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row>
    <row r="187" spans="1:33"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row>
    <row r="188" spans="1:33"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row>
    <row r="189" spans="1:33"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row>
    <row r="190" spans="1:33"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row>
    <row r="191" spans="1:33"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row>
    <row r="192" spans="1:33"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row>
    <row r="193" spans="1:33"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row>
    <row r="194" spans="1:33"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row>
    <row r="195" spans="1:33"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row>
    <row r="196" spans="1:33"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row>
    <row r="197" spans="1:33"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row>
    <row r="198" spans="1:33"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row>
    <row r="199" spans="1:33"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row>
    <row r="200" spans="1:33"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row>
    <row r="201" spans="1:33"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row>
    <row r="202" spans="1:33"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row>
    <row r="203" spans="1:33"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row>
    <row r="204" spans="1:33"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row>
    <row r="205" spans="1:33"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row>
    <row r="206" spans="1:33"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row>
    <row r="207" spans="1:33"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row>
    <row r="208" spans="1:33"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row>
    <row r="209" spans="1:33"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row>
    <row r="210" spans="1:33"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row>
    <row r="211" spans="1:33"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row>
    <row r="212" spans="1:33"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row>
    <row r="213" spans="1:33"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row>
    <row r="214" spans="1:33"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row>
    <row r="215" spans="1:33"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row>
    <row r="216" spans="1:33"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row>
    <row r="217" spans="1:33"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row>
    <row r="218" spans="1:33"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row>
    <row r="219" spans="1:33"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row>
    <row r="220" spans="1:33"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row>
    <row r="221" spans="1:33"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row>
    <row r="222" spans="1:33"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row>
    <row r="223" spans="1:33"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row>
    <row r="224" spans="1:33"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row>
    <row r="225" spans="1:33"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row>
    <row r="226" spans="1:33"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row>
    <row r="227" spans="1:33"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row>
    <row r="228" spans="1:33"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row>
    <row r="229" spans="1:33"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row>
    <row r="230" spans="1:33"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row>
    <row r="231" spans="1:33"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row>
    <row r="232" spans="1:33"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row>
    <row r="233" spans="1:33"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row>
    <row r="234" spans="1:33"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row>
    <row r="235" spans="1:33"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row>
    <row r="236" spans="1:33"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row>
    <row r="237" spans="1:33"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row>
    <row r="238" spans="1:33"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row>
    <row r="239" spans="1:33"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row>
    <row r="240" spans="1:33"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row>
    <row r="241" spans="1:33"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row>
    <row r="242" spans="1:33"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row>
    <row r="243" spans="1:33"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row>
    <row r="244" spans="1:33"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row>
    <row r="245" spans="1:33"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row>
    <row r="246" spans="1:33"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row>
    <row r="247" spans="1:33"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row>
    <row r="248" spans="1:33"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row>
    <row r="249" spans="1:33"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row>
    <row r="250" spans="1:33"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row>
    <row r="251" spans="1:33"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row>
    <row r="252" spans="1:33"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row>
    <row r="253" spans="1:33"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row>
    <row r="254" spans="1:33"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row>
    <row r="255" spans="1:33"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row>
    <row r="256" spans="1:33"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row>
    <row r="257" spans="1:33"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row>
    <row r="258" spans="1:33"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row>
    <row r="259" spans="1:33"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row>
    <row r="260" spans="1:33"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row>
    <row r="261" spans="1:33"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row>
    <row r="262" spans="1:33"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row>
    <row r="263" spans="1:33"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row>
    <row r="264" spans="1:33"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row>
    <row r="265" spans="1:33"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row>
    <row r="266" spans="1:33"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row>
    <row r="267" spans="1:33"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row>
    <row r="268" spans="1:33"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row>
    <row r="269" spans="1:33"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row>
    <row r="270" spans="1:33"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row>
    <row r="271" spans="1:33"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row>
    <row r="272" spans="1:33"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row>
    <row r="273" spans="1:33"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row>
    <row r="274" spans="1:33"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row>
    <row r="275" spans="1:33"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row>
    <row r="276" spans="1:33"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row>
    <row r="277" spans="1:33"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row>
    <row r="278" spans="1:33"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row>
    <row r="279" spans="1:33"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row>
    <row r="280" spans="1:33"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row>
    <row r="281" spans="1:33"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row>
    <row r="282" spans="1:33"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row>
    <row r="283" spans="1:33"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row>
    <row r="284" spans="1:33"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row>
    <row r="285" spans="1:33"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row>
    <row r="286" spans="1:33"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row>
    <row r="287" spans="1:33"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row>
    <row r="288" spans="1:33"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row>
    <row r="289" spans="1:33"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row>
    <row r="290" spans="1:33"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row>
    <row r="291" spans="1:33"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row>
    <row r="292" spans="1:33"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row>
    <row r="293" spans="1:33"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row>
    <row r="294" spans="1:33"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row>
    <row r="295" spans="1:33"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row>
    <row r="296" spans="1:33"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row>
    <row r="297" spans="1:33"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row>
    <row r="298" spans="1:33"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row>
    <row r="299" spans="1:33"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row>
    <row r="300" spans="1:33"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row>
    <row r="301" spans="1:33"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row>
    <row r="302" spans="1:33"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row>
    <row r="303" spans="1:33"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row>
    <row r="304" spans="1:33"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row>
    <row r="305" spans="1:33"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row>
    <row r="306" spans="1:33"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row>
    <row r="307" spans="1:33"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row>
    <row r="308" spans="1:33"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row>
    <row r="309" spans="1:33"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row>
    <row r="310" spans="1:33"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row>
    <row r="311" spans="1:33"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row>
    <row r="312" spans="1:33"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row>
    <row r="313" spans="1:33"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row>
    <row r="314" spans="1:33"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row>
    <row r="315" spans="1:33"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row>
    <row r="316" spans="1:33"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row>
    <row r="317" spans="1:33"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row>
    <row r="318" spans="1:33"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row>
    <row r="319" spans="1:33"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row>
    <row r="320" spans="1:33"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row>
    <row r="321" spans="1:33"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row>
    <row r="322" spans="1:33"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row>
    <row r="323" spans="1:33"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row>
    <row r="324" spans="1:33"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row>
    <row r="325" spans="1:33"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row>
    <row r="326" spans="1:33"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row>
    <row r="327" spans="1:33"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row>
    <row r="328" spans="1:33"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row>
    <row r="329" spans="1:33"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row>
    <row r="330" spans="1:33"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row>
    <row r="331" spans="1:33"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row>
    <row r="332" spans="1:33"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row>
    <row r="333" spans="1:33"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row>
    <row r="334" spans="1:33"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row>
    <row r="335" spans="1:33"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row>
    <row r="336" spans="1:33"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row>
    <row r="337" spans="1:33"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row>
    <row r="338" spans="1:33"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row>
    <row r="339" spans="1:33"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row>
    <row r="340" spans="1:33"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row>
    <row r="341" spans="1:33"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row>
    <row r="342" spans="1:33"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row>
    <row r="343" spans="1:33"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row>
    <row r="344" spans="1:33"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row>
    <row r="345" spans="1:33"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row>
    <row r="346" spans="1:33"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row>
    <row r="347" spans="1:33"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row>
    <row r="348" spans="1:33"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row>
    <row r="349" spans="1:33"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row>
    <row r="350" spans="1:33"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row>
    <row r="351" spans="1:33"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row>
    <row r="352" spans="1:33"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row>
    <row r="353" spans="1:33"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row>
    <row r="354" spans="1:33"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row>
    <row r="355" spans="1:33"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row>
    <row r="356" spans="1:33"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row>
    <row r="357" spans="1:33"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row>
    <row r="358" spans="1:33"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row>
    <row r="359" spans="1:33"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row>
    <row r="360" spans="1:33"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row>
    <row r="361" spans="1:33"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row>
    <row r="362" spans="1:33"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row>
    <row r="363" spans="1:33"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row>
    <row r="364" spans="1:33"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row>
    <row r="365" spans="1:33"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row>
    <row r="366" spans="1:33"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row>
    <row r="367" spans="1:33"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row>
    <row r="368" spans="1:33"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row>
    <row r="369" spans="1:33"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row>
    <row r="370" spans="1:33"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row>
    <row r="371" spans="1:33"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row>
    <row r="372" spans="1:33"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row>
    <row r="373" spans="1:33"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row>
    <row r="374" spans="1:33"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row>
    <row r="375" spans="1:33"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row>
    <row r="376" spans="1:33"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row>
    <row r="377" spans="1:33"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row>
    <row r="378" spans="1:33"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row>
    <row r="379" spans="1:33"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row>
    <row r="380" spans="1:33"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row>
    <row r="381" spans="1:33"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row>
    <row r="382" spans="1:33"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row>
    <row r="383" spans="1:33"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row>
    <row r="384" spans="1:33"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row>
    <row r="385" spans="1:33"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row>
    <row r="386" spans="1:33"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row>
    <row r="387" spans="1:33"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row>
    <row r="388" spans="1:33"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row>
    <row r="389" spans="1:33"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row>
    <row r="390" spans="1:33"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row>
    <row r="391" spans="1:33"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row>
    <row r="392" spans="1:33"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row>
    <row r="393" spans="1:33"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row>
    <row r="394" spans="1:33"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row>
    <row r="395" spans="1:33"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row>
    <row r="396" spans="1:33"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row>
    <row r="397" spans="1:33"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row>
    <row r="398" spans="1:33"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row>
    <row r="399" spans="1:33"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row>
    <row r="400" spans="1:33"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row>
    <row r="401" spans="1:33"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row>
    <row r="402" spans="1:33"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row>
    <row r="403" spans="1:33"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row>
    <row r="404" spans="1:33"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row>
    <row r="405" spans="1:33"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row>
    <row r="406" spans="1:33"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row>
    <row r="407" spans="1:33"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row>
    <row r="408" spans="1:33"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row>
    <row r="409" spans="1:33"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row>
    <row r="410" spans="1:33"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row>
    <row r="411" spans="1:33"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row>
    <row r="412" spans="1:33"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row>
    <row r="413" spans="1:33"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row>
    <row r="414" spans="1:33"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row>
    <row r="415" spans="1:33"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row>
    <row r="416" spans="1:33"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row>
    <row r="417" spans="1:33"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row>
    <row r="418" spans="1:33"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row>
    <row r="419" spans="1:33"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row>
    <row r="420" spans="1:33"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row>
    <row r="421" spans="1:33"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row>
    <row r="422" spans="1:33"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row>
    <row r="423" spans="1:33"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row>
    <row r="424" spans="1:33"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row>
    <row r="425" spans="1:33"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row>
    <row r="426" spans="1:33"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row>
    <row r="427" spans="1:33"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row>
    <row r="428" spans="1:33"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row>
    <row r="429" spans="1:33"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row>
    <row r="430" spans="1:33"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row>
    <row r="431" spans="1:33"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row>
    <row r="432" spans="1:33"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row>
    <row r="433" spans="1:33"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row>
    <row r="434" spans="1:33"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row>
    <row r="435" spans="1:33"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row>
    <row r="436" spans="1:33"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row>
    <row r="437" spans="1:33"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row>
    <row r="438" spans="1:33"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row>
    <row r="439" spans="1:33"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row>
    <row r="440" spans="1:33"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row>
    <row r="441" spans="1:33"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row>
    <row r="442" spans="1:33"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row>
    <row r="443" spans="1:33"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row>
    <row r="444" spans="1:33"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row>
    <row r="445" spans="1:33"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row>
    <row r="446" spans="1:33"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row>
    <row r="447" spans="1:33"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row>
    <row r="448" spans="1:33"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row>
    <row r="449" spans="1:33"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row>
    <row r="450" spans="1:33"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row>
    <row r="451" spans="1:33"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row>
    <row r="452" spans="1:33"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row>
    <row r="453" spans="1:33"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row>
    <row r="454" spans="1:33"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row>
    <row r="455" spans="1:33"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row>
    <row r="456" spans="1:33"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row>
    <row r="457" spans="1:33"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row>
    <row r="458" spans="1:33"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row>
    <row r="459" spans="1:33"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row>
    <row r="460" spans="1:33"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row>
    <row r="461" spans="1:33"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row>
    <row r="462" spans="1:33"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row>
    <row r="463" spans="1:33"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row>
    <row r="464" spans="1:33"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row>
    <row r="465" spans="1:33"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row>
    <row r="466" spans="1:33"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row>
    <row r="467" spans="1:33"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row>
    <row r="468" spans="1:33"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row>
    <row r="469" spans="1:33"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row>
    <row r="470" spans="1:33"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row>
    <row r="471" spans="1:33"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row>
    <row r="472" spans="1:33"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row>
    <row r="473" spans="1:33"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row>
    <row r="474" spans="1:33"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row>
    <row r="475" spans="1:33"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row>
    <row r="476" spans="1:33"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row>
    <row r="477" spans="1:33"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row>
    <row r="478" spans="1:33"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row>
    <row r="479" spans="1:33"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row>
    <row r="480" spans="1:33"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row>
    <row r="481" spans="1:33"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row>
    <row r="482" spans="1:33"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row>
    <row r="483" spans="1:33"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row>
    <row r="484" spans="1:33"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row>
    <row r="485" spans="1:33"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row>
    <row r="486" spans="1:33"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row>
    <row r="487" spans="1:33"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row>
    <row r="488" spans="1:33"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row>
    <row r="489" spans="1:33"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row>
    <row r="490" spans="1:33"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row>
    <row r="491" spans="1:33"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row>
    <row r="492" spans="1:33"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row>
    <row r="493" spans="1:33"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row>
    <row r="494" spans="1:33"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row>
    <row r="495" spans="1:33"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row>
    <row r="496" spans="1:33"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row>
    <row r="497" spans="1:33"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row>
    <row r="498" spans="1:33"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row>
    <row r="499" spans="1:33"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row>
    <row r="500" spans="1:33"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row>
    <row r="501" spans="1:33"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row>
    <row r="502" spans="1:33"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row>
    <row r="503" spans="1:33"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row>
    <row r="504" spans="1:33"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row>
    <row r="505" spans="1:33"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row>
    <row r="506" spans="1:33"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row>
    <row r="507" spans="1:33"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row>
    <row r="508" spans="1:33"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row>
    <row r="509" spans="1:33"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row>
    <row r="510" spans="1:33"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row>
    <row r="511" spans="1:33"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row>
    <row r="512" spans="1:33"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row>
    <row r="513" spans="1:33"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row>
    <row r="514" spans="1:33"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row>
    <row r="515" spans="1:33"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row>
    <row r="516" spans="1:33"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row>
    <row r="517" spans="1:33"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row>
    <row r="518" spans="1:33"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row>
    <row r="519" spans="1:33"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row>
    <row r="520" spans="1:33"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row>
    <row r="521" spans="1:33"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row>
    <row r="522" spans="1:33"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row>
    <row r="523" spans="1:33"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row>
    <row r="524" spans="1:33"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row>
    <row r="525" spans="1:33"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row>
    <row r="526" spans="1:33"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row>
    <row r="527" spans="1:33"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row>
    <row r="528" spans="1:33"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row>
    <row r="529" spans="1:33"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row>
    <row r="530" spans="1:33"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row>
    <row r="531" spans="1:33"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row>
    <row r="532" spans="1:33"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row>
    <row r="533" spans="1:33"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row>
    <row r="534" spans="1:33"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row>
    <row r="535" spans="1:33"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row>
    <row r="536" spans="1:33"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row>
    <row r="537" spans="1:33"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row>
    <row r="538" spans="1:33"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row>
    <row r="539" spans="1:33"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row>
    <row r="540" spans="1:33"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row>
    <row r="541" spans="1:33"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row>
    <row r="542" spans="1:33"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row>
    <row r="543" spans="1:33"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row>
    <row r="544" spans="1:33"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row>
    <row r="545" spans="1:33"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row>
    <row r="546" spans="1:33"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row>
    <row r="547" spans="1:33"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row>
    <row r="548" spans="1:33"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row>
    <row r="549" spans="1:33"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row>
    <row r="550" spans="1:33"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row>
    <row r="551" spans="1:33"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row>
    <row r="552" spans="1:33"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row>
    <row r="553" spans="1:33"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row>
    <row r="554" spans="1:33"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row>
    <row r="555" spans="1:33"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row>
    <row r="556" spans="1:33"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row>
    <row r="557" spans="1:33"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row>
    <row r="558" spans="1:33"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row>
    <row r="559" spans="1:33"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row>
    <row r="560" spans="1:33"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row>
    <row r="561" spans="1:33"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row>
    <row r="562" spans="1:33"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row>
    <row r="563" spans="1:33"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row>
    <row r="564" spans="1:33"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row>
    <row r="565" spans="1:33"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row>
    <row r="566" spans="1:33"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row>
    <row r="567" spans="1:33"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row>
    <row r="568" spans="1:33"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row>
    <row r="569" spans="1:33"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row>
    <row r="570" spans="1:33"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row>
    <row r="571" spans="1:33"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row>
    <row r="572" spans="1:33"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row>
    <row r="573" spans="1:33"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row>
    <row r="574" spans="1:33"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row>
    <row r="575" spans="1:33"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row>
    <row r="576" spans="1:33"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row>
    <row r="577" spans="1:33"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row>
    <row r="578" spans="1:33"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row>
    <row r="579" spans="1:33"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row>
    <row r="580" spans="1:33"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row>
    <row r="581" spans="1:33"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row>
    <row r="582" spans="1:33"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row>
    <row r="583" spans="1:33"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row>
    <row r="584" spans="1:33"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c r="AE584" s="304"/>
      <c r="AF584" s="304"/>
      <c r="AG584" s="304"/>
    </row>
    <row r="585" spans="1:33"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c r="AE585" s="304"/>
      <c r="AF585" s="304"/>
      <c r="AG585" s="304"/>
    </row>
    <row r="586" spans="1:33"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c r="AE586" s="304"/>
      <c r="AF586" s="304"/>
      <c r="AG586" s="304"/>
    </row>
    <row r="587" spans="1:33"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c r="AE587" s="304"/>
      <c r="AF587" s="304"/>
      <c r="AG587" s="304"/>
    </row>
    <row r="588" spans="1:33"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304"/>
      <c r="AF588" s="304"/>
      <c r="AG588" s="304"/>
    </row>
    <row r="589" spans="1:33"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row>
    <row r="590" spans="1:33"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row>
    <row r="591" spans="1:33"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row>
    <row r="592" spans="1:33"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row>
    <row r="593" spans="1:33"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row>
    <row r="594" spans="1:33"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c r="AE594" s="304"/>
      <c r="AF594" s="304"/>
      <c r="AG594" s="304"/>
    </row>
    <row r="595" spans="1:33"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c r="AE595" s="304"/>
      <c r="AF595" s="304"/>
      <c r="AG595" s="304"/>
    </row>
    <row r="596" spans="1:33"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c r="AE596" s="304"/>
      <c r="AF596" s="304"/>
      <c r="AG596" s="304"/>
    </row>
    <row r="597" spans="1:33"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304"/>
      <c r="AF597" s="304"/>
      <c r="AG597" s="304"/>
    </row>
    <row r="598" spans="1:33"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304"/>
      <c r="AF598" s="304"/>
      <c r="AG598" s="304"/>
    </row>
    <row r="599" spans="1:33"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c r="AE599" s="304"/>
      <c r="AF599" s="304"/>
      <c r="AG599" s="304"/>
    </row>
    <row r="600" spans="1:33"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row>
    <row r="601" spans="1:33"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row>
    <row r="602" spans="1:33"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c r="AE602" s="304"/>
      <c r="AF602" s="304"/>
      <c r="AG602" s="304"/>
    </row>
    <row r="603" spans="1:33"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c r="AE603" s="304"/>
      <c r="AF603" s="304"/>
      <c r="AG603" s="304"/>
    </row>
    <row r="604" spans="1:33"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c r="AE604" s="304"/>
      <c r="AF604" s="304"/>
      <c r="AG604" s="304"/>
    </row>
    <row r="605" spans="1:33"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c r="AE605" s="304"/>
      <c r="AF605" s="304"/>
      <c r="AG605" s="304"/>
    </row>
    <row r="606" spans="1:33"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c r="AE606" s="304"/>
      <c r="AF606" s="304"/>
      <c r="AG606" s="304"/>
    </row>
    <row r="607" spans="1:33"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c r="AE607" s="304"/>
      <c r="AF607" s="304"/>
      <c r="AG607" s="304"/>
    </row>
    <row r="608" spans="1:33"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304"/>
      <c r="AF608" s="304"/>
      <c r="AG608" s="304"/>
    </row>
    <row r="609" spans="1:33"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c r="AE609" s="304"/>
      <c r="AF609" s="304"/>
      <c r="AG609" s="304"/>
    </row>
    <row r="610" spans="1:33"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c r="AE610" s="304"/>
      <c r="AF610" s="304"/>
      <c r="AG610" s="304"/>
    </row>
    <row r="611" spans="1:33"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c r="AE611" s="304"/>
      <c r="AF611" s="304"/>
      <c r="AG611" s="304"/>
    </row>
    <row r="612" spans="1:33"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row>
    <row r="613" spans="1:33"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c r="AE613" s="304"/>
      <c r="AF613" s="304"/>
      <c r="AG613" s="304"/>
    </row>
    <row r="614" spans="1:33"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c r="AE614" s="304"/>
      <c r="AF614" s="304"/>
      <c r="AG614" s="304"/>
    </row>
    <row r="615" spans="1:33"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c r="AE615" s="304"/>
      <c r="AF615" s="304"/>
      <c r="AG615" s="304"/>
    </row>
    <row r="616" spans="1:33"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c r="AE616" s="304"/>
      <c r="AF616" s="304"/>
      <c r="AG616" s="304"/>
    </row>
    <row r="617" spans="1:33"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304"/>
      <c r="AF617" s="304"/>
      <c r="AG617" s="304"/>
    </row>
    <row r="618" spans="1:33"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c r="AE618" s="304"/>
      <c r="AF618" s="304"/>
      <c r="AG618" s="304"/>
    </row>
    <row r="619" spans="1:33"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c r="AE619" s="304"/>
      <c r="AF619" s="304"/>
      <c r="AG619" s="304"/>
    </row>
    <row r="620" spans="1:33"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c r="AE620" s="304"/>
      <c r="AF620" s="304"/>
      <c r="AG620" s="304"/>
    </row>
    <row r="621" spans="1:33"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c r="AE621" s="304"/>
      <c r="AF621" s="304"/>
      <c r="AG621" s="304"/>
    </row>
    <row r="622" spans="1:33"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c r="AE622" s="304"/>
      <c r="AF622" s="304"/>
      <c r="AG622" s="304"/>
    </row>
    <row r="623" spans="1:33"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c r="AE623" s="304"/>
      <c r="AF623" s="304"/>
      <c r="AG623" s="304"/>
    </row>
    <row r="624" spans="1:33"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c r="AE624" s="304"/>
      <c r="AF624" s="304"/>
      <c r="AG624" s="304"/>
    </row>
    <row r="625" spans="1:33"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c r="AE625" s="304"/>
      <c r="AF625" s="304"/>
      <c r="AG625" s="304"/>
    </row>
    <row r="626" spans="1:33"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c r="AE626" s="304"/>
      <c r="AF626" s="304"/>
      <c r="AG626" s="304"/>
    </row>
    <row r="627" spans="1:33"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c r="AE627" s="304"/>
      <c r="AF627" s="304"/>
      <c r="AG627" s="304"/>
    </row>
    <row r="628" spans="1:33"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c r="AE628" s="304"/>
      <c r="AF628" s="304"/>
      <c r="AG628" s="304"/>
    </row>
    <row r="629" spans="1:33"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c r="AE629" s="304"/>
      <c r="AF629" s="304"/>
      <c r="AG629" s="304"/>
    </row>
    <row r="630" spans="1:33"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c r="AE630" s="304"/>
      <c r="AF630" s="304"/>
      <c r="AG630" s="304"/>
    </row>
    <row r="631" spans="1:33"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c r="AE631" s="304"/>
      <c r="AF631" s="304"/>
      <c r="AG631" s="304"/>
    </row>
    <row r="632" spans="1:33"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304"/>
      <c r="AF632" s="304"/>
      <c r="AG632" s="304"/>
    </row>
    <row r="633" spans="1:33"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304"/>
      <c r="AF633" s="304"/>
      <c r="AG633" s="304"/>
    </row>
    <row r="634" spans="1:33"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c r="AE634" s="304"/>
      <c r="AF634" s="304"/>
      <c r="AG634" s="304"/>
    </row>
    <row r="635" spans="1:33"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c r="AE635" s="304"/>
      <c r="AF635" s="304"/>
      <c r="AG635" s="304"/>
    </row>
    <row r="636" spans="1:33"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c r="AE636" s="304"/>
      <c r="AF636" s="304"/>
      <c r="AG636" s="304"/>
    </row>
    <row r="637" spans="1:33"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c r="AE637" s="304"/>
      <c r="AF637" s="304"/>
      <c r="AG637" s="304"/>
    </row>
    <row r="638" spans="1:33"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c r="AE638" s="304"/>
      <c r="AF638" s="304"/>
      <c r="AG638" s="304"/>
    </row>
    <row r="639" spans="1:33"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c r="AE639" s="304"/>
      <c r="AF639" s="304"/>
      <c r="AG639" s="304"/>
    </row>
    <row r="640" spans="1:33"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c r="AE640" s="304"/>
      <c r="AF640" s="304"/>
      <c r="AG640" s="304"/>
    </row>
    <row r="641" spans="1:33"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304"/>
      <c r="AF641" s="304"/>
      <c r="AG641" s="304"/>
    </row>
    <row r="642" spans="1:33"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304"/>
      <c r="AF642" s="304"/>
      <c r="AG642" s="304"/>
    </row>
    <row r="643" spans="1:33"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c r="AE643" s="304"/>
      <c r="AF643" s="304"/>
      <c r="AG643" s="304"/>
    </row>
    <row r="644" spans="1:33"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304"/>
      <c r="AF644" s="304"/>
      <c r="AG644" s="304"/>
    </row>
    <row r="645" spans="1:33"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row>
    <row r="646" spans="1:33"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c r="AE646" s="304"/>
      <c r="AF646" s="304"/>
      <c r="AG646" s="304"/>
    </row>
    <row r="647" spans="1:33"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c r="AE647" s="304"/>
      <c r="AF647" s="304"/>
      <c r="AG647" s="304"/>
    </row>
    <row r="648" spans="1:33"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c r="AE648" s="304"/>
      <c r="AF648" s="304"/>
      <c r="AG648" s="304"/>
    </row>
    <row r="649" spans="1:33"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c r="AE649" s="304"/>
      <c r="AF649" s="304"/>
      <c r="AG649" s="304"/>
    </row>
    <row r="650" spans="1:33"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c r="AE650" s="304"/>
      <c r="AF650" s="304"/>
      <c r="AG650" s="304"/>
    </row>
    <row r="651" spans="1:33"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c r="AE651" s="304"/>
      <c r="AF651" s="304"/>
      <c r="AG651" s="304"/>
    </row>
    <row r="652" spans="1:33"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c r="AE652" s="304"/>
      <c r="AF652" s="304"/>
      <c r="AG652" s="304"/>
    </row>
    <row r="653" spans="1:33"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304"/>
      <c r="AF653" s="304"/>
      <c r="AG653" s="304"/>
    </row>
    <row r="654" spans="1:33"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c r="AE654" s="304"/>
      <c r="AF654" s="304"/>
      <c r="AG654" s="304"/>
    </row>
    <row r="655" spans="1:33"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c r="AE655" s="304"/>
      <c r="AF655" s="304"/>
      <c r="AG655" s="304"/>
    </row>
    <row r="656" spans="1:33"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c r="AE656" s="304"/>
      <c r="AF656" s="304"/>
      <c r="AG656" s="304"/>
    </row>
    <row r="657" spans="1:33"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c r="AE657" s="304"/>
      <c r="AF657" s="304"/>
      <c r="AG657" s="304"/>
    </row>
    <row r="658" spans="1:33"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c r="AE658" s="304"/>
      <c r="AF658" s="304"/>
      <c r="AG658" s="304"/>
    </row>
    <row r="659" spans="1:33"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c r="AE659" s="304"/>
      <c r="AF659" s="304"/>
      <c r="AG659" s="304"/>
    </row>
    <row r="660" spans="1:33"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row>
    <row r="661" spans="1:33"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row>
    <row r="662" spans="1:33"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c r="AE662" s="304"/>
      <c r="AF662" s="304"/>
      <c r="AG662" s="304"/>
    </row>
    <row r="663" spans="1:33"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c r="AE663" s="304"/>
      <c r="AF663" s="304"/>
      <c r="AG663" s="304"/>
    </row>
    <row r="664" spans="1:33"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c r="AE664" s="304"/>
      <c r="AF664" s="304"/>
      <c r="AG664" s="304"/>
    </row>
    <row r="665" spans="1:33"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c r="AE665" s="304"/>
      <c r="AF665" s="304"/>
      <c r="AG665" s="304"/>
    </row>
    <row r="666" spans="1:33"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c r="AE666" s="304"/>
      <c r="AF666" s="304"/>
      <c r="AG666" s="304"/>
    </row>
    <row r="667" spans="1:33"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c r="AE667" s="304"/>
      <c r="AF667" s="304"/>
      <c r="AG667" s="304"/>
    </row>
    <row r="668" spans="1:33"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c r="AE668" s="304"/>
      <c r="AF668" s="304"/>
      <c r="AG668" s="304"/>
    </row>
    <row r="669" spans="1:33"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c r="AE669" s="304"/>
      <c r="AF669" s="304"/>
      <c r="AG669" s="304"/>
    </row>
    <row r="670" spans="1:33"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304"/>
      <c r="AF670" s="304"/>
      <c r="AG670" s="304"/>
    </row>
    <row r="671" spans="1:33"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c r="AE671" s="304"/>
      <c r="AF671" s="304"/>
      <c r="AG671" s="304"/>
    </row>
    <row r="672" spans="1:33"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304"/>
      <c r="AF672" s="304"/>
      <c r="AG672" s="304"/>
    </row>
    <row r="673" spans="1:33"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304"/>
      <c r="AF673" s="304"/>
      <c r="AG673" s="304"/>
    </row>
    <row r="674" spans="1:33"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c r="AE674" s="304"/>
      <c r="AF674" s="304"/>
      <c r="AG674" s="304"/>
    </row>
    <row r="675" spans="1:33"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c r="AE675" s="304"/>
      <c r="AF675" s="304"/>
      <c r="AG675" s="304"/>
    </row>
    <row r="676" spans="1:33"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c r="AE676" s="304"/>
      <c r="AF676" s="304"/>
      <c r="AG676" s="304"/>
    </row>
    <row r="677" spans="1:33"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c r="AE677" s="304"/>
      <c r="AF677" s="304"/>
      <c r="AG677" s="304"/>
    </row>
    <row r="678" spans="1:33"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c r="AE678" s="304"/>
      <c r="AF678" s="304"/>
      <c r="AG678" s="304"/>
    </row>
    <row r="679" spans="1:33"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304"/>
      <c r="AF679" s="304"/>
      <c r="AG679" s="304"/>
    </row>
    <row r="680" spans="1:33"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c r="AE680" s="304"/>
      <c r="AF680" s="304"/>
      <c r="AG680" s="304"/>
    </row>
    <row r="681" spans="1:33"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304"/>
      <c r="AF681" s="304"/>
      <c r="AG681" s="304"/>
    </row>
    <row r="682" spans="1:33"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304"/>
      <c r="AF682" s="304"/>
      <c r="AG682" s="304"/>
    </row>
    <row r="683" spans="1:33"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c r="AE683" s="304"/>
      <c r="AF683" s="304"/>
      <c r="AG683" s="304"/>
    </row>
    <row r="684" spans="1:33"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c r="AE684" s="304"/>
      <c r="AF684" s="304"/>
      <c r="AG684" s="304"/>
    </row>
    <row r="685" spans="1:33"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c r="AE685" s="304"/>
      <c r="AF685" s="304"/>
      <c r="AG685" s="304"/>
    </row>
    <row r="686" spans="1:33"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c r="AE686" s="304"/>
      <c r="AF686" s="304"/>
      <c r="AG686" s="304"/>
    </row>
    <row r="687" spans="1:33"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c r="AE687" s="304"/>
      <c r="AF687" s="304"/>
      <c r="AG687" s="304"/>
    </row>
    <row r="688" spans="1:33"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c r="AE688" s="304"/>
      <c r="AF688" s="304"/>
      <c r="AG688" s="304"/>
    </row>
    <row r="689" spans="1:33"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c r="AE689" s="304"/>
      <c r="AF689" s="304"/>
      <c r="AG689" s="304"/>
    </row>
    <row r="690" spans="1:33"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c r="AE690" s="304"/>
      <c r="AF690" s="304"/>
      <c r="AG690" s="304"/>
    </row>
    <row r="691" spans="1:33"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c r="AE691" s="304"/>
      <c r="AF691" s="304"/>
      <c r="AG691" s="304"/>
    </row>
    <row r="692" spans="1:33"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c r="AE692" s="304"/>
      <c r="AF692" s="304"/>
      <c r="AG692" s="304"/>
    </row>
    <row r="693" spans="1:33"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c r="AE693" s="304"/>
      <c r="AF693" s="304"/>
      <c r="AG693" s="304"/>
    </row>
    <row r="694" spans="1:33"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c r="AE694" s="304"/>
      <c r="AF694" s="304"/>
      <c r="AG694" s="304"/>
    </row>
    <row r="695" spans="1:33"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c r="AE695" s="304"/>
      <c r="AF695" s="304"/>
      <c r="AG695" s="304"/>
    </row>
    <row r="696" spans="1:33"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c r="AE696" s="304"/>
      <c r="AF696" s="304"/>
      <c r="AG696" s="304"/>
    </row>
    <row r="697" spans="1:33"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c r="AE697" s="304"/>
      <c r="AF697" s="304"/>
      <c r="AG697" s="304"/>
    </row>
    <row r="698" spans="1:33"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c r="AE698" s="304"/>
      <c r="AF698" s="304"/>
      <c r="AG698" s="304"/>
    </row>
    <row r="699" spans="1:33"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c r="AE699" s="304"/>
      <c r="AF699" s="304"/>
      <c r="AG699" s="304"/>
    </row>
    <row r="700" spans="1:33"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c r="AE700" s="304"/>
      <c r="AF700" s="304"/>
      <c r="AG700" s="304"/>
    </row>
    <row r="701" spans="1:33"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c r="AE701" s="304"/>
      <c r="AF701" s="304"/>
      <c r="AG701" s="304"/>
    </row>
    <row r="702" spans="1:33"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c r="AE702" s="304"/>
      <c r="AF702" s="304"/>
      <c r="AG702" s="304"/>
    </row>
    <row r="703" spans="1:33"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c r="AE703" s="304"/>
      <c r="AF703" s="304"/>
      <c r="AG703" s="304"/>
    </row>
    <row r="704" spans="1:33"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c r="AE704" s="304"/>
      <c r="AF704" s="304"/>
      <c r="AG704" s="304"/>
    </row>
    <row r="705" spans="1:33"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c r="AE705" s="304"/>
      <c r="AF705" s="304"/>
      <c r="AG705" s="304"/>
    </row>
    <row r="706" spans="1:33"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c r="AE706" s="304"/>
      <c r="AF706" s="304"/>
      <c r="AG706" s="304"/>
    </row>
    <row r="707" spans="1:33"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c r="AE707" s="304"/>
      <c r="AF707" s="304"/>
      <c r="AG707" s="304"/>
    </row>
    <row r="708" spans="1:33"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c r="AE708" s="304"/>
      <c r="AF708" s="304"/>
      <c r="AG708" s="304"/>
    </row>
    <row r="709" spans="1:33"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c r="AE709" s="304"/>
      <c r="AF709" s="304"/>
      <c r="AG709" s="304"/>
    </row>
    <row r="710" spans="1:33"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c r="AE710" s="304"/>
      <c r="AF710" s="304"/>
      <c r="AG710" s="304"/>
    </row>
    <row r="711" spans="1:33"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c r="AE711" s="304"/>
      <c r="AF711" s="304"/>
      <c r="AG711" s="304"/>
    </row>
    <row r="712" spans="1:33"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c r="AE712" s="304"/>
      <c r="AF712" s="304"/>
      <c r="AG712" s="304"/>
    </row>
    <row r="713" spans="1:33"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c r="AE713" s="304"/>
      <c r="AF713" s="304"/>
      <c r="AG713" s="304"/>
    </row>
    <row r="714" spans="1:33"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c r="AE714" s="304"/>
      <c r="AF714" s="304"/>
      <c r="AG714" s="304"/>
    </row>
    <row r="715" spans="1:33"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c r="AE715" s="304"/>
      <c r="AF715" s="304"/>
      <c r="AG715" s="304"/>
    </row>
    <row r="716" spans="1:33"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c r="AE716" s="304"/>
      <c r="AF716" s="304"/>
      <c r="AG716" s="304"/>
    </row>
    <row r="717" spans="1:33"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c r="AE717" s="304"/>
      <c r="AF717" s="304"/>
      <c r="AG717" s="304"/>
    </row>
    <row r="718" spans="1:33"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c r="AE718" s="304"/>
      <c r="AF718" s="304"/>
      <c r="AG718" s="304"/>
    </row>
    <row r="719" spans="1:33"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row>
    <row r="720" spans="1:33"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row>
    <row r="721" spans="1:33"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c r="AE721" s="304"/>
      <c r="AF721" s="304"/>
      <c r="AG721" s="304"/>
    </row>
    <row r="722" spans="1:33"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c r="AE722" s="304"/>
      <c r="AF722" s="304"/>
      <c r="AG722" s="304"/>
    </row>
    <row r="723" spans="1:33"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c r="AE723" s="304"/>
      <c r="AF723" s="304"/>
      <c r="AG723" s="304"/>
    </row>
    <row r="724" spans="1:33"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row>
    <row r="725" spans="1:33"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c r="AE725" s="304"/>
      <c r="AF725" s="304"/>
      <c r="AG725" s="304"/>
    </row>
    <row r="726" spans="1:33"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304"/>
      <c r="AF726" s="304"/>
      <c r="AG726" s="304"/>
    </row>
    <row r="727" spans="1:33"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304"/>
      <c r="AF727" s="304"/>
      <c r="AG727" s="304"/>
    </row>
    <row r="728" spans="1:33"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c r="AE728" s="304"/>
      <c r="AF728" s="304"/>
      <c r="AG728" s="304"/>
    </row>
    <row r="729" spans="1:33"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c r="AE729" s="304"/>
      <c r="AF729" s="304"/>
      <c r="AG729" s="304"/>
    </row>
    <row r="730" spans="1:33"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c r="AE730" s="304"/>
      <c r="AF730" s="304"/>
      <c r="AG730" s="304"/>
    </row>
    <row r="731" spans="1:33"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c r="AE731" s="304"/>
      <c r="AF731" s="304"/>
      <c r="AG731" s="304"/>
    </row>
    <row r="732" spans="1:33"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304"/>
      <c r="AF732" s="304"/>
      <c r="AG732" s="304"/>
    </row>
    <row r="733" spans="1:33"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c r="AE733" s="304"/>
      <c r="AF733" s="304"/>
      <c r="AG733" s="304"/>
    </row>
    <row r="734" spans="1:33"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c r="AE734" s="304"/>
      <c r="AF734" s="304"/>
      <c r="AG734" s="304"/>
    </row>
    <row r="735" spans="1:33"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304"/>
      <c r="AF735" s="304"/>
      <c r="AG735" s="304"/>
    </row>
    <row r="736" spans="1:33"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304"/>
      <c r="AF736" s="304"/>
      <c r="AG736" s="304"/>
    </row>
    <row r="737" spans="1:33"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c r="AE737" s="304"/>
      <c r="AF737" s="304"/>
      <c r="AG737" s="304"/>
    </row>
    <row r="738" spans="1:33"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c r="AE738" s="304"/>
      <c r="AF738" s="304"/>
      <c r="AG738" s="304"/>
    </row>
    <row r="739" spans="1:33"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c r="AE739" s="304"/>
      <c r="AF739" s="304"/>
      <c r="AG739" s="304"/>
    </row>
    <row r="740" spans="1:33"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c r="AE740" s="304"/>
      <c r="AF740" s="304"/>
      <c r="AG740" s="304"/>
    </row>
    <row r="741" spans="1:33"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304"/>
      <c r="AF741" s="304"/>
      <c r="AG741" s="304"/>
    </row>
    <row r="742" spans="1:33"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c r="AE742" s="304"/>
      <c r="AF742" s="304"/>
      <c r="AG742" s="304"/>
    </row>
    <row r="743" spans="1:33"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c r="AE743" s="304"/>
      <c r="AF743" s="304"/>
      <c r="AG743" s="304"/>
    </row>
    <row r="744" spans="1:33"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c r="AE744" s="304"/>
      <c r="AF744" s="304"/>
      <c r="AG744" s="304"/>
    </row>
    <row r="745" spans="1:33"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c r="AE745" s="304"/>
      <c r="AF745" s="304"/>
      <c r="AG745" s="304"/>
    </row>
    <row r="746" spans="1:33"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c r="AE746" s="304"/>
      <c r="AF746" s="304"/>
      <c r="AG746" s="304"/>
    </row>
    <row r="747" spans="1:33"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c r="AE747" s="304"/>
      <c r="AF747" s="304"/>
      <c r="AG747" s="304"/>
    </row>
    <row r="748" spans="1:33"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c r="AE748" s="304"/>
      <c r="AF748" s="304"/>
      <c r="AG748" s="304"/>
    </row>
    <row r="749" spans="1:33"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c r="AE749" s="304"/>
      <c r="AF749" s="304"/>
      <c r="AG749" s="304"/>
    </row>
    <row r="750" spans="1:33"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c r="AE750" s="304"/>
      <c r="AF750" s="304"/>
      <c r="AG750" s="304"/>
    </row>
    <row r="751" spans="1:33"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c r="AE751" s="304"/>
      <c r="AF751" s="304"/>
      <c r="AG751" s="304"/>
    </row>
    <row r="752" spans="1:33"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c r="AE752" s="304"/>
      <c r="AF752" s="304"/>
      <c r="AG752" s="304"/>
    </row>
    <row r="753" spans="1:33"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c r="AF753" s="304"/>
      <c r="AG753" s="304"/>
    </row>
    <row r="754" spans="1:33"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c r="AE754" s="304"/>
      <c r="AF754" s="304"/>
      <c r="AG754" s="304"/>
    </row>
    <row r="755" spans="1:33"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c r="AE755" s="304"/>
      <c r="AF755" s="304"/>
      <c r="AG755" s="304"/>
    </row>
    <row r="756" spans="1:33"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c r="AE756" s="304"/>
      <c r="AF756" s="304"/>
      <c r="AG756" s="304"/>
    </row>
    <row r="757" spans="1:33"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c r="AE757" s="304"/>
      <c r="AF757" s="304"/>
      <c r="AG757" s="304"/>
    </row>
    <row r="758" spans="1:33"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304"/>
      <c r="AF758" s="304"/>
      <c r="AG758" s="304"/>
    </row>
    <row r="759" spans="1:33"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c r="AE759" s="304"/>
      <c r="AF759" s="304"/>
      <c r="AG759" s="304"/>
    </row>
    <row r="760" spans="1:33"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c r="AE760" s="304"/>
      <c r="AF760" s="304"/>
      <c r="AG760" s="304"/>
    </row>
    <row r="761" spans="1:33"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c r="AE761" s="304"/>
      <c r="AF761" s="304"/>
      <c r="AG761" s="304"/>
    </row>
    <row r="762" spans="1:33"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c r="AE762" s="304"/>
      <c r="AF762" s="304"/>
      <c r="AG762" s="304"/>
    </row>
    <row r="763" spans="1:33"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c r="AE763" s="304"/>
      <c r="AF763" s="304"/>
      <c r="AG763" s="304"/>
    </row>
    <row r="764" spans="1:33"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c r="AE764" s="304"/>
      <c r="AF764" s="304"/>
      <c r="AG764" s="304"/>
    </row>
    <row r="765" spans="1:33"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c r="AE765" s="304"/>
      <c r="AF765" s="304"/>
      <c r="AG765" s="304"/>
    </row>
    <row r="766" spans="1:33"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c r="AE766" s="304"/>
      <c r="AF766" s="304"/>
      <c r="AG766" s="304"/>
    </row>
    <row r="767" spans="1:33"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304"/>
      <c r="AF767" s="304"/>
      <c r="AG767" s="304"/>
    </row>
    <row r="768" spans="1:33"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c r="AE768" s="304"/>
      <c r="AF768" s="304"/>
      <c r="AG768" s="304"/>
    </row>
    <row r="769" spans="1:33"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c r="AE769" s="304"/>
      <c r="AF769" s="304"/>
      <c r="AG769" s="304"/>
    </row>
    <row r="770" spans="1:33"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c r="AE770" s="304"/>
      <c r="AF770" s="304"/>
      <c r="AG770" s="304"/>
    </row>
    <row r="771" spans="1:33"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c r="AE771" s="304"/>
      <c r="AF771" s="304"/>
      <c r="AG771" s="304"/>
    </row>
    <row r="772" spans="1:33"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c r="AE772" s="304"/>
      <c r="AF772" s="304"/>
      <c r="AG772" s="304"/>
    </row>
    <row r="773" spans="1:33"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c r="AE773" s="304"/>
      <c r="AF773" s="304"/>
      <c r="AG773" s="304"/>
    </row>
    <row r="774" spans="1:33"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c r="AE774" s="304"/>
      <c r="AF774" s="304"/>
      <c r="AG774" s="304"/>
    </row>
    <row r="775" spans="1:33"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c r="AE775" s="304"/>
      <c r="AF775" s="304"/>
      <c r="AG775" s="304"/>
    </row>
    <row r="776" spans="1:33"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c r="AE776" s="304"/>
      <c r="AF776" s="304"/>
      <c r="AG776" s="304"/>
    </row>
    <row r="777" spans="1:33"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304"/>
      <c r="AF777" s="304"/>
      <c r="AG777" s="304"/>
    </row>
    <row r="778" spans="1:33"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304"/>
      <c r="AF778" s="304"/>
      <c r="AG778" s="304"/>
    </row>
    <row r="779" spans="1:33"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row>
    <row r="780" spans="1:33"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row>
    <row r="781" spans="1:33"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c r="AE781" s="304"/>
      <c r="AF781" s="304"/>
      <c r="AG781" s="304"/>
    </row>
    <row r="782" spans="1:33"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c r="AE782" s="304"/>
      <c r="AF782" s="304"/>
      <c r="AG782" s="304"/>
    </row>
    <row r="783" spans="1:33"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c r="AE783" s="304"/>
      <c r="AF783" s="304"/>
      <c r="AG783" s="304"/>
    </row>
    <row r="784" spans="1:33"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c r="AE784" s="304"/>
      <c r="AF784" s="304"/>
      <c r="AG784" s="304"/>
    </row>
    <row r="785" spans="1:33"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c r="AE785" s="304"/>
      <c r="AF785" s="304"/>
      <c r="AG785" s="304"/>
    </row>
    <row r="786" spans="1:33"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304"/>
      <c r="AF786" s="304"/>
      <c r="AG786" s="304"/>
    </row>
    <row r="787" spans="1:33"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304"/>
      <c r="AF787" s="304"/>
      <c r="AG787" s="304"/>
    </row>
    <row r="788" spans="1:33"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c r="AE788" s="304"/>
      <c r="AF788" s="304"/>
      <c r="AG788" s="304"/>
    </row>
    <row r="789" spans="1:33"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304"/>
      <c r="AF789" s="304"/>
      <c r="AG789" s="304"/>
    </row>
    <row r="790" spans="1:33"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c r="AE790" s="304"/>
      <c r="AF790" s="304"/>
      <c r="AG790" s="304"/>
    </row>
    <row r="791" spans="1:33"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c r="AE791" s="304"/>
      <c r="AF791" s="304"/>
      <c r="AG791" s="304"/>
    </row>
    <row r="792" spans="1:33"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c r="AE792" s="304"/>
      <c r="AF792" s="304"/>
      <c r="AG792" s="304"/>
    </row>
    <row r="793" spans="1:33"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c r="AE793" s="304"/>
      <c r="AF793" s="304"/>
      <c r="AG793" s="304"/>
    </row>
    <row r="794" spans="1:33"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c r="AE794" s="304"/>
      <c r="AF794" s="304"/>
      <c r="AG794" s="304"/>
    </row>
    <row r="795" spans="1:33"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c r="AE795" s="304"/>
      <c r="AF795" s="304"/>
      <c r="AG795" s="304"/>
    </row>
    <row r="796" spans="1:33"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c r="AE796" s="304"/>
      <c r="AF796" s="304"/>
      <c r="AG796" s="304"/>
    </row>
    <row r="797" spans="1:33"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c r="AE797" s="304"/>
      <c r="AF797" s="304"/>
      <c r="AG797" s="304"/>
    </row>
    <row r="798" spans="1:33"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c r="AE798" s="304"/>
      <c r="AF798" s="304"/>
      <c r="AG798" s="304"/>
    </row>
    <row r="799" spans="1:33"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c r="AE799" s="304"/>
      <c r="AF799" s="304"/>
      <c r="AG799" s="304"/>
    </row>
    <row r="800" spans="1:33"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c r="AE800" s="304"/>
      <c r="AF800" s="304"/>
      <c r="AG800" s="304"/>
    </row>
    <row r="801" spans="1:33"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c r="AE801" s="304"/>
      <c r="AF801" s="304"/>
      <c r="AG801" s="304"/>
    </row>
    <row r="802" spans="1:33"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c r="AE802" s="304"/>
      <c r="AF802" s="304"/>
      <c r="AG802" s="304"/>
    </row>
    <row r="803" spans="1:33"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row>
    <row r="804" spans="1:33"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304"/>
      <c r="AF804" s="304"/>
      <c r="AG804" s="304"/>
    </row>
    <row r="805" spans="1:33"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c r="AE805" s="304"/>
      <c r="AF805" s="304"/>
      <c r="AG805" s="304"/>
    </row>
    <row r="806" spans="1:33"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c r="AE806" s="304"/>
      <c r="AF806" s="304"/>
      <c r="AG806" s="304"/>
    </row>
    <row r="807" spans="1:33"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c r="AE807" s="304"/>
      <c r="AF807" s="304"/>
      <c r="AG807" s="304"/>
    </row>
    <row r="808" spans="1:33"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c r="AE808" s="304"/>
      <c r="AF808" s="304"/>
      <c r="AG808" s="304"/>
    </row>
    <row r="809" spans="1:33"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c r="AE809" s="304"/>
      <c r="AF809" s="304"/>
      <c r="AG809" s="304"/>
    </row>
    <row r="810" spans="1:33"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c r="AE810" s="304"/>
      <c r="AF810" s="304"/>
      <c r="AG810" s="304"/>
    </row>
    <row r="811" spans="1:33"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c r="AE811" s="304"/>
      <c r="AF811" s="304"/>
      <c r="AG811" s="304"/>
    </row>
    <row r="812" spans="1:33"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c r="AE812" s="304"/>
      <c r="AF812" s="304"/>
      <c r="AG812" s="304"/>
    </row>
    <row r="813" spans="1:33"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304"/>
      <c r="AF813" s="304"/>
      <c r="AG813" s="304"/>
    </row>
    <row r="814" spans="1:33"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c r="AE814" s="304"/>
      <c r="AF814" s="304"/>
      <c r="AG814" s="304"/>
    </row>
    <row r="815" spans="1:33"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c r="AE815" s="304"/>
      <c r="AF815" s="304"/>
      <c r="AG815" s="304"/>
    </row>
    <row r="816" spans="1:33"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c r="AE816" s="304"/>
      <c r="AF816" s="304"/>
      <c r="AG816" s="304"/>
    </row>
    <row r="817" spans="1:33"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c r="AE817" s="304"/>
      <c r="AF817" s="304"/>
      <c r="AG817" s="304"/>
    </row>
    <row r="818" spans="1:33"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c r="AE818" s="304"/>
      <c r="AF818" s="304"/>
      <c r="AG818" s="304"/>
    </row>
    <row r="819" spans="1:33"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c r="AE819" s="304"/>
      <c r="AF819" s="304"/>
      <c r="AG819" s="304"/>
    </row>
    <row r="820" spans="1:33"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c r="AE820" s="304"/>
      <c r="AF820" s="304"/>
      <c r="AG820" s="304"/>
    </row>
    <row r="821" spans="1:33"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c r="AE821" s="304"/>
      <c r="AF821" s="304"/>
      <c r="AG821" s="304"/>
    </row>
    <row r="822" spans="1:33"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c r="AE822" s="304"/>
      <c r="AF822" s="304"/>
      <c r="AG822" s="304"/>
    </row>
    <row r="823" spans="1:33"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c r="AE823" s="304"/>
      <c r="AF823" s="304"/>
      <c r="AG823" s="304"/>
    </row>
    <row r="824" spans="1:33"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c r="AE824" s="304"/>
      <c r="AF824" s="304"/>
      <c r="AG824" s="304"/>
    </row>
    <row r="825" spans="1:33"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c r="AE825" s="304"/>
      <c r="AF825" s="304"/>
      <c r="AG825" s="304"/>
    </row>
    <row r="826" spans="1:33"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304"/>
      <c r="AF826" s="304"/>
      <c r="AG826" s="304"/>
    </row>
    <row r="827" spans="1:33"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c r="AE827" s="304"/>
      <c r="AF827" s="304"/>
      <c r="AG827" s="304"/>
    </row>
    <row r="828" spans="1:33"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c r="AE828" s="304"/>
      <c r="AF828" s="304"/>
      <c r="AG828" s="304"/>
    </row>
    <row r="829" spans="1:33"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c r="AE829" s="304"/>
      <c r="AF829" s="304"/>
      <c r="AG829" s="304"/>
    </row>
    <row r="830" spans="1:33"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c r="AE830" s="304"/>
      <c r="AF830" s="304"/>
      <c r="AG830" s="304"/>
    </row>
    <row r="831" spans="1:33"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c r="AE831" s="304"/>
      <c r="AF831" s="304"/>
      <c r="AG831" s="304"/>
    </row>
    <row r="832" spans="1:33"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c r="AE832" s="304"/>
      <c r="AF832" s="304"/>
      <c r="AG832" s="304"/>
    </row>
    <row r="833" spans="1:33"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c r="AE833" s="304"/>
      <c r="AF833" s="304"/>
      <c r="AG833" s="304"/>
    </row>
    <row r="834" spans="1:33"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c r="AE834" s="304"/>
      <c r="AF834" s="304"/>
      <c r="AG834" s="304"/>
    </row>
    <row r="835" spans="1:33"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304"/>
      <c r="AF835" s="304"/>
      <c r="AG835" s="304"/>
    </row>
    <row r="836" spans="1:33"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c r="AE836" s="304"/>
      <c r="AF836" s="304"/>
      <c r="AG836" s="304"/>
    </row>
    <row r="837" spans="1:33"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row>
    <row r="838" spans="1:33"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row>
    <row r="839" spans="1:33"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c r="AE839" s="304"/>
      <c r="AF839" s="304"/>
      <c r="AG839" s="304"/>
    </row>
    <row r="840" spans="1:33"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c r="AE840" s="304"/>
      <c r="AF840" s="304"/>
      <c r="AG840" s="304"/>
    </row>
    <row r="841" spans="1:33"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c r="AE841" s="304"/>
      <c r="AF841" s="304"/>
      <c r="AG841" s="304"/>
    </row>
    <row r="842" spans="1:33"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c r="AE842" s="304"/>
      <c r="AF842" s="304"/>
      <c r="AG842" s="304"/>
    </row>
    <row r="843" spans="1:33"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c r="AE843" s="304"/>
      <c r="AF843" s="304"/>
      <c r="AG843" s="304"/>
    </row>
    <row r="844" spans="1:33"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c r="AE844" s="304"/>
      <c r="AF844" s="304"/>
      <c r="AG844" s="304"/>
    </row>
    <row r="845" spans="1:33"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c r="AE845" s="304"/>
      <c r="AF845" s="304"/>
      <c r="AG845" s="304"/>
    </row>
    <row r="846" spans="1:33"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c r="AE846" s="304"/>
      <c r="AF846" s="304"/>
      <c r="AG846" s="304"/>
    </row>
    <row r="847" spans="1:33"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c r="AE847" s="304"/>
      <c r="AF847" s="304"/>
      <c r="AG847" s="304"/>
    </row>
    <row r="848" spans="1:33"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c r="AE848" s="304"/>
      <c r="AF848" s="304"/>
      <c r="AG848" s="304"/>
    </row>
    <row r="849" spans="1:33"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c r="AE849" s="304"/>
      <c r="AF849" s="304"/>
      <c r="AG849" s="304"/>
    </row>
    <row r="850" spans="1:33"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304"/>
      <c r="AF850" s="304"/>
      <c r="AG850" s="304"/>
    </row>
    <row r="851" spans="1:33"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304"/>
      <c r="AF851" s="304"/>
      <c r="AG851" s="304"/>
    </row>
    <row r="852" spans="1:33"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c r="AE852" s="304"/>
      <c r="AF852" s="304"/>
      <c r="AG852" s="304"/>
    </row>
    <row r="853" spans="1:33"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c r="AE853" s="304"/>
      <c r="AF853" s="304"/>
      <c r="AG853" s="304"/>
    </row>
    <row r="854" spans="1:33"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c r="AE854" s="304"/>
      <c r="AF854" s="304"/>
      <c r="AG854" s="304"/>
    </row>
    <row r="855" spans="1:33"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c r="AE855" s="304"/>
      <c r="AF855" s="304"/>
      <c r="AG855" s="304"/>
    </row>
    <row r="856" spans="1:33"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c r="AE856" s="304"/>
      <c r="AF856" s="304"/>
      <c r="AG856" s="304"/>
    </row>
    <row r="857" spans="1:33"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c r="AE857" s="304"/>
      <c r="AF857" s="304"/>
      <c r="AG857" s="304"/>
    </row>
    <row r="858" spans="1:33"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c r="AE858" s="304"/>
      <c r="AF858" s="304"/>
      <c r="AG858" s="304"/>
    </row>
    <row r="859" spans="1:33"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304"/>
      <c r="AF859" s="304"/>
      <c r="AG859" s="304"/>
    </row>
    <row r="860" spans="1:33"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304"/>
      <c r="AF860" s="304"/>
      <c r="AG860" s="304"/>
    </row>
    <row r="861" spans="1:33"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c r="AE861" s="304"/>
      <c r="AF861" s="304"/>
      <c r="AG861" s="304"/>
    </row>
    <row r="862" spans="1:33"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304"/>
      <c r="AF862" s="304"/>
      <c r="AG862" s="304"/>
    </row>
    <row r="863" spans="1:33"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c r="AE863" s="304"/>
      <c r="AF863" s="304"/>
      <c r="AG863" s="304"/>
    </row>
    <row r="864" spans="1:33"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c r="AE864" s="304"/>
      <c r="AF864" s="304"/>
      <c r="AG864" s="304"/>
    </row>
    <row r="865" spans="1:33"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c r="AE865" s="304"/>
      <c r="AF865" s="304"/>
      <c r="AG865" s="304"/>
    </row>
    <row r="866" spans="1:33"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c r="AE866" s="304"/>
      <c r="AF866" s="304"/>
      <c r="AG866" s="304"/>
    </row>
    <row r="867" spans="1:33"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c r="AE867" s="304"/>
      <c r="AF867" s="304"/>
      <c r="AG867" s="304"/>
    </row>
    <row r="868" spans="1:33"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c r="AE868" s="304"/>
      <c r="AF868" s="304"/>
      <c r="AG868" s="304"/>
    </row>
    <row r="869" spans="1:33"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c r="AE869" s="304"/>
      <c r="AF869" s="304"/>
      <c r="AG869" s="304"/>
    </row>
    <row r="870" spans="1:33"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c r="AE870" s="304"/>
      <c r="AF870" s="304"/>
      <c r="AG870" s="304"/>
    </row>
    <row r="871" spans="1:33"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304"/>
      <c r="AF871" s="304"/>
      <c r="AG871" s="304"/>
    </row>
    <row r="872" spans="1:33"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c r="AE872" s="304"/>
      <c r="AF872" s="304"/>
      <c r="AG872" s="304"/>
    </row>
    <row r="873" spans="1:33"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c r="AE873" s="304"/>
      <c r="AF873" s="304"/>
      <c r="AG873" s="304"/>
    </row>
    <row r="874" spans="1:33"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c r="AE874" s="304"/>
      <c r="AF874" s="304"/>
      <c r="AG874" s="304"/>
    </row>
    <row r="875" spans="1:33"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c r="AE875" s="304"/>
      <c r="AF875" s="304"/>
      <c r="AG875" s="304"/>
    </row>
    <row r="876" spans="1:33"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c r="AE876" s="304"/>
      <c r="AF876" s="304"/>
      <c r="AG876" s="304"/>
    </row>
    <row r="877" spans="1:33"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304"/>
      <c r="AF877" s="304"/>
      <c r="AG877" s="304"/>
    </row>
    <row r="878" spans="1:33"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304"/>
      <c r="AF878" s="304"/>
      <c r="AG878" s="304"/>
    </row>
    <row r="879" spans="1:33"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c r="AE879" s="304"/>
      <c r="AF879" s="304"/>
      <c r="AG879" s="304"/>
    </row>
    <row r="880" spans="1:33"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c r="AE880" s="304"/>
      <c r="AF880" s="304"/>
      <c r="AG880" s="304"/>
    </row>
    <row r="881" spans="1:33"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c r="AE881" s="304"/>
      <c r="AF881" s="304"/>
      <c r="AG881" s="304"/>
    </row>
    <row r="882" spans="1:33"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row>
    <row r="883" spans="1:33"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c r="AE883" s="304"/>
      <c r="AF883" s="304"/>
      <c r="AG883" s="304"/>
    </row>
    <row r="884" spans="1:33"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c r="AE884" s="304"/>
      <c r="AF884" s="304"/>
      <c r="AG884" s="304"/>
    </row>
    <row r="885" spans="1:33"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c r="AE885" s="304"/>
      <c r="AF885" s="304"/>
      <c r="AG885" s="304"/>
    </row>
    <row r="886" spans="1:33"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304"/>
      <c r="AF886" s="304"/>
      <c r="AG886" s="304"/>
    </row>
    <row r="887" spans="1:33"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304"/>
      <c r="AF887" s="304"/>
      <c r="AG887" s="304"/>
    </row>
    <row r="888" spans="1:33"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c r="AE888" s="304"/>
      <c r="AF888" s="304"/>
      <c r="AG888" s="304"/>
    </row>
    <row r="889" spans="1:33"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c r="AE889" s="304"/>
      <c r="AF889" s="304"/>
      <c r="AG889" s="304"/>
    </row>
    <row r="890" spans="1:33"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c r="AE890" s="304"/>
      <c r="AF890" s="304"/>
      <c r="AG890" s="304"/>
    </row>
    <row r="891" spans="1:33"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c r="AE891" s="304"/>
      <c r="AF891" s="304"/>
      <c r="AG891" s="304"/>
    </row>
    <row r="892" spans="1:33"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c r="AE892" s="304"/>
      <c r="AF892" s="304"/>
      <c r="AG892" s="304"/>
    </row>
    <row r="893" spans="1:33"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c r="AE893" s="304"/>
      <c r="AF893" s="304"/>
      <c r="AG893" s="304"/>
    </row>
    <row r="894" spans="1:33"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row>
    <row r="895" spans="1:33"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row>
    <row r="896" spans="1:33"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304"/>
      <c r="AF896" s="304"/>
      <c r="AG896" s="304"/>
    </row>
    <row r="897" spans="1:33"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c r="AE897" s="304"/>
      <c r="AF897" s="304"/>
      <c r="AG897" s="304"/>
    </row>
    <row r="898" spans="1:33"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c r="AE898" s="304"/>
      <c r="AF898" s="304"/>
      <c r="AG898" s="304"/>
    </row>
    <row r="899" spans="1:33"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c r="AE899" s="304"/>
      <c r="AF899" s="304"/>
      <c r="AG899" s="304"/>
    </row>
    <row r="900" spans="1:33"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c r="AE900" s="304"/>
      <c r="AF900" s="304"/>
      <c r="AG900" s="304"/>
    </row>
    <row r="901" spans="1:33"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c r="AE901" s="304"/>
      <c r="AF901" s="304"/>
      <c r="AG901" s="304"/>
    </row>
    <row r="902" spans="1:33"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c r="AE902" s="304"/>
      <c r="AF902" s="304"/>
      <c r="AG902" s="304"/>
    </row>
    <row r="903" spans="1:33"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c r="AE903" s="304"/>
      <c r="AF903" s="304"/>
      <c r="AG903" s="304"/>
    </row>
    <row r="904" spans="1:33"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304"/>
      <c r="AF904" s="304"/>
      <c r="AG904" s="304"/>
    </row>
    <row r="905" spans="1:33"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304"/>
      <c r="AF905" s="304"/>
      <c r="AG905" s="304"/>
    </row>
    <row r="906" spans="1:33"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c r="AE906" s="304"/>
      <c r="AF906" s="304"/>
      <c r="AG906" s="304"/>
    </row>
    <row r="907" spans="1:33"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c r="AE907" s="304"/>
      <c r="AF907" s="304"/>
      <c r="AG907" s="304"/>
    </row>
    <row r="908" spans="1:33"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c r="AE908" s="304"/>
      <c r="AF908" s="304"/>
      <c r="AG908" s="304"/>
    </row>
    <row r="909" spans="1:33"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c r="AE909" s="304"/>
      <c r="AF909" s="304"/>
      <c r="AG909" s="304"/>
    </row>
    <row r="910" spans="1:33"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c r="AE910" s="304"/>
      <c r="AF910" s="304"/>
      <c r="AG910" s="304"/>
    </row>
    <row r="911" spans="1:33"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c r="AE911" s="304"/>
      <c r="AF911" s="304"/>
      <c r="AG911" s="304"/>
    </row>
    <row r="912" spans="1:33"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c r="AE912" s="304"/>
      <c r="AF912" s="304"/>
      <c r="AG912" s="304"/>
    </row>
    <row r="913" spans="1:33"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c r="AE913" s="304"/>
      <c r="AF913" s="304"/>
      <c r="AG913" s="304"/>
    </row>
    <row r="914" spans="1:33"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c r="AE914" s="304"/>
      <c r="AF914" s="304"/>
      <c r="AG914" s="304"/>
    </row>
    <row r="915" spans="1:33"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c r="AE915" s="304"/>
      <c r="AF915" s="304"/>
      <c r="AG915" s="304"/>
    </row>
    <row r="916" spans="1:33"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c r="AE916" s="304"/>
      <c r="AF916" s="304"/>
      <c r="AG916" s="304"/>
    </row>
    <row r="917" spans="1:33"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c r="AE917" s="304"/>
      <c r="AF917" s="304"/>
      <c r="AG917" s="304"/>
    </row>
    <row r="918" spans="1:33"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c r="AE918" s="304"/>
      <c r="AF918" s="304"/>
      <c r="AG918" s="304"/>
    </row>
    <row r="919" spans="1:33"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c r="AE919" s="304"/>
      <c r="AF919" s="304"/>
      <c r="AG919" s="304"/>
    </row>
    <row r="920" spans="1:33"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c r="AE920" s="304"/>
      <c r="AF920" s="304"/>
      <c r="AG920" s="304"/>
    </row>
    <row r="921" spans="1:33"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c r="AE921" s="304"/>
      <c r="AF921" s="304"/>
      <c r="AG921" s="304"/>
    </row>
    <row r="922" spans="1:33"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c r="AE922" s="304"/>
      <c r="AF922" s="304"/>
      <c r="AG922" s="304"/>
    </row>
    <row r="923" spans="1:33"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c r="AE923" s="304"/>
      <c r="AF923" s="304"/>
      <c r="AG923" s="304"/>
    </row>
    <row r="924" spans="1:33"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c r="AE924" s="304"/>
      <c r="AF924" s="304"/>
      <c r="AG924" s="304"/>
    </row>
    <row r="925" spans="1:33"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c r="AE925" s="304"/>
      <c r="AF925" s="304"/>
      <c r="AG925" s="304"/>
    </row>
    <row r="926" spans="1:33"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c r="AE926" s="304"/>
      <c r="AF926" s="304"/>
      <c r="AG926" s="304"/>
    </row>
    <row r="927" spans="1:33"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c r="AE927" s="304"/>
      <c r="AF927" s="304"/>
      <c r="AG927" s="304"/>
    </row>
    <row r="928" spans="1:33"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c r="AE928" s="304"/>
      <c r="AF928" s="304"/>
      <c r="AG928" s="304"/>
    </row>
    <row r="929" spans="1:33"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c r="AE929" s="304"/>
      <c r="AF929" s="304"/>
      <c r="AG929" s="304"/>
    </row>
    <row r="930" spans="1:33"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c r="AE930" s="304"/>
      <c r="AF930" s="304"/>
      <c r="AG930" s="304"/>
    </row>
    <row r="931" spans="1:33"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c r="AE931" s="304"/>
      <c r="AF931" s="304"/>
      <c r="AG931" s="304"/>
    </row>
    <row r="932" spans="1:33"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c r="AE932" s="304"/>
      <c r="AF932" s="304"/>
      <c r="AG932" s="304"/>
    </row>
    <row r="933" spans="1:33"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c r="AE933" s="304"/>
      <c r="AF933" s="304"/>
      <c r="AG933" s="304"/>
    </row>
    <row r="934" spans="1:33"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c r="AE934" s="304"/>
      <c r="AF934" s="304"/>
      <c r="AG934" s="304"/>
    </row>
    <row r="935" spans="1:33"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c r="AE935" s="304"/>
      <c r="AF935" s="304"/>
      <c r="AG935" s="304"/>
    </row>
    <row r="936" spans="1:33"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c r="AE936" s="304"/>
      <c r="AF936" s="304"/>
      <c r="AG936" s="304"/>
    </row>
    <row r="937" spans="1:33"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c r="AE937" s="304"/>
      <c r="AF937" s="304"/>
      <c r="AG937" s="304"/>
    </row>
    <row r="938" spans="1:33"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304"/>
      <c r="AF938" s="304"/>
      <c r="AG938" s="304"/>
    </row>
    <row r="939" spans="1:33"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304"/>
      <c r="AF939" s="304"/>
      <c r="AG939" s="304"/>
    </row>
    <row r="940" spans="1:33"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c r="AE940" s="304"/>
      <c r="AF940" s="304"/>
      <c r="AG940" s="304"/>
    </row>
    <row r="941" spans="1:33"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c r="AE941" s="304"/>
      <c r="AF941" s="304"/>
      <c r="AG941" s="304"/>
    </row>
    <row r="942" spans="1:33"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c r="AE942" s="304"/>
      <c r="AF942" s="304"/>
      <c r="AG942" s="304"/>
    </row>
    <row r="943" spans="1:33"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c r="AE943" s="304"/>
      <c r="AF943" s="304"/>
      <c r="AG943" s="304"/>
    </row>
    <row r="944" spans="1:33"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c r="AE944" s="304"/>
      <c r="AF944" s="304"/>
      <c r="AG944" s="304"/>
    </row>
    <row r="945" spans="1:33"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c r="AE945" s="304"/>
      <c r="AF945" s="304"/>
      <c r="AG945" s="304"/>
    </row>
    <row r="946" spans="1:33"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c r="AE946" s="304"/>
      <c r="AF946" s="304"/>
      <c r="AG946" s="304"/>
    </row>
    <row r="947" spans="1:33"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304"/>
      <c r="AF947" s="304"/>
      <c r="AG947" s="304"/>
    </row>
    <row r="948" spans="1:33"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row>
    <row r="949" spans="1:33"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c r="AE949" s="304"/>
      <c r="AF949" s="304"/>
      <c r="AG949" s="304"/>
    </row>
    <row r="950" spans="1:33"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c r="AE950" s="304"/>
      <c r="AF950" s="304"/>
      <c r="AG950" s="304"/>
    </row>
    <row r="951" spans="1:33"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row>
    <row r="952" spans="1:33"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c r="AE952" s="304"/>
      <c r="AF952" s="304"/>
      <c r="AG952" s="304"/>
    </row>
    <row r="953" spans="1:33"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c r="AE953" s="304"/>
      <c r="AF953" s="304"/>
      <c r="AG953" s="304"/>
    </row>
    <row r="954" spans="1:33"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row>
    <row r="955" spans="1:33"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row>
    <row r="956" spans="1:33"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c r="AE956" s="304"/>
      <c r="AF956" s="304"/>
      <c r="AG956" s="304"/>
    </row>
    <row r="957" spans="1:33"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c r="AE957" s="304"/>
      <c r="AF957" s="304"/>
      <c r="AG957" s="304"/>
    </row>
    <row r="958" spans="1:33"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c r="AE958" s="304"/>
      <c r="AF958" s="304"/>
      <c r="AG958" s="304"/>
    </row>
    <row r="959" spans="1:33"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c r="AE959" s="304"/>
      <c r="AF959" s="304"/>
      <c r="AG959" s="304"/>
    </row>
    <row r="960" spans="1:33"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c r="AE960" s="304"/>
      <c r="AF960" s="304"/>
      <c r="AG960" s="304"/>
    </row>
    <row r="961" spans="1:33"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row>
    <row r="962" spans="1:33"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c r="AE962" s="304"/>
      <c r="AF962" s="304"/>
      <c r="AG962" s="304"/>
    </row>
    <row r="963" spans="1:33"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row>
    <row r="964" spans="1:33"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c r="AE964" s="304"/>
      <c r="AF964" s="304"/>
      <c r="AG964" s="304"/>
    </row>
    <row r="965" spans="1:33"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c r="AE965" s="304"/>
      <c r="AF965" s="304"/>
      <c r="AG965" s="304"/>
    </row>
    <row r="966" spans="1:33"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c r="AE966" s="304"/>
      <c r="AF966" s="304"/>
      <c r="AG966" s="304"/>
    </row>
    <row r="967" spans="1:33"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c r="AE967" s="304"/>
      <c r="AF967" s="304"/>
      <c r="AG967" s="304"/>
    </row>
    <row r="968" spans="1:33"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row>
    <row r="969" spans="1:33"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c r="AE969" s="304"/>
      <c r="AF969" s="304"/>
      <c r="AG969" s="304"/>
    </row>
    <row r="970" spans="1:33"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c r="AE970" s="304"/>
      <c r="AF970" s="304"/>
      <c r="AG970" s="304"/>
    </row>
    <row r="971" spans="1:33"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c r="AE971" s="304"/>
      <c r="AF971" s="304"/>
      <c r="AG971" s="304"/>
    </row>
    <row r="972" spans="1:33"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c r="AE972" s="304"/>
      <c r="AF972" s="304"/>
      <c r="AG972" s="304"/>
    </row>
    <row r="973" spans="1:33"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c r="AE973" s="304"/>
      <c r="AF973" s="304"/>
      <c r="AG973" s="304"/>
    </row>
    <row r="974" spans="1:33"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row>
    <row r="975" spans="1:33"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c r="AE975" s="304"/>
      <c r="AF975" s="304"/>
      <c r="AG975" s="304"/>
    </row>
    <row r="976" spans="1:33"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c r="AE976" s="304"/>
      <c r="AF976" s="304"/>
      <c r="AG976" s="304"/>
    </row>
    <row r="977" spans="1:33"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c r="AE977" s="304"/>
      <c r="AF977" s="304"/>
      <c r="AG977" s="304"/>
    </row>
    <row r="978" spans="1:33"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c r="AE978" s="304"/>
      <c r="AF978" s="304"/>
      <c r="AG978" s="304"/>
    </row>
    <row r="979" spans="1:33"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c r="AE979" s="304"/>
      <c r="AF979" s="304"/>
      <c r="AG979" s="304"/>
    </row>
    <row r="980" spans="1:33"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row>
    <row r="981" spans="1:33"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c r="AE981" s="304"/>
      <c r="AF981" s="304"/>
      <c r="AG981" s="304"/>
    </row>
    <row r="982" spans="1:33"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c r="AE982" s="304"/>
      <c r="AF982" s="304"/>
      <c r="AG982" s="304"/>
    </row>
    <row r="983" spans="1:33"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c r="AE983" s="304"/>
      <c r="AF983" s="304"/>
      <c r="AG983" s="304"/>
    </row>
    <row r="984" spans="1:33"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c r="AE984" s="304"/>
      <c r="AF984" s="304"/>
      <c r="AG984" s="304"/>
    </row>
    <row r="985" spans="1:33"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c r="AE985" s="304"/>
      <c r="AF985" s="304"/>
      <c r="AG985" s="304"/>
    </row>
    <row r="986" spans="1:33"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row>
    <row r="987" spans="1:33"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c r="AE987" s="304"/>
      <c r="AF987" s="304"/>
      <c r="AG987" s="304"/>
    </row>
    <row r="988" spans="1:33"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c r="AE988" s="304"/>
      <c r="AF988" s="304"/>
      <c r="AG988" s="304"/>
    </row>
    <row r="989" spans="1:33"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c r="AE989" s="304"/>
      <c r="AF989" s="304"/>
      <c r="AG989" s="304"/>
    </row>
    <row r="990" spans="1:33"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c r="AE990" s="304"/>
      <c r="AF990" s="304"/>
      <c r="AG990" s="304"/>
    </row>
    <row r="991" spans="1:33"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c r="AE991" s="304"/>
      <c r="AF991" s="304"/>
      <c r="AG991" s="304"/>
    </row>
    <row r="992" spans="1:33"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row>
    <row r="993" spans="1:33"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c r="AE993" s="304"/>
      <c r="AF993" s="304"/>
      <c r="AG993" s="304"/>
    </row>
    <row r="994" spans="1:33"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c r="AE994" s="304"/>
      <c r="AF994" s="304"/>
      <c r="AG994" s="304"/>
    </row>
    <row r="995" spans="1:33"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c r="AE995" s="304"/>
      <c r="AF995" s="304"/>
      <c r="AG995" s="304"/>
    </row>
    <row r="996" spans="1:33"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c r="AE996" s="304"/>
      <c r="AF996" s="304"/>
      <c r="AG996" s="304"/>
    </row>
    <row r="997" spans="1:33"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c r="AE997" s="304"/>
      <c r="AF997" s="304"/>
      <c r="AG997" s="304"/>
    </row>
    <row r="998" spans="1:33"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c r="AE998" s="304"/>
      <c r="AF998" s="304"/>
      <c r="AG998" s="304"/>
    </row>
    <row r="999" spans="1:33"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row>
    <row r="1000" spans="1:33"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c r="AE1000" s="304"/>
      <c r="AF1000" s="304"/>
      <c r="AG1000" s="304"/>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488</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68" t="s">
        <v>125</v>
      </c>
      <c r="D12" s="569"/>
      <c r="E12" s="566" t="s">
        <v>126</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461</v>
      </c>
      <c r="D14" s="553"/>
      <c r="E14" s="570" t="s">
        <v>489</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row>
    <row r="15" spans="1:30"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row>
    <row r="16" spans="1:30"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row>
    <row r="17" spans="1:30" ht="15" customHeight="1" x14ac:dyDescent="0.25">
      <c r="A17" s="304"/>
      <c r="B17" s="31"/>
      <c r="C17" s="554" t="s">
        <v>463</v>
      </c>
      <c r="D17" s="553"/>
      <c r="E17" s="939" t="s">
        <v>478</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row>
    <row r="18" spans="1:30"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row>
    <row r="19" spans="1:30"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row>
    <row r="20" spans="1:30"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row>
    <row r="21" spans="1:30"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row>
    <row r="22" spans="1:30" ht="29.25" customHeight="1" x14ac:dyDescent="0.25">
      <c r="A22" s="304"/>
      <c r="B22" s="31"/>
      <c r="C22" s="555" t="s">
        <v>490</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row>
    <row r="23" spans="1:30"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row>
    <row r="24" spans="1:30"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row>
    <row r="25" spans="1:30" ht="15" customHeight="1" x14ac:dyDescent="0.25">
      <c r="A25" s="304"/>
      <c r="B25" s="31"/>
      <c r="C25" s="938" t="s">
        <v>491</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row>
    <row r="26" spans="1:30"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row>
    <row r="27" spans="1:30"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row>
    <row r="28" spans="1:30"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row>
    <row r="29" spans="1:30"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row>
    <row r="30" spans="1:30"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23</v>
      </c>
      <c r="X30" s="557"/>
      <c r="Y30" s="557"/>
      <c r="Z30" s="557"/>
      <c r="AA30" s="545"/>
      <c r="AB30" s="312"/>
      <c r="AC30" s="304"/>
      <c r="AD30" s="304"/>
    </row>
    <row r="31" spans="1:30"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row>
    <row r="32" spans="1:30"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row>
    <row r="33" spans="1:30" ht="39.75" customHeight="1" x14ac:dyDescent="0.25">
      <c r="A33" s="304"/>
      <c r="B33" s="31"/>
      <c r="C33" s="563" t="s">
        <v>133</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row>
    <row r="34" spans="1:30"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row>
    <row r="35" spans="1:30"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row>
    <row r="36" spans="1:30" ht="29.25" customHeight="1" x14ac:dyDescent="0.25">
      <c r="A36" s="304"/>
      <c r="B36" s="31"/>
      <c r="C36" s="563" t="s">
        <v>135</v>
      </c>
      <c r="D36" s="557"/>
      <c r="E36" s="557"/>
      <c r="F36" s="557"/>
      <c r="G36" s="557"/>
      <c r="H36" s="557"/>
      <c r="I36" s="557"/>
      <c r="J36" s="557"/>
      <c r="K36" s="545"/>
      <c r="L36" s="314"/>
      <c r="M36" s="563" t="s">
        <v>136</v>
      </c>
      <c r="N36" s="557"/>
      <c r="O36" s="557"/>
      <c r="P36" s="557"/>
      <c r="Q36" s="557"/>
      <c r="R36" s="557"/>
      <c r="S36" s="557"/>
      <c r="T36" s="557"/>
      <c r="U36" s="557"/>
      <c r="V36" s="557"/>
      <c r="W36" s="557"/>
      <c r="X36" s="557"/>
      <c r="Y36" s="557"/>
      <c r="Z36" s="557"/>
      <c r="AA36" s="545"/>
      <c r="AB36" s="320"/>
      <c r="AC36" s="304"/>
      <c r="AD36" s="304"/>
    </row>
    <row r="37" spans="1:30"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row>
    <row r="38" spans="1:30"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row>
    <row r="39" spans="1:30" ht="90" customHeight="1" x14ac:dyDescent="0.25">
      <c r="A39" s="304"/>
      <c r="B39" s="31"/>
      <c r="C39" s="562" t="s">
        <v>492</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row>
    <row r="40" spans="1:30"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row>
    <row r="41" spans="1:30" ht="15.75" customHeight="1" x14ac:dyDescent="0.25">
      <c r="A41" s="304"/>
      <c r="B41" s="31"/>
      <c r="C41" s="561" t="s">
        <v>139</v>
      </c>
      <c r="D41" s="553"/>
      <c r="E41" s="317"/>
      <c r="F41" s="555" t="s">
        <v>34</v>
      </c>
      <c r="G41" s="545"/>
      <c r="H41" s="317"/>
      <c r="I41" s="304"/>
      <c r="J41" s="324" t="s">
        <v>140</v>
      </c>
      <c r="K41" s="555">
        <v>1</v>
      </c>
      <c r="L41" s="557"/>
      <c r="M41" s="557"/>
      <c r="N41" s="545"/>
      <c r="O41" s="317"/>
      <c r="P41" s="317"/>
      <c r="Q41" s="308" t="s">
        <v>141</v>
      </c>
      <c r="R41" s="304"/>
      <c r="S41" s="317"/>
      <c r="T41" s="317"/>
      <c r="U41" s="317"/>
      <c r="V41" s="317"/>
      <c r="W41" s="555" t="s">
        <v>20</v>
      </c>
      <c r="X41" s="557"/>
      <c r="Y41" s="557"/>
      <c r="Z41" s="557"/>
      <c r="AA41" s="545"/>
      <c r="AB41" s="316"/>
      <c r="AC41" s="304"/>
      <c r="AD41" s="304"/>
    </row>
    <row r="42" spans="1:30"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row>
    <row r="43" spans="1:30" ht="32.25" customHeight="1" x14ac:dyDescent="0.25">
      <c r="A43" s="304"/>
      <c r="B43" s="31"/>
      <c r="C43" s="304"/>
      <c r="D43" s="324" t="s">
        <v>142</v>
      </c>
      <c r="E43" s="317"/>
      <c r="F43" s="562"/>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row>
    <row r="44" spans="1:30"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row>
    <row r="45" spans="1:30"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row>
    <row r="46" spans="1:30"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row>
    <row r="47" spans="1:30"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row>
    <row r="48" spans="1:30"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row>
    <row r="49" spans="1:30"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row>
    <row r="50" spans="1:30"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row>
    <row r="51" spans="1:30"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row>
    <row r="52" spans="1:30"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row>
    <row r="53" spans="1:30"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row>
    <row r="54" spans="1:30"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row>
    <row r="55" spans="1:30"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row>
    <row r="56" spans="1:30"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row>
    <row r="57" spans="1:30" ht="15.75" customHeight="1" x14ac:dyDescent="0.25">
      <c r="A57" s="331"/>
      <c r="B57" s="41"/>
      <c r="C57" s="44">
        <v>2024</v>
      </c>
      <c r="D57" s="45">
        <v>45474</v>
      </c>
      <c r="E57" s="582">
        <v>45656</v>
      </c>
      <c r="F57" s="545"/>
      <c r="G57" s="46">
        <v>1</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row>
    <row r="58" spans="1:30" ht="15.75" customHeight="1" x14ac:dyDescent="0.25">
      <c r="A58" s="331"/>
      <c r="B58" s="41"/>
      <c r="C58" s="44">
        <v>2025</v>
      </c>
      <c r="D58" s="45">
        <v>45658</v>
      </c>
      <c r="E58" s="582">
        <v>46021</v>
      </c>
      <c r="F58" s="545"/>
      <c r="G58" s="46">
        <v>1</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row>
    <row r="59" spans="1:30" ht="15.75" customHeight="1" x14ac:dyDescent="0.25">
      <c r="A59" s="331"/>
      <c r="B59" s="41"/>
      <c r="C59" s="44">
        <v>2026</v>
      </c>
      <c r="D59" s="45">
        <v>46023</v>
      </c>
      <c r="E59" s="582">
        <v>46386</v>
      </c>
      <c r="F59" s="545"/>
      <c r="G59" s="46">
        <v>1</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row>
    <row r="60" spans="1:30" ht="15.75" customHeight="1" x14ac:dyDescent="0.25">
      <c r="A60" s="331"/>
      <c r="B60" s="41"/>
      <c r="C60" s="44">
        <v>2027</v>
      </c>
      <c r="D60" s="45">
        <v>46388</v>
      </c>
      <c r="E60" s="582">
        <v>46751</v>
      </c>
      <c r="F60" s="545"/>
      <c r="G60" s="46">
        <v>1</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row>
    <row r="61" spans="1:30"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row>
    <row r="62" spans="1:30"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row>
    <row r="63" spans="1:30"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row>
    <row r="64" spans="1:30"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row>
    <row r="65" spans="1:30"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row>
    <row r="66" spans="1:30"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row>
    <row r="67" spans="1:30"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row>
    <row r="68" spans="1:30"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row>
    <row r="69" spans="1:30"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row>
    <row r="70" spans="1:30"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row>
    <row r="71" spans="1:30"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row>
    <row r="72" spans="1:30"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row>
    <row r="73" spans="1:30"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row>
    <row r="74" spans="1:30"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row>
    <row r="75" spans="1:30"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row>
    <row r="76" spans="1:30"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row>
    <row r="77" spans="1:30"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row>
    <row r="78" spans="1:30"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row>
    <row r="79" spans="1:30"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row>
    <row r="80" spans="1:30"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row>
    <row r="81" spans="1:30"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row>
    <row r="82" spans="1:30"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row>
    <row r="83" spans="1:30"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124</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68" t="s">
        <v>125</v>
      </c>
      <c r="D12" s="569"/>
      <c r="E12" s="566" t="s">
        <v>126</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127</v>
      </c>
      <c r="D14" s="553"/>
      <c r="E14" s="315"/>
      <c r="F14" s="552"/>
      <c r="G14" s="553"/>
      <c r="H14" s="553"/>
      <c r="I14" s="553"/>
      <c r="J14" s="553"/>
      <c r="K14" s="553"/>
      <c r="L14" s="553"/>
      <c r="M14" s="553"/>
      <c r="N14" s="553"/>
      <c r="O14" s="553"/>
      <c r="P14" s="553"/>
      <c r="Q14" s="553"/>
      <c r="R14" s="553"/>
      <c r="S14" s="553"/>
      <c r="T14" s="553"/>
      <c r="U14" s="553"/>
      <c r="V14" s="553"/>
      <c r="W14" s="553"/>
      <c r="X14" s="553"/>
      <c r="Y14" s="553"/>
      <c r="Z14" s="553"/>
      <c r="AA14" s="553"/>
      <c r="AB14" s="565"/>
      <c r="AC14" s="304"/>
      <c r="AD14" s="304"/>
    </row>
    <row r="15" spans="1:30" ht="29.25" customHeight="1" x14ac:dyDescent="0.25">
      <c r="A15" s="304"/>
      <c r="B15" s="31"/>
      <c r="C15" s="555"/>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45"/>
      <c r="AB15" s="316"/>
      <c r="AC15" s="304"/>
      <c r="AD15" s="304"/>
    </row>
    <row r="16" spans="1:30" ht="15" customHeight="1" x14ac:dyDescent="0.25">
      <c r="A16" s="304"/>
      <c r="B16" s="31"/>
      <c r="C16" s="317"/>
      <c r="D16" s="317"/>
      <c r="E16" s="317"/>
      <c r="F16" s="317"/>
      <c r="G16" s="317"/>
      <c r="H16" s="317"/>
      <c r="I16" s="317"/>
      <c r="J16" s="317"/>
      <c r="K16" s="317"/>
      <c r="L16" s="317"/>
      <c r="M16" s="317"/>
      <c r="N16" s="317"/>
      <c r="O16" s="317"/>
      <c r="P16" s="317"/>
      <c r="Q16" s="317"/>
      <c r="R16" s="317"/>
      <c r="S16" s="317"/>
      <c r="T16" s="317"/>
      <c r="U16" s="317"/>
      <c r="V16" s="317"/>
      <c r="W16" s="317"/>
      <c r="X16" s="317"/>
      <c r="Y16" s="317"/>
      <c r="Z16" s="317"/>
      <c r="AA16" s="317"/>
      <c r="AB16" s="316"/>
      <c r="AC16" s="304"/>
      <c r="AD16" s="304"/>
    </row>
    <row r="17" spans="1:30" ht="15" customHeight="1" x14ac:dyDescent="0.25">
      <c r="A17" s="304"/>
      <c r="B17" s="31"/>
      <c r="C17" s="318" t="s">
        <v>128</v>
      </c>
      <c r="D17" s="318"/>
      <c r="E17" s="304"/>
      <c r="F17" s="304"/>
      <c r="G17" s="304"/>
      <c r="H17" s="304"/>
      <c r="I17" s="304"/>
      <c r="J17" s="317"/>
      <c r="K17" s="317"/>
      <c r="L17" s="317"/>
      <c r="M17" s="317"/>
      <c r="N17" s="317"/>
      <c r="O17" s="317"/>
      <c r="P17" s="317"/>
      <c r="Q17" s="317"/>
      <c r="R17" s="317" t="s">
        <v>129</v>
      </c>
      <c r="S17" s="317"/>
      <c r="T17" s="317"/>
      <c r="U17" s="317"/>
      <c r="V17" s="317"/>
      <c r="W17" s="317"/>
      <c r="X17" s="317"/>
      <c r="Y17" s="317"/>
      <c r="Z17" s="317"/>
      <c r="AA17" s="317"/>
      <c r="AB17" s="316"/>
      <c r="AC17" s="304"/>
      <c r="AD17" s="304"/>
    </row>
    <row r="18" spans="1:30" ht="15" customHeight="1" x14ac:dyDescent="0.25">
      <c r="A18" s="304"/>
      <c r="B18" s="31"/>
      <c r="C18" s="570"/>
      <c r="D18" s="571"/>
      <c r="E18" s="571"/>
      <c r="F18" s="571"/>
      <c r="G18" s="571"/>
      <c r="H18" s="571"/>
      <c r="I18" s="571"/>
      <c r="J18" s="571"/>
      <c r="K18" s="571"/>
      <c r="L18" s="571"/>
      <c r="M18" s="571"/>
      <c r="N18" s="571"/>
      <c r="O18" s="571"/>
      <c r="P18" s="572"/>
      <c r="Q18" s="304"/>
      <c r="R18" s="556"/>
      <c r="S18" s="557"/>
      <c r="T18" s="557"/>
      <c r="U18" s="557"/>
      <c r="V18" s="557"/>
      <c r="W18" s="557"/>
      <c r="X18" s="557"/>
      <c r="Y18" s="557"/>
      <c r="Z18" s="557"/>
      <c r="AA18" s="545"/>
      <c r="AB18" s="312"/>
      <c r="AC18" s="304"/>
      <c r="AD18" s="304"/>
    </row>
    <row r="19" spans="1:30" ht="15" customHeight="1" x14ac:dyDescent="0.25">
      <c r="A19" s="304"/>
      <c r="B19" s="31"/>
      <c r="C19" s="573"/>
      <c r="D19" s="527"/>
      <c r="E19" s="527"/>
      <c r="F19" s="527"/>
      <c r="G19" s="527"/>
      <c r="H19" s="527"/>
      <c r="I19" s="527"/>
      <c r="J19" s="527"/>
      <c r="K19" s="527"/>
      <c r="L19" s="527"/>
      <c r="M19" s="527"/>
      <c r="N19" s="527"/>
      <c r="O19" s="527"/>
      <c r="P19" s="565"/>
      <c r="Q19" s="304"/>
      <c r="R19" s="304"/>
      <c r="S19" s="304"/>
      <c r="T19" s="304"/>
      <c r="U19" s="304"/>
      <c r="V19" s="304"/>
      <c r="W19" s="304"/>
      <c r="X19" s="304"/>
      <c r="Y19" s="304"/>
      <c r="Z19" s="304"/>
      <c r="AA19" s="304"/>
      <c r="AB19" s="312"/>
      <c r="AC19" s="304"/>
      <c r="AD19" s="304"/>
    </row>
    <row r="20" spans="1:30" ht="15" customHeight="1" x14ac:dyDescent="0.25">
      <c r="A20" s="304"/>
      <c r="B20" s="31"/>
      <c r="C20" s="573"/>
      <c r="D20" s="527"/>
      <c r="E20" s="527"/>
      <c r="F20" s="527"/>
      <c r="G20" s="527"/>
      <c r="H20" s="527"/>
      <c r="I20" s="527"/>
      <c r="J20" s="527"/>
      <c r="K20" s="527"/>
      <c r="L20" s="527"/>
      <c r="M20" s="527"/>
      <c r="N20" s="527"/>
      <c r="O20" s="527"/>
      <c r="P20" s="565"/>
      <c r="Q20" s="314"/>
      <c r="R20" s="317" t="s">
        <v>130</v>
      </c>
      <c r="S20" s="317"/>
      <c r="T20" s="317"/>
      <c r="U20" s="317"/>
      <c r="V20" s="317"/>
      <c r="W20" s="314"/>
      <c r="X20" s="314"/>
      <c r="Y20" s="314"/>
      <c r="Z20" s="304"/>
      <c r="AA20" s="314"/>
      <c r="AB20" s="312"/>
      <c r="AC20" s="304"/>
      <c r="AD20" s="304"/>
    </row>
    <row r="21" spans="1:30" ht="15" customHeight="1" x14ac:dyDescent="0.25">
      <c r="A21" s="304"/>
      <c r="B21" s="31"/>
      <c r="C21" s="573"/>
      <c r="D21" s="527"/>
      <c r="E21" s="527"/>
      <c r="F21" s="527"/>
      <c r="G21" s="527"/>
      <c r="H21" s="527"/>
      <c r="I21" s="527"/>
      <c r="J21" s="527"/>
      <c r="K21" s="527"/>
      <c r="L21" s="527"/>
      <c r="M21" s="527"/>
      <c r="N21" s="527"/>
      <c r="O21" s="527"/>
      <c r="P21" s="565"/>
      <c r="Q21" s="304"/>
      <c r="R21" s="37"/>
      <c r="S21" s="304" t="s">
        <v>15</v>
      </c>
      <c r="T21" s="304"/>
      <c r="U21" s="37"/>
      <c r="V21" s="304" t="s">
        <v>27</v>
      </c>
      <c r="W21" s="304"/>
      <c r="X21" s="37"/>
      <c r="Y21" s="319" t="s">
        <v>46</v>
      </c>
      <c r="Z21" s="304"/>
      <c r="AA21" s="304"/>
      <c r="AB21" s="312"/>
      <c r="AC21" s="304"/>
      <c r="AD21" s="304"/>
    </row>
    <row r="22" spans="1:30" ht="15" customHeight="1" x14ac:dyDescent="0.25">
      <c r="A22" s="304"/>
      <c r="B22" s="31"/>
      <c r="C22" s="573"/>
      <c r="D22" s="527"/>
      <c r="E22" s="527"/>
      <c r="F22" s="527"/>
      <c r="G22" s="527"/>
      <c r="H22" s="527"/>
      <c r="I22" s="527"/>
      <c r="J22" s="527"/>
      <c r="K22" s="527"/>
      <c r="L22" s="527"/>
      <c r="M22" s="527"/>
      <c r="N22" s="527"/>
      <c r="O22" s="527"/>
      <c r="P22" s="565"/>
      <c r="Q22" s="304"/>
      <c r="R22" s="304"/>
      <c r="S22" s="304"/>
      <c r="T22" s="304"/>
      <c r="U22" s="304"/>
      <c r="V22" s="304"/>
      <c r="W22" s="304"/>
      <c r="X22" s="304"/>
      <c r="Y22" s="304"/>
      <c r="Z22" s="304"/>
      <c r="AA22" s="304"/>
      <c r="AB22" s="312"/>
      <c r="AC22" s="304"/>
      <c r="AD22" s="304"/>
    </row>
    <row r="23" spans="1:30" ht="15" customHeight="1" x14ac:dyDescent="0.25">
      <c r="A23" s="304"/>
      <c r="B23" s="31"/>
      <c r="C23" s="574"/>
      <c r="D23" s="575"/>
      <c r="E23" s="575"/>
      <c r="F23" s="575"/>
      <c r="G23" s="575"/>
      <c r="H23" s="575"/>
      <c r="I23" s="575"/>
      <c r="J23" s="575"/>
      <c r="K23" s="575"/>
      <c r="L23" s="575"/>
      <c r="M23" s="575"/>
      <c r="N23" s="575"/>
      <c r="O23" s="575"/>
      <c r="P23" s="576"/>
      <c r="Q23" s="304"/>
      <c r="R23" s="317" t="s">
        <v>131</v>
      </c>
      <c r="S23" s="304"/>
      <c r="T23" s="304"/>
      <c r="U23" s="304"/>
      <c r="V23" s="304"/>
      <c r="W23" s="563" t="s">
        <v>23</v>
      </c>
      <c r="X23" s="557"/>
      <c r="Y23" s="557"/>
      <c r="Z23" s="557"/>
      <c r="AA23" s="545"/>
      <c r="AB23" s="312"/>
      <c r="AC23" s="304"/>
      <c r="AD23" s="304"/>
    </row>
    <row r="24" spans="1:30" ht="15" customHeight="1" x14ac:dyDescent="0.25">
      <c r="A24" s="304"/>
      <c r="B24" s="31"/>
      <c r="C24" s="314"/>
      <c r="D24" s="314"/>
      <c r="E24" s="314"/>
      <c r="F24" s="314"/>
      <c r="G24" s="314"/>
      <c r="H24" s="304"/>
      <c r="I24" s="304"/>
      <c r="J24" s="304"/>
      <c r="K24" s="304"/>
      <c r="L24" s="304"/>
      <c r="M24" s="304"/>
      <c r="N24" s="304"/>
      <c r="O24" s="304"/>
      <c r="P24" s="304"/>
      <c r="Q24" s="304"/>
      <c r="R24" s="317"/>
      <c r="S24" s="304"/>
      <c r="T24" s="304"/>
      <c r="U24" s="304"/>
      <c r="V24" s="304"/>
      <c r="W24" s="304"/>
      <c r="X24" s="304"/>
      <c r="Y24" s="304"/>
      <c r="Z24" s="304"/>
      <c r="AA24" s="304"/>
      <c r="AB24" s="312"/>
      <c r="AC24" s="304"/>
      <c r="AD24" s="304"/>
    </row>
    <row r="25" spans="1:30" ht="15" customHeight="1" x14ac:dyDescent="0.25">
      <c r="A25" s="304"/>
      <c r="B25" s="31"/>
      <c r="C25" s="317" t="s">
        <v>132</v>
      </c>
      <c r="D25" s="314"/>
      <c r="E25" s="314"/>
      <c r="F25" s="314"/>
      <c r="G25" s="314"/>
      <c r="H25" s="314"/>
      <c r="I25" s="304"/>
      <c r="J25" s="304"/>
      <c r="K25" s="304"/>
      <c r="L25" s="304"/>
      <c r="M25" s="304"/>
      <c r="N25" s="304"/>
      <c r="O25" s="304"/>
      <c r="P25" s="304"/>
      <c r="Q25" s="304"/>
      <c r="R25" s="304"/>
      <c r="S25" s="304"/>
      <c r="T25" s="304"/>
      <c r="U25" s="304"/>
      <c r="V25" s="304"/>
      <c r="W25" s="304"/>
      <c r="X25" s="304"/>
      <c r="Y25" s="304"/>
      <c r="Z25" s="304"/>
      <c r="AA25" s="304"/>
      <c r="AB25" s="312"/>
      <c r="AC25" s="304"/>
      <c r="AD25" s="304"/>
    </row>
    <row r="26" spans="1:30" ht="29.25" customHeight="1" x14ac:dyDescent="0.25">
      <c r="A26" s="304"/>
      <c r="B26" s="31"/>
      <c r="C26" s="563" t="s">
        <v>133</v>
      </c>
      <c r="D26" s="557"/>
      <c r="E26" s="557"/>
      <c r="F26" s="557"/>
      <c r="G26" s="557"/>
      <c r="H26" s="557"/>
      <c r="I26" s="557"/>
      <c r="J26" s="557"/>
      <c r="K26" s="557"/>
      <c r="L26" s="557"/>
      <c r="M26" s="557"/>
      <c r="N26" s="557"/>
      <c r="O26" s="557"/>
      <c r="P26" s="557"/>
      <c r="Q26" s="557"/>
      <c r="R26" s="557"/>
      <c r="S26" s="557"/>
      <c r="T26" s="557"/>
      <c r="U26" s="557"/>
      <c r="V26" s="557"/>
      <c r="W26" s="557"/>
      <c r="X26" s="557"/>
      <c r="Y26" s="557"/>
      <c r="Z26" s="557"/>
      <c r="AA26" s="545"/>
      <c r="AB26" s="312"/>
      <c r="AC26" s="304"/>
      <c r="AD26" s="304"/>
    </row>
    <row r="27" spans="1:30" ht="15" customHeight="1" x14ac:dyDescent="0.25">
      <c r="A27" s="304"/>
      <c r="B27" s="31"/>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20"/>
      <c r="AC27" s="304"/>
      <c r="AD27" s="304"/>
    </row>
    <row r="28" spans="1:30" ht="15" customHeight="1" x14ac:dyDescent="0.25">
      <c r="A28" s="304"/>
      <c r="B28" s="31"/>
      <c r="C28" s="308" t="s">
        <v>134</v>
      </c>
      <c r="D28" s="314"/>
      <c r="E28" s="314"/>
      <c r="F28" s="314"/>
      <c r="G28" s="314"/>
      <c r="H28" s="314"/>
      <c r="I28" s="314"/>
      <c r="J28" s="314"/>
      <c r="K28" s="314"/>
      <c r="L28" s="314"/>
      <c r="M28" s="308" t="s">
        <v>134</v>
      </c>
      <c r="N28" s="314"/>
      <c r="O28" s="314"/>
      <c r="P28" s="314"/>
      <c r="Q28" s="314"/>
      <c r="R28" s="314"/>
      <c r="S28" s="314"/>
      <c r="T28" s="314"/>
      <c r="U28" s="314"/>
      <c r="V28" s="314"/>
      <c r="W28" s="314"/>
      <c r="X28" s="314"/>
      <c r="Y28" s="314"/>
      <c r="Z28" s="314"/>
      <c r="AA28" s="314"/>
      <c r="AB28" s="320"/>
      <c r="AC28" s="304"/>
      <c r="AD28" s="304"/>
    </row>
    <row r="29" spans="1:30" ht="29.25" customHeight="1" x14ac:dyDescent="0.25">
      <c r="A29" s="304"/>
      <c r="B29" s="31"/>
      <c r="C29" s="563" t="s">
        <v>135</v>
      </c>
      <c r="D29" s="557"/>
      <c r="E29" s="557"/>
      <c r="F29" s="557"/>
      <c r="G29" s="557"/>
      <c r="H29" s="557"/>
      <c r="I29" s="557"/>
      <c r="J29" s="557"/>
      <c r="K29" s="545"/>
      <c r="L29" s="314"/>
      <c r="M29" s="563" t="s">
        <v>136</v>
      </c>
      <c r="N29" s="557"/>
      <c r="O29" s="557"/>
      <c r="P29" s="557"/>
      <c r="Q29" s="557"/>
      <c r="R29" s="557"/>
      <c r="S29" s="557"/>
      <c r="T29" s="557"/>
      <c r="U29" s="557"/>
      <c r="V29" s="557"/>
      <c r="W29" s="557"/>
      <c r="X29" s="557"/>
      <c r="Y29" s="557"/>
      <c r="Z29" s="557"/>
      <c r="AA29" s="545"/>
      <c r="AB29" s="320"/>
      <c r="AC29" s="304"/>
      <c r="AD29" s="304"/>
    </row>
    <row r="30" spans="1:30" ht="15" customHeight="1" x14ac:dyDescent="0.25">
      <c r="A30" s="304"/>
      <c r="B30" s="31"/>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12"/>
      <c r="AC30" s="304"/>
      <c r="AD30" s="304"/>
    </row>
    <row r="31" spans="1:30" ht="15" customHeight="1" x14ac:dyDescent="0.25">
      <c r="A31" s="304"/>
      <c r="B31" s="31"/>
      <c r="C31" s="321" t="s">
        <v>137</v>
      </c>
      <c r="D31" s="321"/>
      <c r="E31" s="321"/>
      <c r="F31" s="321"/>
      <c r="G31" s="322"/>
      <c r="H31" s="323"/>
      <c r="I31" s="323"/>
      <c r="J31" s="323"/>
      <c r="K31" s="323"/>
      <c r="L31" s="323"/>
      <c r="M31" s="323"/>
      <c r="N31" s="323"/>
      <c r="O31" s="323"/>
      <c r="P31" s="323"/>
      <c r="Q31" s="323"/>
      <c r="R31" s="323"/>
      <c r="S31" s="323"/>
      <c r="T31" s="323"/>
      <c r="U31" s="323"/>
      <c r="V31" s="323"/>
      <c r="W31" s="323"/>
      <c r="X31" s="323"/>
      <c r="Y31" s="323"/>
      <c r="Z31" s="323"/>
      <c r="AA31" s="323"/>
      <c r="AB31" s="312"/>
      <c r="AC31" s="304"/>
      <c r="AD31" s="304"/>
    </row>
    <row r="32" spans="1:30" ht="90" customHeight="1" x14ac:dyDescent="0.25">
      <c r="A32" s="304"/>
      <c r="B32" s="31"/>
      <c r="C32" s="562" t="s">
        <v>138</v>
      </c>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45"/>
      <c r="AB32" s="312"/>
      <c r="AC32" s="304"/>
      <c r="AD32" s="304"/>
    </row>
    <row r="33" spans="1:30" ht="15" customHeight="1" x14ac:dyDescent="0.25">
      <c r="A33" s="304"/>
      <c r="B33" s="31"/>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12"/>
      <c r="AC33" s="304"/>
      <c r="AD33" s="304"/>
    </row>
    <row r="34" spans="1:30" ht="15.75" customHeight="1" x14ac:dyDescent="0.25">
      <c r="A34" s="304"/>
      <c r="B34" s="31"/>
      <c r="C34" s="561" t="s">
        <v>139</v>
      </c>
      <c r="D34" s="553"/>
      <c r="E34" s="317"/>
      <c r="F34" s="555" t="s">
        <v>22</v>
      </c>
      <c r="G34" s="545"/>
      <c r="H34" s="317"/>
      <c r="I34" s="304"/>
      <c r="J34" s="324" t="s">
        <v>140</v>
      </c>
      <c r="K34" s="555">
        <v>1</v>
      </c>
      <c r="L34" s="557"/>
      <c r="M34" s="557"/>
      <c r="N34" s="545"/>
      <c r="O34" s="317"/>
      <c r="P34" s="317"/>
      <c r="Q34" s="308" t="s">
        <v>141</v>
      </c>
      <c r="R34" s="304"/>
      <c r="S34" s="317"/>
      <c r="T34" s="317"/>
      <c r="U34" s="317"/>
      <c r="V34" s="317"/>
      <c r="W34" s="555" t="s">
        <v>20</v>
      </c>
      <c r="X34" s="557"/>
      <c r="Y34" s="557"/>
      <c r="Z34" s="557"/>
      <c r="AA34" s="545"/>
      <c r="AB34" s="316"/>
      <c r="AC34" s="304"/>
      <c r="AD34" s="304"/>
    </row>
    <row r="35" spans="1:30" ht="15.75" customHeight="1" x14ac:dyDescent="0.25">
      <c r="A35" s="304"/>
      <c r="B35" s="31"/>
      <c r="C35" s="304"/>
      <c r="D35" s="304"/>
      <c r="E35" s="304"/>
      <c r="F35" s="319"/>
      <c r="G35" s="319"/>
      <c r="H35" s="319"/>
      <c r="I35" s="319"/>
      <c r="J35" s="319"/>
      <c r="K35" s="319"/>
      <c r="L35" s="319"/>
      <c r="M35" s="304"/>
      <c r="N35" s="304"/>
      <c r="O35" s="304"/>
      <c r="P35" s="304"/>
      <c r="Q35" s="304"/>
      <c r="R35" s="304"/>
      <c r="S35" s="304"/>
      <c r="T35" s="304"/>
      <c r="U35" s="304"/>
      <c r="V35" s="304"/>
      <c r="W35" s="304"/>
      <c r="X35" s="304"/>
      <c r="Y35" s="304"/>
      <c r="Z35" s="304"/>
      <c r="AA35" s="304"/>
      <c r="AB35" s="312"/>
      <c r="AC35" s="304"/>
      <c r="AD35" s="304"/>
    </row>
    <row r="36" spans="1:30" ht="32.25" customHeight="1" x14ac:dyDescent="0.25">
      <c r="A36" s="304"/>
      <c r="B36" s="31"/>
      <c r="C36" s="304"/>
      <c r="D36" s="324" t="s">
        <v>142</v>
      </c>
      <c r="E36" s="317"/>
      <c r="F36" s="562" t="s">
        <v>143</v>
      </c>
      <c r="G36" s="557"/>
      <c r="H36" s="557"/>
      <c r="I36" s="557"/>
      <c r="J36" s="557"/>
      <c r="K36" s="557"/>
      <c r="L36" s="557"/>
      <c r="M36" s="545"/>
      <c r="N36" s="304"/>
      <c r="O36" s="324" t="s">
        <v>144</v>
      </c>
      <c r="P36" s="563">
        <v>1</v>
      </c>
      <c r="Q36" s="557"/>
      <c r="R36" s="557"/>
      <c r="S36" s="557"/>
      <c r="T36" s="557"/>
      <c r="U36" s="557"/>
      <c r="V36" s="557"/>
      <c r="W36" s="557"/>
      <c r="X36" s="557"/>
      <c r="Y36" s="557"/>
      <c r="Z36" s="557"/>
      <c r="AA36" s="545"/>
      <c r="AB36" s="312"/>
      <c r="AC36" s="304"/>
      <c r="AD36" s="304"/>
    </row>
    <row r="37" spans="1:30" ht="15.75" customHeight="1" x14ac:dyDescent="0.25">
      <c r="A37" s="304"/>
      <c r="B37" s="31"/>
      <c r="C37" s="317"/>
      <c r="D37" s="317"/>
      <c r="E37" s="317"/>
      <c r="F37" s="319"/>
      <c r="G37" s="319"/>
      <c r="H37" s="319"/>
      <c r="I37" s="319"/>
      <c r="J37" s="319"/>
      <c r="K37" s="319"/>
      <c r="L37" s="319"/>
      <c r="M37" s="317"/>
      <c r="N37" s="317"/>
      <c r="O37" s="317"/>
      <c r="P37" s="317"/>
      <c r="Q37" s="317"/>
      <c r="R37" s="317"/>
      <c r="S37" s="317"/>
      <c r="T37" s="317"/>
      <c r="U37" s="317"/>
      <c r="V37" s="317"/>
      <c r="W37" s="317"/>
      <c r="X37" s="317"/>
      <c r="Y37" s="317"/>
      <c r="Z37" s="317"/>
      <c r="AA37" s="317"/>
      <c r="AB37" s="316"/>
      <c r="AC37" s="304"/>
      <c r="AD37" s="304"/>
    </row>
    <row r="38" spans="1:30" ht="15.75" customHeight="1" x14ac:dyDescent="0.25">
      <c r="A38" s="304"/>
      <c r="B38" s="31"/>
      <c r="C38" s="304"/>
      <c r="D38" s="324" t="s">
        <v>145</v>
      </c>
      <c r="E38" s="304"/>
      <c r="F38" s="556" t="s">
        <v>146</v>
      </c>
      <c r="G38" s="545"/>
      <c r="H38" s="304"/>
      <c r="I38" s="304"/>
      <c r="J38" s="317" t="s">
        <v>147</v>
      </c>
      <c r="K38" s="304"/>
      <c r="L38" s="556" t="s">
        <v>148</v>
      </c>
      <c r="M38" s="557"/>
      <c r="N38" s="545"/>
      <c r="O38" s="317"/>
      <c r="P38" s="317"/>
      <c r="Q38" s="304"/>
      <c r="R38" s="317" t="s">
        <v>149</v>
      </c>
      <c r="S38" s="317"/>
      <c r="T38" s="317"/>
      <c r="U38" s="317"/>
      <c r="V38" s="317"/>
      <c r="W38" s="564"/>
      <c r="X38" s="557"/>
      <c r="Y38" s="557"/>
      <c r="Z38" s="557"/>
      <c r="AA38" s="545"/>
      <c r="AB38" s="316"/>
      <c r="AC38" s="304"/>
      <c r="AD38" s="304"/>
    </row>
    <row r="39" spans="1:30" ht="15.75" customHeight="1" x14ac:dyDescent="0.25">
      <c r="A39" s="304"/>
      <c r="B39" s="31"/>
      <c r="C39" s="304"/>
      <c r="D39" s="304"/>
      <c r="E39" s="304"/>
      <c r="F39" s="29"/>
      <c r="G39" s="304"/>
      <c r="H39" s="304"/>
      <c r="I39" s="308"/>
      <c r="J39" s="308"/>
      <c r="K39" s="308"/>
      <c r="L39" s="308"/>
      <c r="M39" s="308"/>
      <c r="N39" s="308"/>
      <c r="O39" s="308"/>
      <c r="P39" s="308"/>
      <c r="Q39" s="308"/>
      <c r="R39" s="308"/>
      <c r="S39" s="308"/>
      <c r="T39" s="308"/>
      <c r="U39" s="308"/>
      <c r="V39" s="308"/>
      <c r="W39" s="308"/>
      <c r="X39" s="308"/>
      <c r="Y39" s="308"/>
      <c r="Z39" s="308"/>
      <c r="AA39" s="308"/>
      <c r="AB39" s="309"/>
      <c r="AC39" s="304"/>
      <c r="AD39" s="304"/>
    </row>
    <row r="40" spans="1:30" ht="15.75" customHeight="1" x14ac:dyDescent="0.25">
      <c r="A40" s="304"/>
      <c r="B40" s="31"/>
      <c r="C40" s="325" t="s">
        <v>150</v>
      </c>
      <c r="D40" s="558">
        <v>2024</v>
      </c>
      <c r="E40" s="559"/>
      <c r="F40" s="560"/>
      <c r="G40" s="35"/>
      <c r="H40" s="308"/>
      <c r="I40" s="308"/>
      <c r="J40" s="308"/>
      <c r="K40" s="308"/>
      <c r="L40" s="308"/>
      <c r="M40" s="308"/>
      <c r="N40" s="308"/>
      <c r="O40" s="308"/>
      <c r="P40" s="308"/>
      <c r="Q40" s="552"/>
      <c r="R40" s="553"/>
      <c r="S40" s="553"/>
      <c r="T40" s="553"/>
      <c r="U40" s="553"/>
      <c r="V40" s="308"/>
      <c r="W40" s="308"/>
      <c r="X40" s="554"/>
      <c r="Y40" s="553"/>
      <c r="Z40" s="553"/>
      <c r="AA40" s="553"/>
      <c r="AB40" s="316"/>
      <c r="AC40" s="304"/>
      <c r="AD40" s="304"/>
    </row>
    <row r="41" spans="1:30" ht="5.25" customHeight="1" x14ac:dyDescent="0.25">
      <c r="A41" s="304"/>
      <c r="B41" s="31"/>
      <c r="C41" s="317"/>
      <c r="D41" s="38"/>
      <c r="E41" s="38"/>
      <c r="F41" s="38"/>
      <c r="G41" s="304"/>
      <c r="H41" s="308"/>
      <c r="I41" s="308"/>
      <c r="J41" s="308"/>
      <c r="K41" s="308"/>
      <c r="L41" s="308"/>
      <c r="M41" s="308"/>
      <c r="N41" s="308"/>
      <c r="O41" s="308"/>
      <c r="P41" s="308"/>
      <c r="Q41" s="314"/>
      <c r="R41" s="314"/>
      <c r="S41" s="314"/>
      <c r="T41" s="314"/>
      <c r="U41" s="314"/>
      <c r="V41" s="308"/>
      <c r="W41" s="308"/>
      <c r="X41" s="310"/>
      <c r="Y41" s="310"/>
      <c r="Z41" s="310"/>
      <c r="AA41" s="310"/>
      <c r="AB41" s="316"/>
      <c r="AC41" s="304"/>
      <c r="AD41" s="304"/>
    </row>
    <row r="42" spans="1:30" ht="15.75" customHeight="1" x14ac:dyDescent="0.25">
      <c r="A42" s="304"/>
      <c r="B42" s="31"/>
      <c r="C42" s="317" t="s">
        <v>140</v>
      </c>
      <c r="D42" s="563">
        <v>1</v>
      </c>
      <c r="E42" s="557"/>
      <c r="F42" s="545"/>
      <c r="G42" s="304"/>
      <c r="H42" s="308"/>
      <c r="I42" s="308"/>
      <c r="J42" s="308"/>
      <c r="K42" s="308"/>
      <c r="L42" s="308"/>
      <c r="M42" s="308"/>
      <c r="N42" s="308"/>
      <c r="O42" s="308"/>
      <c r="P42" s="308"/>
      <c r="Q42" s="552"/>
      <c r="R42" s="553"/>
      <c r="S42" s="553"/>
      <c r="T42" s="553"/>
      <c r="U42" s="553"/>
      <c r="V42" s="308"/>
      <c r="W42" s="308"/>
      <c r="X42" s="554"/>
      <c r="Y42" s="553"/>
      <c r="Z42" s="553"/>
      <c r="AA42" s="553"/>
      <c r="AB42" s="309"/>
      <c r="AC42" s="304"/>
      <c r="AD42" s="304"/>
    </row>
    <row r="43" spans="1:30" ht="15.75" customHeight="1" x14ac:dyDescent="0.25">
      <c r="A43" s="304"/>
      <c r="B43" s="31"/>
      <c r="C43" s="304"/>
      <c r="D43" s="304"/>
      <c r="E43" s="304"/>
      <c r="F43" s="304"/>
      <c r="G43" s="304"/>
      <c r="H43" s="304"/>
      <c r="I43" s="308"/>
      <c r="J43" s="308"/>
      <c r="K43" s="317"/>
      <c r="L43" s="317"/>
      <c r="M43" s="317"/>
      <c r="N43" s="317"/>
      <c r="O43" s="317"/>
      <c r="P43" s="317"/>
      <c r="Q43" s="317"/>
      <c r="R43" s="317"/>
      <c r="S43" s="317"/>
      <c r="T43" s="317"/>
      <c r="U43" s="317"/>
      <c r="V43" s="317"/>
      <c r="W43" s="317"/>
      <c r="X43" s="317"/>
      <c r="Y43" s="317"/>
      <c r="Z43" s="317"/>
      <c r="AA43" s="317"/>
      <c r="AB43" s="309"/>
      <c r="AC43" s="304"/>
      <c r="AD43" s="304"/>
    </row>
    <row r="44" spans="1:30" ht="15.75" customHeight="1" x14ac:dyDescent="0.25">
      <c r="A44" s="304"/>
      <c r="B44" s="31"/>
      <c r="C44" s="317"/>
      <c r="D44" s="555" t="s">
        <v>151</v>
      </c>
      <c r="E44" s="557"/>
      <c r="F44" s="557"/>
      <c r="G44" s="557"/>
      <c r="H44" s="557"/>
      <c r="I44" s="557"/>
      <c r="J44" s="557"/>
      <c r="K44" s="557"/>
      <c r="L44" s="557"/>
      <c r="M44" s="557"/>
      <c r="N44" s="557"/>
      <c r="O44" s="557"/>
      <c r="P44" s="557"/>
      <c r="Q44" s="557"/>
      <c r="R44" s="557"/>
      <c r="S44" s="557"/>
      <c r="T44" s="557"/>
      <c r="U44" s="557"/>
      <c r="V44" s="557"/>
      <c r="W44" s="557"/>
      <c r="X44" s="557"/>
      <c r="Y44" s="545"/>
      <c r="Z44" s="318"/>
      <c r="AA44" s="318"/>
      <c r="AB44" s="326"/>
      <c r="AC44" s="304"/>
      <c r="AD44" s="304"/>
    </row>
    <row r="45" spans="1:30" ht="15.75" customHeight="1" x14ac:dyDescent="0.25">
      <c r="A45" s="304"/>
      <c r="B45" s="31"/>
      <c r="C45" s="304"/>
      <c r="D45" s="594" t="s">
        <v>152</v>
      </c>
      <c r="E45" s="557"/>
      <c r="F45" s="557"/>
      <c r="G45" s="557"/>
      <c r="H45" s="545"/>
      <c r="I45" s="590" t="s">
        <v>153</v>
      </c>
      <c r="J45" s="557"/>
      <c r="K45" s="557"/>
      <c r="L45" s="557"/>
      <c r="M45" s="557"/>
      <c r="N45" s="557"/>
      <c r="O45" s="557"/>
      <c r="P45" s="545"/>
      <c r="Q45" s="591" t="s">
        <v>154</v>
      </c>
      <c r="R45" s="557"/>
      <c r="S45" s="557"/>
      <c r="T45" s="557"/>
      <c r="U45" s="557"/>
      <c r="V45" s="557"/>
      <c r="W45" s="557"/>
      <c r="X45" s="557"/>
      <c r="Y45" s="545"/>
      <c r="Z45" s="318"/>
      <c r="AA45" s="318"/>
      <c r="AB45" s="326"/>
      <c r="AC45" s="304"/>
      <c r="AD45" s="304"/>
    </row>
    <row r="46" spans="1:30" ht="15.75" customHeight="1" x14ac:dyDescent="0.25">
      <c r="A46" s="327"/>
      <c r="B46" s="39"/>
      <c r="C46" s="40"/>
      <c r="D46" s="595" t="s">
        <v>155</v>
      </c>
      <c r="E46" s="557"/>
      <c r="F46" s="557"/>
      <c r="G46" s="557"/>
      <c r="H46" s="545"/>
      <c r="I46" s="592" t="s">
        <v>156</v>
      </c>
      <c r="J46" s="557"/>
      <c r="K46" s="557"/>
      <c r="L46" s="557"/>
      <c r="M46" s="557"/>
      <c r="N46" s="557"/>
      <c r="O46" s="557"/>
      <c r="P46" s="545"/>
      <c r="Q46" s="593" t="s">
        <v>157</v>
      </c>
      <c r="R46" s="557"/>
      <c r="S46" s="557"/>
      <c r="T46" s="557"/>
      <c r="U46" s="557"/>
      <c r="V46" s="557"/>
      <c r="W46" s="557"/>
      <c r="X46" s="557"/>
      <c r="Y46" s="545"/>
      <c r="Z46" s="327"/>
      <c r="AA46" s="327"/>
      <c r="AB46" s="328"/>
      <c r="AC46" s="327"/>
      <c r="AD46" s="327"/>
    </row>
    <row r="47" spans="1:30" ht="15.75" customHeight="1" x14ac:dyDescent="0.25">
      <c r="A47" s="304"/>
      <c r="B47" s="31"/>
      <c r="C47" s="329"/>
      <c r="D47" s="329"/>
      <c r="E47" s="329"/>
      <c r="F47" s="329"/>
      <c r="G47" s="330"/>
      <c r="H47" s="330"/>
      <c r="I47" s="330"/>
      <c r="J47" s="330"/>
      <c r="K47" s="330"/>
      <c r="L47" s="330"/>
      <c r="M47" s="330"/>
      <c r="N47" s="330"/>
      <c r="O47" s="330"/>
      <c r="P47" s="330"/>
      <c r="Q47" s="330"/>
      <c r="R47" s="330"/>
      <c r="S47" s="330"/>
      <c r="T47" s="330"/>
      <c r="U47" s="330"/>
      <c r="V47" s="330"/>
      <c r="W47" s="330"/>
      <c r="X47" s="330"/>
      <c r="Y47" s="330"/>
      <c r="Z47" s="329"/>
      <c r="AA47" s="329"/>
      <c r="AB47" s="313"/>
      <c r="AC47" s="304"/>
      <c r="AD47" s="304"/>
    </row>
    <row r="48" spans="1:30" ht="15.75" customHeight="1" x14ac:dyDescent="0.25">
      <c r="A48" s="331"/>
      <c r="B48" s="41"/>
      <c r="C48" s="583" t="s">
        <v>158</v>
      </c>
      <c r="D48" s="557"/>
      <c r="E48" s="557"/>
      <c r="F48" s="545"/>
      <c r="G48" s="588" t="s">
        <v>159</v>
      </c>
      <c r="H48" s="589" t="s">
        <v>160</v>
      </c>
      <c r="I48" s="571"/>
      <c r="J48" s="571"/>
      <c r="K48" s="571"/>
      <c r="L48" s="571"/>
      <c r="M48" s="571"/>
      <c r="N48" s="571"/>
      <c r="O48" s="571"/>
      <c r="P48" s="571"/>
      <c r="Q48" s="571"/>
      <c r="R48" s="571"/>
      <c r="S48" s="571"/>
      <c r="T48" s="571"/>
      <c r="U48" s="571"/>
      <c r="V48" s="571"/>
      <c r="W48" s="571"/>
      <c r="X48" s="571"/>
      <c r="Y48" s="571"/>
      <c r="Z48" s="571"/>
      <c r="AA48" s="572"/>
      <c r="AB48" s="326"/>
      <c r="AC48" s="331"/>
      <c r="AD48" s="331"/>
    </row>
    <row r="49" spans="1:30" ht="15.75" customHeight="1" x14ac:dyDescent="0.25">
      <c r="A49" s="331"/>
      <c r="B49" s="41"/>
      <c r="C49" s="42" t="s">
        <v>161</v>
      </c>
      <c r="D49" s="43">
        <v>1.2</v>
      </c>
      <c r="E49" s="583" t="s">
        <v>162</v>
      </c>
      <c r="F49" s="545"/>
      <c r="G49" s="529"/>
      <c r="H49" s="574"/>
      <c r="I49" s="575"/>
      <c r="J49" s="575"/>
      <c r="K49" s="575"/>
      <c r="L49" s="575"/>
      <c r="M49" s="575"/>
      <c r="N49" s="575"/>
      <c r="O49" s="575"/>
      <c r="P49" s="575"/>
      <c r="Q49" s="575"/>
      <c r="R49" s="575"/>
      <c r="S49" s="575"/>
      <c r="T49" s="575"/>
      <c r="U49" s="575"/>
      <c r="V49" s="575"/>
      <c r="W49" s="575"/>
      <c r="X49" s="575"/>
      <c r="Y49" s="575"/>
      <c r="Z49" s="575"/>
      <c r="AA49" s="576"/>
      <c r="AB49" s="326"/>
      <c r="AC49" s="331"/>
      <c r="AD49" s="331"/>
    </row>
    <row r="50" spans="1:30" ht="15.75" customHeight="1" x14ac:dyDescent="0.25">
      <c r="A50" s="331"/>
      <c r="B50" s="41"/>
      <c r="C50" s="44">
        <v>2024</v>
      </c>
      <c r="D50" s="45">
        <v>45474</v>
      </c>
      <c r="E50" s="582">
        <v>45656</v>
      </c>
      <c r="F50" s="545"/>
      <c r="G50" s="46">
        <v>1</v>
      </c>
      <c r="H50" s="587" t="s">
        <v>124</v>
      </c>
      <c r="I50" s="557"/>
      <c r="J50" s="557"/>
      <c r="K50" s="557"/>
      <c r="L50" s="557"/>
      <c r="M50" s="557"/>
      <c r="N50" s="557"/>
      <c r="O50" s="557"/>
      <c r="P50" s="557"/>
      <c r="Q50" s="557"/>
      <c r="R50" s="557"/>
      <c r="S50" s="557"/>
      <c r="T50" s="557"/>
      <c r="U50" s="557"/>
      <c r="V50" s="557"/>
      <c r="W50" s="557"/>
      <c r="X50" s="557"/>
      <c r="Y50" s="557"/>
      <c r="Z50" s="557"/>
      <c r="AA50" s="545"/>
      <c r="AB50" s="326"/>
      <c r="AC50" s="331"/>
      <c r="AD50" s="331"/>
    </row>
    <row r="51" spans="1:30" ht="15.75" customHeight="1" x14ac:dyDescent="0.25">
      <c r="A51" s="331"/>
      <c r="B51" s="41"/>
      <c r="C51" s="44">
        <v>2025</v>
      </c>
      <c r="D51" s="45">
        <v>45658</v>
      </c>
      <c r="E51" s="582">
        <v>46021</v>
      </c>
      <c r="F51" s="545"/>
      <c r="G51" s="46">
        <v>1</v>
      </c>
      <c r="H51" s="587" t="s">
        <v>124</v>
      </c>
      <c r="I51" s="557"/>
      <c r="J51" s="557"/>
      <c r="K51" s="557"/>
      <c r="L51" s="557"/>
      <c r="M51" s="557"/>
      <c r="N51" s="557"/>
      <c r="O51" s="557"/>
      <c r="P51" s="557"/>
      <c r="Q51" s="557"/>
      <c r="R51" s="557"/>
      <c r="S51" s="557"/>
      <c r="T51" s="557"/>
      <c r="U51" s="557"/>
      <c r="V51" s="557"/>
      <c r="W51" s="557"/>
      <c r="X51" s="557"/>
      <c r="Y51" s="557"/>
      <c r="Z51" s="557"/>
      <c r="AA51" s="545"/>
      <c r="AB51" s="326"/>
      <c r="AC51" s="331"/>
      <c r="AD51" s="331"/>
    </row>
    <row r="52" spans="1:30" ht="15.75" customHeight="1" x14ac:dyDescent="0.25">
      <c r="A52" s="331"/>
      <c r="B52" s="41"/>
      <c r="C52" s="44">
        <v>2026</v>
      </c>
      <c r="D52" s="45">
        <v>46023</v>
      </c>
      <c r="E52" s="582">
        <v>46386</v>
      </c>
      <c r="F52" s="545"/>
      <c r="G52" s="46">
        <v>1</v>
      </c>
      <c r="H52" s="587" t="s">
        <v>124</v>
      </c>
      <c r="I52" s="557"/>
      <c r="J52" s="557"/>
      <c r="K52" s="557"/>
      <c r="L52" s="557"/>
      <c r="M52" s="557"/>
      <c r="N52" s="557"/>
      <c r="O52" s="557"/>
      <c r="P52" s="557"/>
      <c r="Q52" s="557"/>
      <c r="R52" s="557"/>
      <c r="S52" s="557"/>
      <c r="T52" s="557"/>
      <c r="U52" s="557"/>
      <c r="V52" s="557"/>
      <c r="W52" s="557"/>
      <c r="X52" s="557"/>
      <c r="Y52" s="557"/>
      <c r="Z52" s="557"/>
      <c r="AA52" s="545"/>
      <c r="AB52" s="326"/>
      <c r="AC52" s="331"/>
      <c r="AD52" s="331"/>
    </row>
    <row r="53" spans="1:30" ht="15.75" customHeight="1" x14ac:dyDescent="0.25">
      <c r="A53" s="331"/>
      <c r="B53" s="41"/>
      <c r="C53" s="44">
        <v>2027</v>
      </c>
      <c r="D53" s="45">
        <v>46388</v>
      </c>
      <c r="E53" s="582">
        <v>46751</v>
      </c>
      <c r="F53" s="545"/>
      <c r="G53" s="46">
        <v>1</v>
      </c>
      <c r="H53" s="587" t="s">
        <v>124</v>
      </c>
      <c r="I53" s="557"/>
      <c r="J53" s="557"/>
      <c r="K53" s="557"/>
      <c r="L53" s="557"/>
      <c r="M53" s="557"/>
      <c r="N53" s="557"/>
      <c r="O53" s="557"/>
      <c r="P53" s="557"/>
      <c r="Q53" s="557"/>
      <c r="R53" s="557"/>
      <c r="S53" s="557"/>
      <c r="T53" s="557"/>
      <c r="U53" s="557"/>
      <c r="V53" s="557"/>
      <c r="W53" s="557"/>
      <c r="X53" s="557"/>
      <c r="Y53" s="557"/>
      <c r="Z53" s="557"/>
      <c r="AA53" s="545"/>
      <c r="AB53" s="326"/>
      <c r="AC53" s="331"/>
      <c r="AD53" s="331"/>
    </row>
    <row r="54" spans="1:30" ht="15.75" customHeight="1" x14ac:dyDescent="0.25">
      <c r="A54" s="331"/>
      <c r="B54" s="41"/>
      <c r="C54" s="44"/>
      <c r="D54" s="44"/>
      <c r="E54" s="583"/>
      <c r="F54" s="545"/>
      <c r="G54" s="43"/>
      <c r="H54" s="583"/>
      <c r="I54" s="557"/>
      <c r="J54" s="557"/>
      <c r="K54" s="557"/>
      <c r="L54" s="557"/>
      <c r="M54" s="557"/>
      <c r="N54" s="557"/>
      <c r="O54" s="557"/>
      <c r="P54" s="557"/>
      <c r="Q54" s="557"/>
      <c r="R54" s="557"/>
      <c r="S54" s="557"/>
      <c r="T54" s="557"/>
      <c r="U54" s="557"/>
      <c r="V54" s="557"/>
      <c r="W54" s="557"/>
      <c r="X54" s="557"/>
      <c r="Y54" s="557"/>
      <c r="Z54" s="557"/>
      <c r="AA54" s="545"/>
      <c r="AB54" s="326"/>
      <c r="AC54" s="331"/>
      <c r="AD54" s="331"/>
    </row>
    <row r="55" spans="1:30" ht="15.75" customHeight="1" x14ac:dyDescent="0.25">
      <c r="A55" s="304"/>
      <c r="B55" s="31"/>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12"/>
      <c r="AC55" s="304"/>
      <c r="AD55" s="304"/>
    </row>
    <row r="56" spans="1:30" ht="15.75" customHeight="1" x14ac:dyDescent="0.25">
      <c r="A56" s="304"/>
      <c r="B56" s="31"/>
      <c r="C56" s="561" t="s">
        <v>163</v>
      </c>
      <c r="D56" s="553"/>
      <c r="E56" s="317"/>
      <c r="F56" s="308" t="s">
        <v>164</v>
      </c>
      <c r="G56" s="47"/>
      <c r="H56" s="319"/>
      <c r="I56" s="308" t="s">
        <v>165</v>
      </c>
      <c r="J56" s="304"/>
      <c r="K56" s="556"/>
      <c r="L56" s="545"/>
      <c r="M56" s="317"/>
      <c r="N56" s="304"/>
      <c r="O56" s="304"/>
      <c r="P56" s="304"/>
      <c r="Q56" s="304"/>
      <c r="R56" s="304"/>
      <c r="S56" s="304"/>
      <c r="T56" s="304"/>
      <c r="U56" s="304"/>
      <c r="V56" s="304"/>
      <c r="W56" s="304"/>
      <c r="X56" s="304"/>
      <c r="Y56" s="304"/>
      <c r="Z56" s="304"/>
      <c r="AA56" s="304"/>
      <c r="AB56" s="312"/>
      <c r="AC56" s="304"/>
      <c r="AD56" s="304"/>
    </row>
    <row r="57" spans="1:30" ht="15.75" customHeight="1" x14ac:dyDescent="0.25">
      <c r="A57" s="304"/>
      <c r="B57" s="332"/>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33"/>
      <c r="AC57" s="304"/>
      <c r="AD57" s="304"/>
    </row>
    <row r="58" spans="1:30" ht="15.75" customHeight="1" x14ac:dyDescent="0.25">
      <c r="A58" s="304"/>
      <c r="B58" s="581" t="s">
        <v>166</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c r="Z58" s="557"/>
      <c r="AA58" s="557"/>
      <c r="AB58" s="545"/>
      <c r="AC58" s="304"/>
      <c r="AD58" s="304"/>
    </row>
    <row r="59" spans="1:30" ht="15.75" customHeight="1" x14ac:dyDescent="0.25">
      <c r="A59" s="304"/>
      <c r="B59" s="48"/>
      <c r="C59" s="334"/>
      <c r="D59" s="334"/>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49"/>
      <c r="AC59" s="304"/>
      <c r="AD59" s="304"/>
    </row>
    <row r="60" spans="1:30" ht="29.25" customHeight="1" x14ac:dyDescent="0.25">
      <c r="A60" s="304"/>
      <c r="B60" s="583" t="s">
        <v>161</v>
      </c>
      <c r="C60" s="545"/>
      <c r="D60" s="43"/>
      <c r="E60" s="583" t="s">
        <v>167</v>
      </c>
      <c r="F60" s="545"/>
      <c r="G60" s="43"/>
      <c r="H60" s="555" t="s">
        <v>168</v>
      </c>
      <c r="I60" s="545"/>
      <c r="J60" s="583"/>
      <c r="K60" s="545"/>
      <c r="L60" s="586"/>
      <c r="M60" s="553"/>
      <c r="N60" s="43" t="s">
        <v>169</v>
      </c>
      <c r="O60" s="583"/>
      <c r="P60" s="557"/>
      <c r="Q60" s="545"/>
      <c r="R60" s="583" t="s">
        <v>170</v>
      </c>
      <c r="S60" s="557"/>
      <c r="T60" s="545"/>
      <c r="U60" s="583"/>
      <c r="V60" s="557"/>
      <c r="W60" s="545"/>
      <c r="X60" s="583" t="s">
        <v>171</v>
      </c>
      <c r="Y60" s="545"/>
      <c r="Z60" s="583"/>
      <c r="AA60" s="557"/>
      <c r="AB60" s="545"/>
      <c r="AC60" s="304"/>
      <c r="AD60" s="304"/>
    </row>
    <row r="61" spans="1:30" ht="15.75" customHeight="1" x14ac:dyDescent="0.25">
      <c r="A61" s="304"/>
      <c r="B61" s="48"/>
      <c r="C61" s="334"/>
      <c r="D61" s="334"/>
      <c r="E61" s="334"/>
      <c r="F61" s="327"/>
      <c r="G61" s="335"/>
      <c r="H61" s="336"/>
      <c r="I61" s="336"/>
      <c r="J61" s="327"/>
      <c r="K61" s="327"/>
      <c r="L61" s="327"/>
      <c r="M61" s="327"/>
      <c r="N61" s="336"/>
      <c r="O61" s="327"/>
      <c r="P61" s="327"/>
      <c r="Q61" s="327"/>
      <c r="R61" s="327"/>
      <c r="S61" s="336"/>
      <c r="T61" s="314"/>
      <c r="U61" s="314"/>
      <c r="V61" s="304"/>
      <c r="W61" s="336"/>
      <c r="X61" s="324"/>
      <c r="Y61" s="324"/>
      <c r="Z61" s="50"/>
      <c r="AA61" s="28"/>
      <c r="AB61" s="51"/>
      <c r="AC61" s="304"/>
      <c r="AD61" s="304"/>
    </row>
    <row r="62" spans="1:30" ht="15.75" customHeight="1" x14ac:dyDescent="0.25">
      <c r="A62" s="304"/>
      <c r="B62" s="581" t="s">
        <v>172</v>
      </c>
      <c r="C62" s="545"/>
      <c r="D62" s="584"/>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304"/>
      <c r="AD62" s="304"/>
    </row>
    <row r="63" spans="1:30" ht="15.75" customHeight="1" x14ac:dyDescent="0.25">
      <c r="A63" s="304"/>
      <c r="B63" s="48"/>
      <c r="C63" s="334"/>
      <c r="D63" s="334"/>
      <c r="E63" s="334"/>
      <c r="F63" s="327"/>
      <c r="G63" s="335"/>
      <c r="H63" s="336"/>
      <c r="I63" s="336"/>
      <c r="J63" s="327"/>
      <c r="K63" s="327"/>
      <c r="L63" s="327"/>
      <c r="M63" s="327"/>
      <c r="N63" s="336"/>
      <c r="O63" s="327"/>
      <c r="P63" s="327"/>
      <c r="Q63" s="327"/>
      <c r="R63" s="327"/>
      <c r="S63" s="336"/>
      <c r="T63" s="314"/>
      <c r="U63" s="314"/>
      <c r="V63" s="304"/>
      <c r="W63" s="336"/>
      <c r="X63" s="324"/>
      <c r="Y63" s="324"/>
      <c r="Z63" s="50"/>
      <c r="AA63" s="28"/>
      <c r="AB63" s="51"/>
      <c r="AC63" s="304"/>
      <c r="AD63" s="304"/>
    </row>
    <row r="64" spans="1:30" ht="15.75" customHeight="1" x14ac:dyDescent="0.25">
      <c r="A64" s="304"/>
      <c r="B64" s="581" t="s">
        <v>173</v>
      </c>
      <c r="C64" s="545"/>
      <c r="D64" s="58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304"/>
      <c r="AD64" s="304"/>
    </row>
    <row r="65" spans="1:30" ht="15.75" customHeight="1" x14ac:dyDescent="0.25">
      <c r="A65" s="304"/>
      <c r="B65" s="48"/>
      <c r="C65" s="334"/>
      <c r="D65" s="334"/>
      <c r="E65" s="334"/>
      <c r="F65" s="327"/>
      <c r="G65" s="335"/>
      <c r="H65" s="336"/>
      <c r="I65" s="336"/>
      <c r="J65" s="327"/>
      <c r="K65" s="327"/>
      <c r="L65" s="327"/>
      <c r="M65" s="327"/>
      <c r="N65" s="336"/>
      <c r="O65" s="327"/>
      <c r="P65" s="327"/>
      <c r="Q65" s="327"/>
      <c r="R65" s="327"/>
      <c r="S65" s="336"/>
      <c r="T65" s="314"/>
      <c r="U65" s="314"/>
      <c r="V65" s="304"/>
      <c r="W65" s="336"/>
      <c r="X65" s="324"/>
      <c r="Y65" s="324"/>
      <c r="Z65" s="324"/>
      <c r="AA65" s="314"/>
      <c r="AB65" s="320"/>
      <c r="AC65" s="304"/>
      <c r="AD65" s="304"/>
    </row>
    <row r="66" spans="1:30" ht="15.75" customHeight="1" x14ac:dyDescent="0.25">
      <c r="A66" s="304"/>
      <c r="B66" s="581" t="s">
        <v>174</v>
      </c>
      <c r="C66" s="545"/>
      <c r="D66" s="58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304"/>
      <c r="AD66" s="304"/>
    </row>
    <row r="67" spans="1:30" ht="15.75" customHeight="1" x14ac:dyDescent="0.25">
      <c r="A67" s="304"/>
      <c r="B67" s="48"/>
      <c r="C67" s="334"/>
      <c r="D67" s="334"/>
      <c r="E67" s="334"/>
      <c r="F67" s="327"/>
      <c r="G67" s="335"/>
      <c r="H67" s="336"/>
      <c r="I67" s="336"/>
      <c r="J67" s="327"/>
      <c r="K67" s="327"/>
      <c r="L67" s="327"/>
      <c r="M67" s="327"/>
      <c r="N67" s="336"/>
      <c r="O67" s="327"/>
      <c r="P67" s="327"/>
      <c r="Q67" s="327"/>
      <c r="R67" s="327"/>
      <c r="S67" s="336"/>
      <c r="T67" s="314"/>
      <c r="U67" s="314"/>
      <c r="V67" s="304"/>
      <c r="W67" s="336"/>
      <c r="X67" s="324"/>
      <c r="Y67" s="324"/>
      <c r="Z67" s="50"/>
      <c r="AA67" s="28"/>
      <c r="AB67" s="51"/>
      <c r="AC67" s="304"/>
      <c r="AD67" s="304"/>
    </row>
    <row r="68" spans="1:30" ht="15.75" customHeight="1" x14ac:dyDescent="0.25">
      <c r="A68" s="304"/>
      <c r="B68" s="581" t="s">
        <v>175</v>
      </c>
      <c r="C68" s="545"/>
      <c r="D68" s="58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304"/>
      <c r="AD68" s="304"/>
    </row>
    <row r="69" spans="1:30" ht="15.75" customHeight="1" x14ac:dyDescent="0.25">
      <c r="A69" s="304"/>
      <c r="B69" s="48"/>
      <c r="C69" s="334"/>
      <c r="D69" s="334"/>
      <c r="E69" s="334"/>
      <c r="F69" s="327"/>
      <c r="G69" s="335"/>
      <c r="H69" s="336"/>
      <c r="I69" s="336"/>
      <c r="J69" s="327"/>
      <c r="K69" s="327"/>
      <c r="L69" s="327"/>
      <c r="M69" s="327"/>
      <c r="N69" s="336"/>
      <c r="O69" s="327"/>
      <c r="P69" s="327"/>
      <c r="Q69" s="327"/>
      <c r="R69" s="327"/>
      <c r="S69" s="336"/>
      <c r="T69" s="314"/>
      <c r="U69" s="314"/>
      <c r="V69" s="304"/>
      <c r="W69" s="336"/>
      <c r="X69" s="324"/>
      <c r="Y69" s="324"/>
      <c r="Z69" s="50"/>
      <c r="AA69" s="28"/>
      <c r="AB69" s="51"/>
      <c r="AC69" s="304"/>
      <c r="AD69" s="304"/>
    </row>
    <row r="70" spans="1:30" ht="15.75" customHeight="1" x14ac:dyDescent="0.25">
      <c r="A70" s="304"/>
      <c r="B70" s="581" t="s">
        <v>176</v>
      </c>
      <c r="C70" s="545"/>
      <c r="D70" s="58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304"/>
      <c r="AD70" s="304"/>
    </row>
    <row r="71" spans="1:30" ht="15.75" customHeight="1" x14ac:dyDescent="0.25">
      <c r="A71" s="304"/>
      <c r="B71" s="48"/>
      <c r="C71" s="334"/>
      <c r="D71" s="334"/>
      <c r="E71" s="334"/>
      <c r="F71" s="327"/>
      <c r="G71" s="335"/>
      <c r="H71" s="336"/>
      <c r="I71" s="336"/>
      <c r="J71" s="327"/>
      <c r="K71" s="327"/>
      <c r="L71" s="327"/>
      <c r="M71" s="327"/>
      <c r="N71" s="336"/>
      <c r="O71" s="327"/>
      <c r="P71" s="327"/>
      <c r="Q71" s="327"/>
      <c r="R71" s="327"/>
      <c r="S71" s="336"/>
      <c r="T71" s="314"/>
      <c r="U71" s="314"/>
      <c r="V71" s="304"/>
      <c r="W71" s="336"/>
      <c r="X71" s="324"/>
      <c r="Y71" s="324"/>
      <c r="Z71" s="50"/>
      <c r="AA71" s="28"/>
      <c r="AB71" s="51"/>
      <c r="AC71" s="304"/>
      <c r="AD71" s="304"/>
    </row>
    <row r="72" spans="1:30" ht="15.75" customHeight="1" x14ac:dyDescent="0.25">
      <c r="A72" s="304"/>
      <c r="B72" s="581" t="s">
        <v>177</v>
      </c>
      <c r="C72" s="557"/>
      <c r="D72" s="557"/>
      <c r="E72" s="557"/>
      <c r="F72" s="557"/>
      <c r="G72" s="557"/>
      <c r="H72" s="557"/>
      <c r="I72" s="557"/>
      <c r="J72" s="557"/>
      <c r="K72" s="557"/>
      <c r="L72" s="557"/>
      <c r="M72" s="557"/>
      <c r="N72" s="557"/>
      <c r="O72" s="557"/>
      <c r="P72" s="557"/>
      <c r="Q72" s="557"/>
      <c r="R72" s="557"/>
      <c r="S72" s="557"/>
      <c r="T72" s="557"/>
      <c r="U72" s="557"/>
      <c r="V72" s="557"/>
      <c r="W72" s="557"/>
      <c r="X72" s="557"/>
      <c r="Y72" s="557"/>
      <c r="Z72" s="557"/>
      <c r="AA72" s="557"/>
      <c r="AB72" s="545"/>
      <c r="AC72" s="304"/>
      <c r="AD72" s="304"/>
    </row>
    <row r="73" spans="1:30" ht="15.75" customHeight="1" x14ac:dyDescent="0.25">
      <c r="A73" s="304"/>
      <c r="B73" s="555" t="s">
        <v>122</v>
      </c>
      <c r="C73" s="545"/>
      <c r="D73" s="52" t="s">
        <v>178</v>
      </c>
      <c r="E73" s="555" t="s">
        <v>179</v>
      </c>
      <c r="F73" s="545"/>
      <c r="G73" s="555" t="s">
        <v>177</v>
      </c>
      <c r="H73" s="557"/>
      <c r="I73" s="557"/>
      <c r="J73" s="557"/>
      <c r="K73" s="557"/>
      <c r="L73" s="557"/>
      <c r="M73" s="557"/>
      <c r="N73" s="557"/>
      <c r="O73" s="545"/>
      <c r="P73" s="555" t="s">
        <v>180</v>
      </c>
      <c r="Q73" s="557"/>
      <c r="R73" s="557"/>
      <c r="S73" s="557"/>
      <c r="T73" s="557"/>
      <c r="U73" s="557"/>
      <c r="V73" s="557"/>
      <c r="W73" s="557"/>
      <c r="X73" s="557"/>
      <c r="Y73" s="557"/>
      <c r="Z73" s="557"/>
      <c r="AA73" s="557"/>
      <c r="AB73" s="545"/>
      <c r="AC73" s="304"/>
      <c r="AD73" s="304"/>
    </row>
    <row r="74" spans="1:30" ht="15.75" customHeight="1" x14ac:dyDescent="0.25">
      <c r="A74" s="304"/>
      <c r="B74" s="555"/>
      <c r="C74" s="545"/>
      <c r="D74" s="37"/>
      <c r="E74" s="555"/>
      <c r="F74" s="545"/>
      <c r="G74" s="580"/>
      <c r="H74" s="557"/>
      <c r="I74" s="557"/>
      <c r="J74" s="557"/>
      <c r="K74" s="557"/>
      <c r="L74" s="557"/>
      <c r="M74" s="557"/>
      <c r="N74" s="557"/>
      <c r="O74" s="545"/>
      <c r="P74" s="580"/>
      <c r="Q74" s="557"/>
      <c r="R74" s="557"/>
      <c r="S74" s="557"/>
      <c r="T74" s="557"/>
      <c r="U74" s="557"/>
      <c r="V74" s="557"/>
      <c r="W74" s="557"/>
      <c r="X74" s="557"/>
      <c r="Y74" s="557"/>
      <c r="Z74" s="557"/>
      <c r="AA74" s="557"/>
      <c r="AB74" s="545"/>
      <c r="AC74" s="304"/>
      <c r="AD74" s="304"/>
    </row>
    <row r="75" spans="1:30" ht="15.75" customHeight="1" x14ac:dyDescent="0.25">
      <c r="A75" s="304"/>
      <c r="B75" s="555"/>
      <c r="C75" s="545"/>
      <c r="D75" s="37"/>
      <c r="E75" s="555"/>
      <c r="F75" s="545"/>
      <c r="G75" s="580"/>
      <c r="H75" s="557"/>
      <c r="I75" s="557"/>
      <c r="J75" s="557"/>
      <c r="K75" s="557"/>
      <c r="L75" s="557"/>
      <c r="M75" s="557"/>
      <c r="N75" s="557"/>
      <c r="O75" s="545"/>
      <c r="P75" s="580"/>
      <c r="Q75" s="557"/>
      <c r="R75" s="557"/>
      <c r="S75" s="557"/>
      <c r="T75" s="557"/>
      <c r="U75" s="557"/>
      <c r="V75" s="557"/>
      <c r="W75" s="557"/>
      <c r="X75" s="557"/>
      <c r="Y75" s="557"/>
      <c r="Z75" s="557"/>
      <c r="AA75" s="557"/>
      <c r="AB75" s="545"/>
      <c r="AC75" s="304"/>
      <c r="AD75" s="304"/>
    </row>
    <row r="76" spans="1:30" ht="26.25" customHeight="1" x14ac:dyDescent="0.25">
      <c r="A76" s="304"/>
      <c r="B76" s="579" t="s">
        <v>181</v>
      </c>
      <c r="C76" s="557"/>
      <c r="D76" s="557"/>
      <c r="E76" s="557"/>
      <c r="F76" s="557"/>
      <c r="G76" s="557"/>
      <c r="H76" s="557"/>
      <c r="I76" s="557"/>
      <c r="J76" s="557"/>
      <c r="K76" s="557"/>
      <c r="L76" s="557"/>
      <c r="M76" s="557"/>
      <c r="N76" s="557"/>
      <c r="O76" s="557"/>
      <c r="P76" s="557"/>
      <c r="Q76" s="557"/>
      <c r="R76" s="557"/>
      <c r="S76" s="557"/>
      <c r="T76" s="557"/>
      <c r="U76" s="557"/>
      <c r="V76" s="557"/>
      <c r="W76" s="557"/>
      <c r="X76" s="557"/>
      <c r="Y76" s="557"/>
      <c r="Z76" s="557"/>
      <c r="AA76" s="557"/>
      <c r="AB76" s="545"/>
      <c r="AC76" s="304"/>
      <c r="AD76" s="337"/>
    </row>
    <row r="77" spans="1:30"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row>
    <row r="78" spans="1:30"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row>
    <row r="79" spans="1:30"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row>
    <row r="80" spans="1:30"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row>
    <row r="81" spans="1:30"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row>
    <row r="82" spans="1:30"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row>
    <row r="83" spans="1:30"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493</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54" t="s">
        <v>125</v>
      </c>
      <c r="D12" s="553"/>
      <c r="E12" s="566" t="s">
        <v>441</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461</v>
      </c>
      <c r="D14" s="553"/>
      <c r="E14" s="570" t="s">
        <v>494</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row>
    <row r="15" spans="1:30"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row>
    <row r="16" spans="1:30"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row>
    <row r="17" spans="1:30" ht="15" customHeight="1" x14ac:dyDescent="0.25">
      <c r="A17" s="304"/>
      <c r="B17" s="31"/>
      <c r="C17" s="554" t="s">
        <v>463</v>
      </c>
      <c r="D17" s="553"/>
      <c r="E17" s="939" t="s">
        <v>478</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row>
    <row r="18" spans="1:30"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row>
    <row r="19" spans="1:30"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row>
    <row r="20" spans="1:30"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row>
    <row r="21" spans="1:30"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row>
    <row r="22" spans="1:30" ht="29.25" customHeight="1" x14ac:dyDescent="0.25">
      <c r="A22" s="304"/>
      <c r="B22" s="31"/>
      <c r="C22" s="555" t="s">
        <v>495</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row>
    <row r="23" spans="1:30"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row>
    <row r="24" spans="1:30"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row>
    <row r="25" spans="1:30" ht="15" customHeight="1" x14ac:dyDescent="0.25">
      <c r="A25" s="304"/>
      <c r="B25" s="31"/>
      <c r="C25" s="938" t="s">
        <v>496</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row>
    <row r="26" spans="1:30"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row>
    <row r="27" spans="1:30"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row>
    <row r="28" spans="1:30"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row>
    <row r="29" spans="1:30"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row>
    <row r="30" spans="1:30"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23</v>
      </c>
      <c r="X30" s="557"/>
      <c r="Y30" s="557"/>
      <c r="Z30" s="557"/>
      <c r="AA30" s="545"/>
      <c r="AB30" s="312"/>
      <c r="AC30" s="304"/>
      <c r="AD30" s="304"/>
    </row>
    <row r="31" spans="1:30"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row>
    <row r="32" spans="1:30"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row>
    <row r="33" spans="1:30" ht="39.75" customHeight="1" x14ac:dyDescent="0.25">
      <c r="A33" s="304"/>
      <c r="B33" s="31"/>
      <c r="C33" s="563" t="s">
        <v>426</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row>
    <row r="34" spans="1:30"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row>
    <row r="35" spans="1:30"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row>
    <row r="36" spans="1:30" ht="29.25" customHeight="1" x14ac:dyDescent="0.25">
      <c r="A36" s="304"/>
      <c r="B36" s="31"/>
      <c r="C36" s="563" t="s">
        <v>423</v>
      </c>
      <c r="D36" s="557"/>
      <c r="E36" s="557"/>
      <c r="F36" s="557"/>
      <c r="G36" s="557"/>
      <c r="H36" s="557"/>
      <c r="I36" s="557"/>
      <c r="J36" s="557"/>
      <c r="K36" s="545"/>
      <c r="L36" s="314"/>
      <c r="M36" s="563" t="s">
        <v>427</v>
      </c>
      <c r="N36" s="557"/>
      <c r="O36" s="557"/>
      <c r="P36" s="557"/>
      <c r="Q36" s="557"/>
      <c r="R36" s="557"/>
      <c r="S36" s="557"/>
      <c r="T36" s="557"/>
      <c r="U36" s="557"/>
      <c r="V36" s="557"/>
      <c r="W36" s="557"/>
      <c r="X36" s="557"/>
      <c r="Y36" s="557"/>
      <c r="Z36" s="557"/>
      <c r="AA36" s="545"/>
      <c r="AB36" s="320"/>
      <c r="AC36" s="304"/>
      <c r="AD36" s="304"/>
    </row>
    <row r="37" spans="1:30"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row>
    <row r="38" spans="1:30"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row>
    <row r="39" spans="1:30" ht="90" customHeight="1" x14ac:dyDescent="0.25">
      <c r="A39" s="304"/>
      <c r="B39" s="31"/>
      <c r="C39" s="562" t="s">
        <v>428</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row>
    <row r="40" spans="1:30"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row>
    <row r="41" spans="1:30" ht="15.75" customHeight="1" x14ac:dyDescent="0.25">
      <c r="A41" s="304"/>
      <c r="B41" s="31"/>
      <c r="C41" s="561" t="s">
        <v>139</v>
      </c>
      <c r="D41" s="553"/>
      <c r="E41" s="317"/>
      <c r="F41" s="555" t="s">
        <v>34</v>
      </c>
      <c r="G41" s="545"/>
      <c r="H41" s="317"/>
      <c r="I41" s="304"/>
      <c r="J41" s="324" t="s">
        <v>140</v>
      </c>
      <c r="K41" s="555">
        <v>1</v>
      </c>
      <c r="L41" s="557"/>
      <c r="M41" s="557"/>
      <c r="N41" s="545"/>
      <c r="O41" s="317"/>
      <c r="P41" s="317"/>
      <c r="Q41" s="308" t="s">
        <v>141</v>
      </c>
      <c r="R41" s="304"/>
      <c r="S41" s="317"/>
      <c r="T41" s="317"/>
      <c r="U41" s="317"/>
      <c r="V41" s="317"/>
      <c r="W41" s="555" t="s">
        <v>20</v>
      </c>
      <c r="X41" s="557"/>
      <c r="Y41" s="557"/>
      <c r="Z41" s="557"/>
      <c r="AA41" s="545"/>
      <c r="AB41" s="316"/>
      <c r="AC41" s="304"/>
      <c r="AD41" s="304"/>
    </row>
    <row r="42" spans="1:30"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row>
    <row r="43" spans="1:30" ht="32.25" customHeight="1" x14ac:dyDescent="0.25">
      <c r="A43" s="304"/>
      <c r="B43" s="31"/>
      <c r="C43" s="304"/>
      <c r="D43" s="324" t="s">
        <v>142</v>
      </c>
      <c r="E43" s="317"/>
      <c r="F43" s="562"/>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row>
    <row r="44" spans="1:30"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row>
    <row r="45" spans="1:30"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row>
    <row r="46" spans="1:30"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row>
    <row r="47" spans="1:30"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row>
    <row r="48" spans="1:30"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row>
    <row r="49" spans="1:30"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row>
    <row r="50" spans="1:30"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row>
    <row r="51" spans="1:30"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row>
    <row r="52" spans="1:30"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row>
    <row r="53" spans="1:30"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row>
    <row r="54" spans="1:30"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row>
    <row r="55" spans="1:30"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row>
    <row r="56" spans="1:30"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row>
    <row r="57" spans="1:30" ht="15.75" customHeight="1" x14ac:dyDescent="0.25">
      <c r="A57" s="331"/>
      <c r="B57" s="41"/>
      <c r="C57" s="44">
        <v>2024</v>
      </c>
      <c r="D57" s="45">
        <v>45474</v>
      </c>
      <c r="E57" s="582">
        <v>45656</v>
      </c>
      <c r="F57" s="545"/>
      <c r="G57" s="46">
        <v>1</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row>
    <row r="58" spans="1:30" ht="15.75" customHeight="1" x14ac:dyDescent="0.25">
      <c r="A58" s="331"/>
      <c r="B58" s="41"/>
      <c r="C58" s="44">
        <v>2025</v>
      </c>
      <c r="D58" s="45">
        <v>45658</v>
      </c>
      <c r="E58" s="582">
        <v>46021</v>
      </c>
      <c r="F58" s="545"/>
      <c r="G58" s="46">
        <v>1</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row>
    <row r="59" spans="1:30" ht="15.75" customHeight="1" x14ac:dyDescent="0.25">
      <c r="A59" s="331"/>
      <c r="B59" s="41"/>
      <c r="C59" s="44">
        <v>2026</v>
      </c>
      <c r="D59" s="45">
        <v>46023</v>
      </c>
      <c r="E59" s="582">
        <v>46386</v>
      </c>
      <c r="F59" s="545"/>
      <c r="G59" s="46">
        <v>1</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row>
    <row r="60" spans="1:30" ht="15.75" customHeight="1" x14ac:dyDescent="0.25">
      <c r="A60" s="331"/>
      <c r="B60" s="41"/>
      <c r="C60" s="44">
        <v>2027</v>
      </c>
      <c r="D60" s="45">
        <v>46388</v>
      </c>
      <c r="E60" s="582">
        <v>46751</v>
      </c>
      <c r="F60" s="545"/>
      <c r="G60" s="46">
        <v>1</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row>
    <row r="61" spans="1:30"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row>
    <row r="62" spans="1:30"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row>
    <row r="63" spans="1:30"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row>
    <row r="64" spans="1:30"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row>
    <row r="65" spans="1:30"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row>
    <row r="66" spans="1:30"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row>
    <row r="67" spans="1:30"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row>
    <row r="68" spans="1:30"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row>
    <row r="69" spans="1:30"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row>
    <row r="70" spans="1:30"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row>
    <row r="71" spans="1:30"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row>
    <row r="72" spans="1:30"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row>
    <row r="73" spans="1:30"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row>
    <row r="74" spans="1:30"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row>
    <row r="75" spans="1:30"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row>
    <row r="76" spans="1:30"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row>
    <row r="77" spans="1:30"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row>
    <row r="78" spans="1:30"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row>
    <row r="79" spans="1:30"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row>
    <row r="80" spans="1:30"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row>
    <row r="81" spans="1:30"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row>
    <row r="82" spans="1:30"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row>
    <row r="83" spans="1:30"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497</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54" t="s">
        <v>125</v>
      </c>
      <c r="D12" s="553"/>
      <c r="E12" s="566" t="s">
        <v>498</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461</v>
      </c>
      <c r="D14" s="553"/>
      <c r="E14" s="570" t="s">
        <v>499</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row>
    <row r="15" spans="1:30"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row>
    <row r="16" spans="1:30"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row>
    <row r="17" spans="1:30" ht="15" customHeight="1" x14ac:dyDescent="0.25">
      <c r="A17" s="304"/>
      <c r="B17" s="31"/>
      <c r="C17" s="554" t="s">
        <v>463</v>
      </c>
      <c r="D17" s="553"/>
      <c r="E17" s="939" t="s">
        <v>478</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row>
    <row r="18" spans="1:30"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row>
    <row r="19" spans="1:30"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row>
    <row r="20" spans="1:30"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row>
    <row r="21" spans="1:30"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row>
    <row r="22" spans="1:30" ht="29.25" customHeight="1" x14ac:dyDescent="0.25">
      <c r="A22" s="304"/>
      <c r="B22" s="31"/>
      <c r="C22" s="555" t="s">
        <v>500</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row>
    <row r="23" spans="1:30"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row>
    <row r="24" spans="1:30"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row>
    <row r="25" spans="1:30" ht="15" customHeight="1" x14ac:dyDescent="0.25">
      <c r="A25" s="304"/>
      <c r="B25" s="31"/>
      <c r="C25" s="938" t="s">
        <v>501</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row>
    <row r="26" spans="1:30"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row>
    <row r="27" spans="1:30"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row>
    <row r="28" spans="1:30"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row>
    <row r="29" spans="1:30"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row>
    <row r="30" spans="1:30"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21</v>
      </c>
      <c r="X30" s="557"/>
      <c r="Y30" s="557"/>
      <c r="Z30" s="557"/>
      <c r="AA30" s="545"/>
      <c r="AB30" s="312"/>
      <c r="AC30" s="304"/>
      <c r="AD30" s="304"/>
    </row>
    <row r="31" spans="1:30"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row>
    <row r="32" spans="1:30"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row>
    <row r="33" spans="1:30" ht="39.75" customHeight="1" x14ac:dyDescent="0.25">
      <c r="A33" s="304"/>
      <c r="B33" s="31"/>
      <c r="C33" s="935" t="s">
        <v>433</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row>
    <row r="34" spans="1:30"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row>
    <row r="35" spans="1:30"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row>
    <row r="36" spans="1:30" ht="29.25" customHeight="1" x14ac:dyDescent="0.25">
      <c r="A36" s="304"/>
      <c r="B36" s="31"/>
      <c r="C36" s="563" t="s">
        <v>434</v>
      </c>
      <c r="D36" s="557"/>
      <c r="E36" s="557"/>
      <c r="F36" s="557"/>
      <c r="G36" s="557"/>
      <c r="H36" s="557"/>
      <c r="I36" s="557"/>
      <c r="J36" s="557"/>
      <c r="K36" s="545"/>
      <c r="L36" s="314"/>
      <c r="M36" s="563"/>
      <c r="N36" s="557"/>
      <c r="O36" s="557"/>
      <c r="P36" s="557"/>
      <c r="Q36" s="557"/>
      <c r="R36" s="557"/>
      <c r="S36" s="557"/>
      <c r="T36" s="557"/>
      <c r="U36" s="557"/>
      <c r="V36" s="557"/>
      <c r="W36" s="557"/>
      <c r="X36" s="557"/>
      <c r="Y36" s="557"/>
      <c r="Z36" s="557"/>
      <c r="AA36" s="545"/>
      <c r="AB36" s="320"/>
      <c r="AC36" s="304"/>
      <c r="AD36" s="304"/>
    </row>
    <row r="37" spans="1:30"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row>
    <row r="38" spans="1:30"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row>
    <row r="39" spans="1:30" ht="90" customHeight="1" x14ac:dyDescent="0.25">
      <c r="A39" s="304"/>
      <c r="B39" s="31"/>
      <c r="C39" s="562" t="s">
        <v>435</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row>
    <row r="40" spans="1:30"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row>
    <row r="41" spans="1:30" ht="15.75" customHeight="1" x14ac:dyDescent="0.25">
      <c r="A41" s="304"/>
      <c r="B41" s="31"/>
      <c r="C41" s="561" t="s">
        <v>139</v>
      </c>
      <c r="D41" s="553"/>
      <c r="E41" s="317"/>
      <c r="F41" s="555" t="s">
        <v>22</v>
      </c>
      <c r="G41" s="545"/>
      <c r="H41" s="317"/>
      <c r="I41" s="304"/>
      <c r="J41" s="324" t="s">
        <v>140</v>
      </c>
      <c r="K41" s="555">
        <v>5</v>
      </c>
      <c r="L41" s="557"/>
      <c r="M41" s="557"/>
      <c r="N41" s="545"/>
      <c r="O41" s="317"/>
      <c r="P41" s="317"/>
      <c r="Q41" s="308" t="s">
        <v>141</v>
      </c>
      <c r="R41" s="304"/>
      <c r="S41" s="317"/>
      <c r="T41" s="317"/>
      <c r="U41" s="317"/>
      <c r="V41" s="317"/>
      <c r="W41" s="555" t="s">
        <v>20</v>
      </c>
      <c r="X41" s="557"/>
      <c r="Y41" s="557"/>
      <c r="Z41" s="557"/>
      <c r="AA41" s="545"/>
      <c r="AB41" s="316"/>
      <c r="AC41" s="304"/>
      <c r="AD41" s="304"/>
    </row>
    <row r="42" spans="1:30"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row>
    <row r="43" spans="1:30" ht="32.25" customHeight="1" x14ac:dyDescent="0.25">
      <c r="A43" s="304"/>
      <c r="B43" s="31"/>
      <c r="C43" s="304"/>
      <c r="D43" s="324" t="s">
        <v>142</v>
      </c>
      <c r="E43" s="317"/>
      <c r="F43" s="562"/>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row>
    <row r="44" spans="1:30"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row>
    <row r="45" spans="1:30"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row>
    <row r="46" spans="1:30"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row>
    <row r="47" spans="1:30"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row>
    <row r="48" spans="1:30"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row>
    <row r="49" spans="1:30"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row>
    <row r="50" spans="1:30"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row>
    <row r="51" spans="1:30"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row>
    <row r="52" spans="1:30"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row>
    <row r="53" spans="1:30"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row>
    <row r="54" spans="1:30"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row>
    <row r="55" spans="1:30"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row>
    <row r="56" spans="1:30"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row>
    <row r="57" spans="1:30" ht="15.75" customHeight="1" x14ac:dyDescent="0.25">
      <c r="A57" s="331"/>
      <c r="B57" s="41"/>
      <c r="C57" s="44">
        <v>2024</v>
      </c>
      <c r="D57" s="45">
        <v>45474</v>
      </c>
      <c r="E57" s="582">
        <v>45656</v>
      </c>
      <c r="F57" s="545"/>
      <c r="G57" s="46">
        <v>1.2</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row>
    <row r="58" spans="1:30" ht="15.75" customHeight="1" x14ac:dyDescent="0.25">
      <c r="A58" s="331"/>
      <c r="B58" s="41"/>
      <c r="C58" s="44">
        <v>2025</v>
      </c>
      <c r="D58" s="45">
        <v>45658</v>
      </c>
      <c r="E58" s="582">
        <v>46021</v>
      </c>
      <c r="F58" s="545"/>
      <c r="G58" s="46">
        <v>1.7</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row>
    <row r="59" spans="1:30" ht="15.75" customHeight="1" x14ac:dyDescent="0.25">
      <c r="A59" s="331"/>
      <c r="B59" s="41"/>
      <c r="C59" s="44">
        <v>2026</v>
      </c>
      <c r="D59" s="45">
        <v>46023</v>
      </c>
      <c r="E59" s="582">
        <v>46386</v>
      </c>
      <c r="F59" s="545"/>
      <c r="G59" s="46">
        <v>1.1000000000000001</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row>
    <row r="60" spans="1:30" ht="15.75" customHeight="1" x14ac:dyDescent="0.25">
      <c r="A60" s="331"/>
      <c r="B60" s="41"/>
      <c r="C60" s="44">
        <v>2027</v>
      </c>
      <c r="D60" s="45">
        <v>46388</v>
      </c>
      <c r="E60" s="582">
        <v>46751</v>
      </c>
      <c r="F60" s="545"/>
      <c r="G60" s="46">
        <v>1</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row>
    <row r="61" spans="1:30"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row>
    <row r="62" spans="1:30"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row>
    <row r="63" spans="1:30"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row>
    <row r="64" spans="1:30"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row>
    <row r="65" spans="1:30"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row>
    <row r="66" spans="1:30"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row>
    <row r="67" spans="1:30"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row>
    <row r="68" spans="1:30"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row>
    <row r="69" spans="1:30"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row>
    <row r="70" spans="1:30"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row>
    <row r="71" spans="1:30"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row>
    <row r="72" spans="1:30"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row>
    <row r="73" spans="1:30"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row>
    <row r="74" spans="1:30"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row>
    <row r="75" spans="1:30"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row>
    <row r="76" spans="1:30"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row>
    <row r="77" spans="1:30"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row>
    <row r="78" spans="1:30"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row>
    <row r="79" spans="1:30"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row>
    <row r="80" spans="1:30"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row>
    <row r="81" spans="1:30"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row>
    <row r="82" spans="1:30"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row>
    <row r="83" spans="1:30"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row>
    <row r="2" spans="1:30"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row>
    <row r="3" spans="1:30"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row>
    <row r="4" spans="1:30"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row>
    <row r="5" spans="1:30"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row>
    <row r="6" spans="1:30"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row>
    <row r="7" spans="1:30"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row>
    <row r="8" spans="1:30"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row>
    <row r="9" spans="1:30"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row>
    <row r="10" spans="1:30" ht="30" customHeight="1" x14ac:dyDescent="0.25">
      <c r="A10" s="304"/>
      <c r="B10" s="31"/>
      <c r="C10" s="554" t="s">
        <v>123</v>
      </c>
      <c r="D10" s="553"/>
      <c r="E10" s="555" t="s">
        <v>502</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row>
    <row r="11" spans="1:30"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row>
    <row r="12" spans="1:30" ht="29.25" customHeight="1" x14ac:dyDescent="0.25">
      <c r="A12" s="304"/>
      <c r="B12" s="31"/>
      <c r="C12" s="554" t="s">
        <v>125</v>
      </c>
      <c r="D12" s="553"/>
      <c r="E12" s="566" t="s">
        <v>498</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row>
    <row r="13" spans="1:30"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row>
    <row r="14" spans="1:30" ht="15" customHeight="1" x14ac:dyDescent="0.25">
      <c r="A14" s="304"/>
      <c r="B14" s="31"/>
      <c r="C14" s="554" t="s">
        <v>461</v>
      </c>
      <c r="D14" s="553"/>
      <c r="E14" s="570" t="s">
        <v>503</v>
      </c>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row>
    <row r="15" spans="1:30"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row>
    <row r="16" spans="1:30"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row>
    <row r="17" spans="1:30" ht="15" customHeight="1" x14ac:dyDescent="0.25">
      <c r="A17" s="304"/>
      <c r="B17" s="31"/>
      <c r="C17" s="554" t="s">
        <v>463</v>
      </c>
      <c r="D17" s="553"/>
      <c r="E17" s="939" t="s">
        <v>504</v>
      </c>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row>
    <row r="18" spans="1:30"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row>
    <row r="19" spans="1:30"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row>
    <row r="20" spans="1:30"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row>
    <row r="21" spans="1:30"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row>
    <row r="22" spans="1:30" ht="29.25" customHeight="1" x14ac:dyDescent="0.25">
      <c r="A22" s="304"/>
      <c r="B22" s="31"/>
      <c r="C22" s="941" t="s">
        <v>505</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row>
    <row r="23" spans="1:30"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row>
    <row r="24" spans="1:30"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row>
    <row r="25" spans="1:30" ht="15" customHeight="1" x14ac:dyDescent="0.25">
      <c r="A25" s="304"/>
      <c r="B25" s="31"/>
      <c r="C25" s="938" t="s">
        <v>501</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row>
    <row r="26" spans="1:30"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row>
    <row r="27" spans="1:30"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row>
    <row r="28" spans="1:30"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row>
    <row r="29" spans="1:30"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row>
    <row r="30" spans="1:30"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23</v>
      </c>
      <c r="X30" s="557"/>
      <c r="Y30" s="557"/>
      <c r="Z30" s="557"/>
      <c r="AA30" s="545"/>
      <c r="AB30" s="312"/>
      <c r="AC30" s="304"/>
      <c r="AD30" s="304"/>
    </row>
    <row r="31" spans="1:30"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row>
    <row r="32" spans="1:30"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row>
    <row r="33" spans="1:30" ht="39.75" customHeight="1" x14ac:dyDescent="0.25">
      <c r="A33" s="304"/>
      <c r="B33" s="31"/>
      <c r="C33" s="940" t="s">
        <v>506</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row>
    <row r="34" spans="1:30"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row>
    <row r="35" spans="1:30"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row>
    <row r="36" spans="1:30" ht="29.25" customHeight="1" x14ac:dyDescent="0.25">
      <c r="A36" s="304"/>
      <c r="B36" s="31"/>
      <c r="C36" s="563" t="s">
        <v>507</v>
      </c>
      <c r="D36" s="557"/>
      <c r="E36" s="557"/>
      <c r="F36" s="557"/>
      <c r="G36" s="557"/>
      <c r="H36" s="557"/>
      <c r="I36" s="557"/>
      <c r="J36" s="557"/>
      <c r="K36" s="545"/>
      <c r="L36" s="314"/>
      <c r="M36" s="563"/>
      <c r="N36" s="557"/>
      <c r="O36" s="557"/>
      <c r="P36" s="557"/>
      <c r="Q36" s="557"/>
      <c r="R36" s="557"/>
      <c r="S36" s="557"/>
      <c r="T36" s="557"/>
      <c r="U36" s="557"/>
      <c r="V36" s="557"/>
      <c r="W36" s="557"/>
      <c r="X36" s="557"/>
      <c r="Y36" s="557"/>
      <c r="Z36" s="557"/>
      <c r="AA36" s="545"/>
      <c r="AB36" s="320"/>
      <c r="AC36" s="304"/>
      <c r="AD36" s="304"/>
    </row>
    <row r="37" spans="1:30"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row>
    <row r="38" spans="1:30"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row>
    <row r="39" spans="1:30" ht="90" customHeight="1" x14ac:dyDescent="0.25">
      <c r="A39" s="304"/>
      <c r="B39" s="31"/>
      <c r="C39" s="562" t="s">
        <v>508</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row>
    <row r="40" spans="1:30"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row>
    <row r="41" spans="1:30" ht="15.75" customHeight="1" x14ac:dyDescent="0.25">
      <c r="A41" s="304"/>
      <c r="B41" s="31"/>
      <c r="C41" s="561" t="s">
        <v>139</v>
      </c>
      <c r="D41" s="553"/>
      <c r="E41" s="317"/>
      <c r="F41" s="555" t="s">
        <v>22</v>
      </c>
      <c r="G41" s="545"/>
      <c r="H41" s="317"/>
      <c r="I41" s="304"/>
      <c r="J41" s="324" t="s">
        <v>140</v>
      </c>
      <c r="K41" s="555">
        <v>40</v>
      </c>
      <c r="L41" s="557"/>
      <c r="M41" s="557"/>
      <c r="N41" s="545"/>
      <c r="O41" s="317"/>
      <c r="P41" s="317"/>
      <c r="Q41" s="308" t="s">
        <v>141</v>
      </c>
      <c r="R41" s="304"/>
      <c r="S41" s="317"/>
      <c r="T41" s="317"/>
      <c r="U41" s="317"/>
      <c r="V41" s="317"/>
      <c r="W41" s="555" t="s">
        <v>20</v>
      </c>
      <c r="X41" s="557"/>
      <c r="Y41" s="557"/>
      <c r="Z41" s="557"/>
      <c r="AA41" s="545"/>
      <c r="AB41" s="316"/>
      <c r="AC41" s="304"/>
      <c r="AD41" s="304"/>
    </row>
    <row r="42" spans="1:30"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row>
    <row r="43" spans="1:30" ht="32.25" customHeight="1" x14ac:dyDescent="0.25">
      <c r="A43" s="304"/>
      <c r="B43" s="31"/>
      <c r="C43" s="304"/>
      <c r="D43" s="324" t="s">
        <v>142</v>
      </c>
      <c r="E43" s="317"/>
      <c r="F43" s="562"/>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row>
    <row r="44" spans="1:30"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row>
    <row r="45" spans="1:30"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row>
    <row r="46" spans="1:30"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row>
    <row r="47" spans="1:30"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row>
    <row r="48" spans="1:30"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row>
    <row r="49" spans="1:30" ht="15.75" customHeight="1" x14ac:dyDescent="0.25">
      <c r="A49" s="304"/>
      <c r="B49" s="31"/>
      <c r="C49" s="317" t="s">
        <v>140</v>
      </c>
      <c r="D49" s="563">
        <v>40</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row>
    <row r="50" spans="1:30"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row>
    <row r="51" spans="1:30"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row>
    <row r="52" spans="1:30"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row>
    <row r="53" spans="1:30"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row>
    <row r="54" spans="1:30"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row>
    <row r="55" spans="1:30"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row>
    <row r="56" spans="1:30"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row>
    <row r="57" spans="1:30" ht="15.75" customHeight="1" x14ac:dyDescent="0.25">
      <c r="A57" s="331"/>
      <c r="B57" s="41"/>
      <c r="C57" s="44">
        <v>2024</v>
      </c>
      <c r="D57" s="45">
        <v>45474</v>
      </c>
      <c r="E57" s="582">
        <v>45656</v>
      </c>
      <c r="F57" s="545"/>
      <c r="G57" s="46">
        <v>40</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row>
    <row r="58" spans="1:30" ht="15.75" customHeight="1" x14ac:dyDescent="0.25">
      <c r="A58" s="331"/>
      <c r="B58" s="41"/>
      <c r="C58" s="44">
        <v>2025</v>
      </c>
      <c r="D58" s="45">
        <v>45658</v>
      </c>
      <c r="E58" s="582">
        <v>46021</v>
      </c>
      <c r="F58" s="545"/>
      <c r="G58" s="46">
        <v>40</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row>
    <row r="59" spans="1:30" ht="15.75" customHeight="1" x14ac:dyDescent="0.25">
      <c r="A59" s="331"/>
      <c r="B59" s="41"/>
      <c r="C59" s="44">
        <v>2026</v>
      </c>
      <c r="D59" s="45">
        <v>46023</v>
      </c>
      <c r="E59" s="582">
        <v>46386</v>
      </c>
      <c r="F59" s="545"/>
      <c r="G59" s="46">
        <v>40</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row>
    <row r="60" spans="1:30" ht="15.75" customHeight="1" x14ac:dyDescent="0.25">
      <c r="A60" s="331"/>
      <c r="B60" s="41"/>
      <c r="C60" s="44">
        <v>2027</v>
      </c>
      <c r="D60" s="45">
        <v>46388</v>
      </c>
      <c r="E60" s="582">
        <v>46751</v>
      </c>
      <c r="F60" s="545"/>
      <c r="G60" s="46">
        <v>40</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row>
    <row r="61" spans="1:30"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row>
    <row r="62" spans="1:30"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row>
    <row r="63" spans="1:30"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row>
    <row r="64" spans="1:30"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row>
    <row r="65" spans="1:30"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row>
    <row r="66" spans="1:30"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row>
    <row r="67" spans="1:30"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row>
    <row r="68" spans="1:30"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row>
    <row r="69" spans="1:30"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row>
    <row r="70" spans="1:30"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row>
    <row r="71" spans="1:30"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row>
    <row r="72" spans="1:30"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row>
    <row r="73" spans="1:30"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row>
    <row r="74" spans="1:30"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row>
    <row r="75" spans="1:30"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row>
    <row r="76" spans="1:30"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row>
    <row r="77" spans="1:30"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row>
    <row r="78" spans="1:30"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row>
    <row r="79" spans="1:30"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row>
    <row r="80" spans="1:30"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row>
    <row r="81" spans="1:30"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row>
    <row r="82" spans="1:30"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row>
    <row r="83" spans="1:30"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row>
    <row r="84" spans="1:30"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row>
    <row r="85" spans="1:30"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row>
    <row r="86" spans="1:30"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row>
    <row r="87" spans="1:30"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row>
    <row r="88" spans="1:30"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row>
    <row r="89" spans="1:30"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row>
    <row r="90" spans="1:30"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row>
    <row r="91" spans="1:30"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row>
    <row r="92" spans="1:30"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row>
    <row r="93" spans="1:30"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row>
    <row r="94" spans="1:30"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row>
    <row r="95" spans="1:30"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row>
    <row r="96" spans="1:30"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row>
    <row r="97" spans="1:30"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row>
    <row r="98" spans="1:30"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row>
    <row r="99" spans="1:30"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row>
    <row r="100" spans="1:30"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row>
    <row r="101" spans="1:30"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row>
    <row r="102" spans="1:30"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row>
    <row r="103" spans="1:30"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row>
    <row r="104" spans="1:30"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row>
    <row r="105" spans="1:30"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row>
    <row r="106" spans="1:30"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row>
    <row r="107" spans="1:30"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row>
    <row r="108" spans="1:30"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row>
    <row r="109" spans="1:30"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row>
    <row r="110" spans="1:30"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row>
    <row r="111" spans="1:30"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row>
    <row r="112" spans="1:30"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row>
    <row r="113" spans="1:30"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row>
    <row r="114" spans="1:30"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row>
    <row r="115" spans="1:30"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row>
    <row r="117" spans="1:30"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row>
    <row r="118" spans="1:30"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row>
    <row r="119" spans="1:30"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row>
    <row r="120" spans="1:30"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row>
    <row r="121" spans="1:30"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row>
    <row r="122" spans="1:30"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row>
    <row r="123" spans="1:30"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row>
    <row r="124" spans="1:30"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row>
    <row r="125" spans="1:30"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row>
    <row r="126" spans="1:30"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row>
    <row r="127" spans="1:30"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row>
    <row r="128" spans="1:30"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row>
    <row r="129" spans="1:30"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row>
    <row r="131" spans="1:30"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row>
    <row r="132" spans="1:30"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row>
    <row r="133" spans="1:30"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row>
    <row r="134" spans="1:30"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row>
    <row r="135" spans="1:30"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row>
    <row r="136" spans="1:30"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row>
    <row r="137" spans="1:30"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8" spans="1:30"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row>
    <row r="139" spans="1:30"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row>
    <row r="140" spans="1:30"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row>
    <row r="141" spans="1:30"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row>
    <row r="142" spans="1:30"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row>
    <row r="143" spans="1:30"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row>
    <row r="144" spans="1:30"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row>
    <row r="145" spans="1:30"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row>
    <row r="146" spans="1:30"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row>
    <row r="147" spans="1:30"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row>
    <row r="148" spans="1:30"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row>
    <row r="149" spans="1:30"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row>
    <row r="150" spans="1:30"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row>
    <row r="151" spans="1:30"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row>
    <row r="152" spans="1:30"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row>
    <row r="153" spans="1:30"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row>
    <row r="154" spans="1:30"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row>
    <row r="156" spans="1:30"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row>
    <row r="157" spans="1:30"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row>
    <row r="158" spans="1:30"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row>
    <row r="159" spans="1:30"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row>
    <row r="160" spans="1:30"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row>
    <row r="161" spans="1:30"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row>
    <row r="162" spans="1:30"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row>
    <row r="163" spans="1:30"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row>
    <row r="164" spans="1:30"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row>
    <row r="165" spans="1:30"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row>
    <row r="166" spans="1:30"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row>
    <row r="167" spans="1:30"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row>
    <row r="168" spans="1:30"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row>
    <row r="170" spans="1:30"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row>
    <row r="171" spans="1:30"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row>
    <row r="172" spans="1:30"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row>
    <row r="173" spans="1:30"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row>
    <row r="174" spans="1:30"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row>
    <row r="175" spans="1:30"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row>
    <row r="176" spans="1:30"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row>
    <row r="178" spans="1:30"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row>
    <row r="179" spans="1:30"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row>
    <row r="180" spans="1:30"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row>
    <row r="181" spans="1:30"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row>
    <row r="182" spans="1:30"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row>
    <row r="183" spans="1:30"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row>
    <row r="184" spans="1:30"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row>
    <row r="185" spans="1:30"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row>
    <row r="186" spans="1:30"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row>
    <row r="187" spans="1:30"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row>
    <row r="188" spans="1:30"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row>
    <row r="189" spans="1:30"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row>
    <row r="190" spans="1:30"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row>
    <row r="191" spans="1:30"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row>
    <row r="192" spans="1:30"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row>
    <row r="193" spans="1:30"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row>
    <row r="194" spans="1:30"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row>
    <row r="195" spans="1:30"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row>
    <row r="196" spans="1:30"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row>
    <row r="197" spans="1:30"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row>
    <row r="198" spans="1:30"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row>
    <row r="199" spans="1:30"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row>
    <row r="200" spans="1:30"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row>
    <row r="201" spans="1:30"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row>
    <row r="202" spans="1:30"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row>
    <row r="203" spans="1:30"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row>
    <row r="204" spans="1:30"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row>
    <row r="205" spans="1:30"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row>
    <row r="206" spans="1:30"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row>
    <row r="207" spans="1:30"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row>
    <row r="208" spans="1:30"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row>
    <row r="209" spans="1:30"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row>
    <row r="210" spans="1:30"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row>
    <row r="211" spans="1:30"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row>
    <row r="212" spans="1:30"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row>
    <row r="213" spans="1:30"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row>
    <row r="214" spans="1:30"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row>
    <row r="215" spans="1:30"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row>
    <row r="216" spans="1:30"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row>
    <row r="217" spans="1:30"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row>
    <row r="218" spans="1:30"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row>
    <row r="219" spans="1:30"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row>
    <row r="220" spans="1:30"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row>
    <row r="221" spans="1:30"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row>
    <row r="222" spans="1:30"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row>
    <row r="223" spans="1:30"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row>
    <row r="224" spans="1:30"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row>
    <row r="225" spans="1:30"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row>
    <row r="226" spans="1:30"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row>
    <row r="227" spans="1:30"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row>
    <row r="228" spans="1:30"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row>
    <row r="229" spans="1:30"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row>
    <row r="230" spans="1:30"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row>
    <row r="231" spans="1:30"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row>
    <row r="232" spans="1:30"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row>
    <row r="233" spans="1:30"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row>
    <row r="234" spans="1:30"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row>
    <row r="235" spans="1:30"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row>
    <row r="236" spans="1:30"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row>
    <row r="237" spans="1:30"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row>
    <row r="238" spans="1:30"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row>
    <row r="239" spans="1:30"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row>
    <row r="240" spans="1:30"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row>
    <row r="241" spans="1:30"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row>
    <row r="242" spans="1:30"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row>
    <row r="243" spans="1:30"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row>
    <row r="244" spans="1:30"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row>
    <row r="245" spans="1:30"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row>
    <row r="246" spans="1:30"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row>
    <row r="247" spans="1:30"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row>
    <row r="248" spans="1:30"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row>
    <row r="249" spans="1:30"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row>
    <row r="250" spans="1:30"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row>
    <row r="251" spans="1:30"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row>
    <row r="252" spans="1:30"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row>
    <row r="253" spans="1:30"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row>
    <row r="254" spans="1:30"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row>
    <row r="255" spans="1:30"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row>
    <row r="256" spans="1:30"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row>
    <row r="257" spans="1:30"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row>
    <row r="258" spans="1:30"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row>
    <row r="259" spans="1:30"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row>
    <row r="260" spans="1:30"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row>
    <row r="261" spans="1:30"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row>
    <row r="262" spans="1:30"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row>
    <row r="263" spans="1:30"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row>
    <row r="264" spans="1:30"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row>
    <row r="265" spans="1:30"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row>
    <row r="266" spans="1:30"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row>
    <row r="267" spans="1:30"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row>
    <row r="268" spans="1:30"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row>
    <row r="269" spans="1:30"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row>
    <row r="270" spans="1:30"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row>
    <row r="271" spans="1:30"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row>
    <row r="272" spans="1:30"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row>
    <row r="273" spans="1:30"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row>
    <row r="274" spans="1:30"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row>
    <row r="275" spans="1:30"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row>
    <row r="276" spans="1:30"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row>
    <row r="277" spans="1:30"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row>
    <row r="278" spans="1:30"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row>
    <row r="279" spans="1:30"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row>
    <row r="280" spans="1:30"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row>
    <row r="281" spans="1:30"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row>
    <row r="282" spans="1:30"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row>
    <row r="283" spans="1:30"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row>
    <row r="284" spans="1:30"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row>
    <row r="285" spans="1:30"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row>
    <row r="286" spans="1:30"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row>
    <row r="287" spans="1:30"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row>
    <row r="288" spans="1:30"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row>
    <row r="289" spans="1:30"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row>
    <row r="290" spans="1:30"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row>
    <row r="291" spans="1:30"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row>
    <row r="292" spans="1:30"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row>
    <row r="293" spans="1:30"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row>
    <row r="294" spans="1:30"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row>
    <row r="295" spans="1:30"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row>
    <row r="296" spans="1:30"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row>
    <row r="297" spans="1:30"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row>
    <row r="298" spans="1:30"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row>
    <row r="299" spans="1:30"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row>
    <row r="300" spans="1:30"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row>
    <row r="301" spans="1:30"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row>
    <row r="302" spans="1:30"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row>
    <row r="303" spans="1:30"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row>
    <row r="304" spans="1:30"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row>
    <row r="305" spans="1:30"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row>
    <row r="306" spans="1:30"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row>
    <row r="307" spans="1:30"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row>
    <row r="308" spans="1:30"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row>
    <row r="309" spans="1:30"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row>
    <row r="310" spans="1:30"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row>
    <row r="311" spans="1:30"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row>
    <row r="312" spans="1:30"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row>
    <row r="313" spans="1:30"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row>
    <row r="314" spans="1:30"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row>
    <row r="315" spans="1:30"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row>
    <row r="316" spans="1:30"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row>
    <row r="317" spans="1:30"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row>
    <row r="318" spans="1:30"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row>
    <row r="319" spans="1:30"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row>
    <row r="320" spans="1:30"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row>
    <row r="321" spans="1:30"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row>
    <row r="322" spans="1:30"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row>
    <row r="323" spans="1:30"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row>
    <row r="324" spans="1:30"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row>
    <row r="325" spans="1:30"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row>
    <row r="326" spans="1:30"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row>
    <row r="327" spans="1:30"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row>
    <row r="328" spans="1:30"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row>
    <row r="329" spans="1:30"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row>
    <row r="330" spans="1:30"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row>
    <row r="331" spans="1:30"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row>
    <row r="332" spans="1:30"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row>
    <row r="333" spans="1:30"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row>
    <row r="334" spans="1:30"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row>
    <row r="335" spans="1:30"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row>
    <row r="336" spans="1:30"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row>
    <row r="337" spans="1:30"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row>
    <row r="338" spans="1:30"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row>
    <row r="339" spans="1:30"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row>
    <row r="340" spans="1:30"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row>
    <row r="341" spans="1:30"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row>
    <row r="342" spans="1:30"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row>
    <row r="343" spans="1:30"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row>
    <row r="344" spans="1:30"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row>
    <row r="345" spans="1:30"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row>
    <row r="346" spans="1:30"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row>
    <row r="347" spans="1:30"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row>
    <row r="348" spans="1:30"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row>
    <row r="349" spans="1:30"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row>
    <row r="350" spans="1:30"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row>
    <row r="351" spans="1:30"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row>
    <row r="352" spans="1:30"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row>
    <row r="353" spans="1:30"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row>
    <row r="354" spans="1:30"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row>
    <row r="355" spans="1:30"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row>
    <row r="356" spans="1:30"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row>
    <row r="357" spans="1:30"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row>
    <row r="358" spans="1:30"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row>
    <row r="359" spans="1:30"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row>
    <row r="360" spans="1:30"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row>
    <row r="361" spans="1:30"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row>
    <row r="362" spans="1:30"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row>
    <row r="363" spans="1:30"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row>
    <row r="364" spans="1:30"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row>
    <row r="365" spans="1:30"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row>
    <row r="366" spans="1:30"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row>
    <row r="367" spans="1:30"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row>
    <row r="368" spans="1:30"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row>
    <row r="369" spans="1:30"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row>
    <row r="370" spans="1:30"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row>
    <row r="371" spans="1:30"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row>
    <row r="372" spans="1:30"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row>
    <row r="373" spans="1:30"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row>
    <row r="374" spans="1:30"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row>
    <row r="375" spans="1:30"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row>
    <row r="376" spans="1:30"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row>
    <row r="377" spans="1:30"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row>
    <row r="378" spans="1:30"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row>
    <row r="379" spans="1:30"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row>
    <row r="380" spans="1:30"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row>
    <row r="381" spans="1:30"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row>
    <row r="382" spans="1:30"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row>
    <row r="383" spans="1:30"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row>
    <row r="384" spans="1:30"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row>
    <row r="385" spans="1:30"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row>
    <row r="386" spans="1:30"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row>
    <row r="387" spans="1:30"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row>
    <row r="388" spans="1:30"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row>
    <row r="389" spans="1:30"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row>
    <row r="390" spans="1:30"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row>
    <row r="391" spans="1:30"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row>
    <row r="392" spans="1:30"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row>
    <row r="393" spans="1:30"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row>
    <row r="394" spans="1:30"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row>
    <row r="395" spans="1:30"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row>
    <row r="396" spans="1:30"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row>
    <row r="397" spans="1:30"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row>
    <row r="398" spans="1:30"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row>
    <row r="399" spans="1:30"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row>
    <row r="400" spans="1:30"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row>
    <row r="401" spans="1:30"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row>
    <row r="402" spans="1:30"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row>
    <row r="403" spans="1:30"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row>
    <row r="404" spans="1:30"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row>
    <row r="405" spans="1:30"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row>
    <row r="406" spans="1:30"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row>
    <row r="407" spans="1:30"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row>
    <row r="408" spans="1:30"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row>
    <row r="409" spans="1:30"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row>
    <row r="410" spans="1:30"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row>
    <row r="411" spans="1:30"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row>
    <row r="412" spans="1:30"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row>
    <row r="413" spans="1:30"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row>
    <row r="414" spans="1:30"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row>
    <row r="415" spans="1:30"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row>
    <row r="416" spans="1:30"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row>
    <row r="417" spans="1:30"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row>
    <row r="418" spans="1:30"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row>
    <row r="419" spans="1:30"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row>
    <row r="420" spans="1:30"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row>
    <row r="421" spans="1:30"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row>
    <row r="422" spans="1:30"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row>
    <row r="423" spans="1:30"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row>
    <row r="424" spans="1:30"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row>
    <row r="425" spans="1:30"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row>
    <row r="426" spans="1:30"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row>
    <row r="427" spans="1:30"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row>
    <row r="428" spans="1:30"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row>
    <row r="429" spans="1:30"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row>
    <row r="430" spans="1:30"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row>
    <row r="431" spans="1:30"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row>
    <row r="432" spans="1:30"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row>
    <row r="433" spans="1:30"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row>
    <row r="434" spans="1:30"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row>
    <row r="435" spans="1:30"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row>
    <row r="436" spans="1:30"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row>
    <row r="437" spans="1:30"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row>
    <row r="438" spans="1:30"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row>
    <row r="439" spans="1:30"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row>
    <row r="440" spans="1:30"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row>
    <row r="441" spans="1:30"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row>
    <row r="442" spans="1:30"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row>
    <row r="443" spans="1:30"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row>
    <row r="444" spans="1:30"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row>
    <row r="445" spans="1:30"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row>
    <row r="446" spans="1:30"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row>
    <row r="447" spans="1:30"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row>
    <row r="448" spans="1:30"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row>
    <row r="449" spans="1:30"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row>
    <row r="450" spans="1:30"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row>
    <row r="451" spans="1:30"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row>
    <row r="452" spans="1:30"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row>
    <row r="453" spans="1:30"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row>
    <row r="454" spans="1:30"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row>
    <row r="455" spans="1:30"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row>
    <row r="456" spans="1:30"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row>
    <row r="457" spans="1:30"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row>
    <row r="458" spans="1:30"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row>
    <row r="459" spans="1:30"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row>
    <row r="460" spans="1:30"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row>
    <row r="461" spans="1:30"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row>
    <row r="462" spans="1:30"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row>
    <row r="463" spans="1:30"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row>
    <row r="464" spans="1:30"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row>
    <row r="465" spans="1:30"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row>
    <row r="466" spans="1:30"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row>
    <row r="467" spans="1:30"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row>
    <row r="468" spans="1:30"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row>
    <row r="469" spans="1:30"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row>
    <row r="470" spans="1:30"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row>
    <row r="471" spans="1:30"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row>
    <row r="472" spans="1:30"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row>
    <row r="473" spans="1:30"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row>
    <row r="474" spans="1:30"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row>
    <row r="475" spans="1:30"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row>
    <row r="476" spans="1:30"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row>
    <row r="477" spans="1:30"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row>
    <row r="478" spans="1:30"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row>
    <row r="479" spans="1:30"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row>
    <row r="480" spans="1:30"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row>
    <row r="481" spans="1:30"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row>
    <row r="482" spans="1:30"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row>
    <row r="483" spans="1:30"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row>
    <row r="484" spans="1:30"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row>
    <row r="485" spans="1:30"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row>
    <row r="486" spans="1:30"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row>
    <row r="487" spans="1:30"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row>
    <row r="488" spans="1:30"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row>
    <row r="489" spans="1:30"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row>
    <row r="490" spans="1:30"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row>
    <row r="491" spans="1:30"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row>
    <row r="492" spans="1:30"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row>
    <row r="493" spans="1:30"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row>
    <row r="494" spans="1:30"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row>
    <row r="495" spans="1:30"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row>
    <row r="496" spans="1:30"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row>
    <row r="497" spans="1:30"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row>
    <row r="498" spans="1:30"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row>
    <row r="499" spans="1:30"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row>
    <row r="500" spans="1:30"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row>
    <row r="501" spans="1:30"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row>
    <row r="502" spans="1:30"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row>
    <row r="503" spans="1:30"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row>
    <row r="504" spans="1:30"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row>
    <row r="505" spans="1:30"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row>
    <row r="506" spans="1:30"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row>
    <row r="507" spans="1:30"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row>
    <row r="508" spans="1:30"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row>
    <row r="509" spans="1:30"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row>
    <row r="510" spans="1:30"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row>
    <row r="511" spans="1:30"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row>
    <row r="512" spans="1:30"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row>
    <row r="513" spans="1:30"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row>
    <row r="514" spans="1:30"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row>
    <row r="515" spans="1:30"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row>
    <row r="516" spans="1:30"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row>
    <row r="517" spans="1:30"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row>
    <row r="518" spans="1:30"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row>
    <row r="519" spans="1:30"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row>
    <row r="520" spans="1:30"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row>
    <row r="521" spans="1:30"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row>
    <row r="522" spans="1:30"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row>
    <row r="523" spans="1:30"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row>
    <row r="524" spans="1:30"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row>
    <row r="525" spans="1:30"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row>
    <row r="526" spans="1:30"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row>
    <row r="527" spans="1:30"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row>
    <row r="528" spans="1:30"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row>
    <row r="529" spans="1:30"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row>
    <row r="530" spans="1:30"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row>
    <row r="531" spans="1:30"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row>
    <row r="532" spans="1:30"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row>
    <row r="533" spans="1:30"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row>
    <row r="534" spans="1:30"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row>
    <row r="535" spans="1:30"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row>
    <row r="536" spans="1:30"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row>
    <row r="537" spans="1:30"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row>
    <row r="538" spans="1:30"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row>
    <row r="539" spans="1:30"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row>
    <row r="540" spans="1:30"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row>
    <row r="541" spans="1:30"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row>
    <row r="542" spans="1:30"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row>
    <row r="543" spans="1:30"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row>
    <row r="544" spans="1:30"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row>
    <row r="545" spans="1:30"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row>
    <row r="546" spans="1:30"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row>
    <row r="547" spans="1:30"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row>
    <row r="548" spans="1:30"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row>
    <row r="549" spans="1:30"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row>
    <row r="550" spans="1:30"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row>
    <row r="551" spans="1:30"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row>
    <row r="552" spans="1:30"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row>
    <row r="553" spans="1:30"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row>
    <row r="554" spans="1:30"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row>
    <row r="555" spans="1:30"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row>
    <row r="556" spans="1:30"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row>
    <row r="557" spans="1:30"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row>
    <row r="558" spans="1:30"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row>
    <row r="559" spans="1:30"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row>
    <row r="560" spans="1:30"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row>
    <row r="561" spans="1:30"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row>
    <row r="562" spans="1:30"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row>
    <row r="563" spans="1:30"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row>
    <row r="564" spans="1:30"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row>
    <row r="565" spans="1:30"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row>
    <row r="566" spans="1:30"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row>
    <row r="567" spans="1:30"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row>
    <row r="568" spans="1:30"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row>
    <row r="569" spans="1:30"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row>
    <row r="570" spans="1:30"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row>
    <row r="571" spans="1:30"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row>
    <row r="572" spans="1:30"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row>
    <row r="573" spans="1:30"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row>
    <row r="574" spans="1:30"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row>
    <row r="575" spans="1:30"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row>
    <row r="576" spans="1:30"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row>
    <row r="577" spans="1:30"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row>
    <row r="578" spans="1:30"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row>
    <row r="579" spans="1:30"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row>
    <row r="580" spans="1:30"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row>
    <row r="581" spans="1:30"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row>
    <row r="582" spans="1:30"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row>
    <row r="583" spans="1:30"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row>
    <row r="584" spans="1:30"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row>
    <row r="585" spans="1:30"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row>
    <row r="586" spans="1:30"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row>
    <row r="587" spans="1:30"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row>
    <row r="588" spans="1:30"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row>
    <row r="589" spans="1:30"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row>
    <row r="590" spans="1:30"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row>
    <row r="591" spans="1:30"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row>
    <row r="592" spans="1:30"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row>
    <row r="593" spans="1:30"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row>
    <row r="594" spans="1:30"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row>
    <row r="595" spans="1:30"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row>
    <row r="596" spans="1:30"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row>
    <row r="597" spans="1:30"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row>
    <row r="598" spans="1:30"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row>
    <row r="599" spans="1:30"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row>
    <row r="600" spans="1:30"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row>
    <row r="601" spans="1:30"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row>
    <row r="602" spans="1:30"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row>
    <row r="603" spans="1:30"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row>
    <row r="604" spans="1:30"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row>
    <row r="605" spans="1:30"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row>
    <row r="606" spans="1:30"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row>
    <row r="607" spans="1:30"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row>
    <row r="608" spans="1:30"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row>
    <row r="609" spans="1:30"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row>
    <row r="610" spans="1:30"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row>
    <row r="611" spans="1:30"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row>
    <row r="612" spans="1:30"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row>
    <row r="613" spans="1:30"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row>
    <row r="614" spans="1:30"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row>
    <row r="615" spans="1:30"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row>
    <row r="616" spans="1:30"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row>
    <row r="617" spans="1:30"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row>
    <row r="618" spans="1:30"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row>
    <row r="619" spans="1:30"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row>
    <row r="620" spans="1:30"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row>
    <row r="621" spans="1:30"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row>
    <row r="622" spans="1:30"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row>
    <row r="623" spans="1:30"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row>
    <row r="624" spans="1:30"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row>
    <row r="625" spans="1:30"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row>
    <row r="626" spans="1:30"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row>
    <row r="627" spans="1:30"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row>
    <row r="628" spans="1:30"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row>
    <row r="629" spans="1:30"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row>
    <row r="630" spans="1:30"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row>
    <row r="631" spans="1:30"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row>
    <row r="632" spans="1:30"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row>
    <row r="633" spans="1:30"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row>
    <row r="634" spans="1:30"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row>
    <row r="635" spans="1:30"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row>
    <row r="636" spans="1:30"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row>
    <row r="637" spans="1:30"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row>
    <row r="638" spans="1:30"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row>
    <row r="639" spans="1:30"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row>
    <row r="640" spans="1:30"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row>
    <row r="641" spans="1:30"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row>
    <row r="642" spans="1:30"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row>
    <row r="643" spans="1:30"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row>
    <row r="644" spans="1:30"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row>
    <row r="645" spans="1:30"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row>
    <row r="646" spans="1:30"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row>
    <row r="647" spans="1:30"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row>
    <row r="648" spans="1:30"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row>
    <row r="649" spans="1:30"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row>
    <row r="650" spans="1:30"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row>
    <row r="651" spans="1:30"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row>
    <row r="652" spans="1:30"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row>
    <row r="653" spans="1:30"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row>
    <row r="654" spans="1:30"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row>
    <row r="655" spans="1:30"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row>
    <row r="656" spans="1:30"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row>
    <row r="657" spans="1:30"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row>
    <row r="658" spans="1:30"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row>
    <row r="659" spans="1:30"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row>
    <row r="660" spans="1:30"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row>
    <row r="661" spans="1:30"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row>
    <row r="662" spans="1:30"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row>
    <row r="663" spans="1:30"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row>
    <row r="664" spans="1:30"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row>
    <row r="665" spans="1:30"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row>
    <row r="666" spans="1:30"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row>
    <row r="667" spans="1:30"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row>
    <row r="668" spans="1:30"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row>
    <row r="669" spans="1:30"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row>
    <row r="670" spans="1:30"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row>
    <row r="671" spans="1:30"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row>
    <row r="672" spans="1:30"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row>
    <row r="673" spans="1:30"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row>
    <row r="674" spans="1:30"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row>
    <row r="675" spans="1:30"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row>
    <row r="676" spans="1:30"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row>
    <row r="677" spans="1:30"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row>
    <row r="678" spans="1:30"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row>
    <row r="679" spans="1:30"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row>
    <row r="680" spans="1:30"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row>
    <row r="681" spans="1:30"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row>
    <row r="682" spans="1:30"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row>
    <row r="683" spans="1:30"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row>
    <row r="684" spans="1:30"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row>
    <row r="685" spans="1:30"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row>
    <row r="686" spans="1:30"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row>
    <row r="687" spans="1:30"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row>
    <row r="688" spans="1:30"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row>
    <row r="689" spans="1:30"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row>
    <row r="690" spans="1:30"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row>
    <row r="691" spans="1:30"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row>
    <row r="692" spans="1:30"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row>
    <row r="693" spans="1:30"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row>
    <row r="694" spans="1:30"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row>
    <row r="695" spans="1:30"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row>
    <row r="696" spans="1:30"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row>
    <row r="697" spans="1:30"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row>
    <row r="698" spans="1:30"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row>
    <row r="699" spans="1:30"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row>
    <row r="700" spans="1:30"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row>
    <row r="701" spans="1:30"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row>
    <row r="702" spans="1:30"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row>
    <row r="703" spans="1:30"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row>
    <row r="704" spans="1:30"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row>
    <row r="705" spans="1:30"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row>
    <row r="706" spans="1:30"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row>
    <row r="707" spans="1:30"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row>
    <row r="708" spans="1:30"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row>
    <row r="709" spans="1:30"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row>
    <row r="710" spans="1:30"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row>
    <row r="711" spans="1:30"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row>
    <row r="712" spans="1:30"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row>
    <row r="713" spans="1:30"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row>
    <row r="714" spans="1:30"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row>
    <row r="715" spans="1:30"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row>
    <row r="716" spans="1:30"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row>
    <row r="717" spans="1:30"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row>
    <row r="718" spans="1:30"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row>
    <row r="719" spans="1:30"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row>
    <row r="720" spans="1:30"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row>
    <row r="721" spans="1:30"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row>
    <row r="722" spans="1:30"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row>
    <row r="723" spans="1:30"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row>
    <row r="724" spans="1:30"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row>
    <row r="725" spans="1:30"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row>
    <row r="726" spans="1:30"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row>
    <row r="727" spans="1:30"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row>
    <row r="728" spans="1:30"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row>
    <row r="729" spans="1:30"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row>
    <row r="730" spans="1:30"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row>
    <row r="731" spans="1:30"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row>
    <row r="732" spans="1:30"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row>
    <row r="733" spans="1:30"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row>
    <row r="734" spans="1:30"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row>
    <row r="735" spans="1:30"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row>
    <row r="736" spans="1:30"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row>
    <row r="737" spans="1:30"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row>
    <row r="738" spans="1:30"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row>
    <row r="739" spans="1:30"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row>
    <row r="740" spans="1:30"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row>
    <row r="741" spans="1:30"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row>
    <row r="742" spans="1:30"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row>
    <row r="743" spans="1:30"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row>
    <row r="744" spans="1:30"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row>
    <row r="745" spans="1:30"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row>
    <row r="746" spans="1:30"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row>
    <row r="747" spans="1:30"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row>
    <row r="748" spans="1:30"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row>
    <row r="749" spans="1:30"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row>
    <row r="750" spans="1:30"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row>
    <row r="751" spans="1:30"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row>
    <row r="752" spans="1:30"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row>
    <row r="753" spans="1:30"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row>
    <row r="754" spans="1:30"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row>
    <row r="755" spans="1:30"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row>
    <row r="756" spans="1:30"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row>
    <row r="757" spans="1:30"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row>
    <row r="758" spans="1:30"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row>
    <row r="759" spans="1:30"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row>
    <row r="760" spans="1:30"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row>
    <row r="761" spans="1:30"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row>
    <row r="762" spans="1:30"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row>
    <row r="763" spans="1:30"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row>
    <row r="764" spans="1:30"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row>
    <row r="765" spans="1:30"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row>
    <row r="766" spans="1:30"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row>
    <row r="767" spans="1:30"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row>
    <row r="768" spans="1:30"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row>
    <row r="769" spans="1:30"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row>
    <row r="770" spans="1:30"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row>
    <row r="771" spans="1:30"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row>
    <row r="772" spans="1:30"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row>
    <row r="773" spans="1:30"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row>
    <row r="774" spans="1:30"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row>
    <row r="775" spans="1:30"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row>
    <row r="776" spans="1:30"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row>
    <row r="777" spans="1:30"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row>
    <row r="778" spans="1:30"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row>
    <row r="779" spans="1:30"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row>
    <row r="780" spans="1:30"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row>
    <row r="781" spans="1:30"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row>
    <row r="782" spans="1:30"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row>
    <row r="783" spans="1:30"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row>
    <row r="784" spans="1:30"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row>
    <row r="785" spans="1:30"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row>
    <row r="786" spans="1:30"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row>
    <row r="787" spans="1:30"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row>
    <row r="788" spans="1:30"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row>
    <row r="789" spans="1:30"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row>
    <row r="790" spans="1:30"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row>
    <row r="791" spans="1:30"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row>
    <row r="792" spans="1:30"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row>
    <row r="793" spans="1:30"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row>
    <row r="794" spans="1:30"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row>
    <row r="795" spans="1:30"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row>
    <row r="796" spans="1:30"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row>
    <row r="797" spans="1:30"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row>
    <row r="798" spans="1:30"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row>
    <row r="799" spans="1:30"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row>
    <row r="800" spans="1:30"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row>
    <row r="801" spans="1:30"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row>
    <row r="802" spans="1:30"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row>
    <row r="803" spans="1:30"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row>
    <row r="804" spans="1:30"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row>
    <row r="805" spans="1:30"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row>
    <row r="806" spans="1:30"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row>
    <row r="807" spans="1:30"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row>
    <row r="808" spans="1:30"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row>
    <row r="809" spans="1:30"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row>
    <row r="810" spans="1:30"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row>
    <row r="811" spans="1:30"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row>
    <row r="812" spans="1:30"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row>
    <row r="813" spans="1:30"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row>
    <row r="814" spans="1:30"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row>
    <row r="815" spans="1:30"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row>
    <row r="816" spans="1:30"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row>
    <row r="817" spans="1:30"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row>
    <row r="818" spans="1:30"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row>
    <row r="819" spans="1:30"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row>
    <row r="820" spans="1:30"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row>
    <row r="821" spans="1:30"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row>
    <row r="822" spans="1:30"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row>
    <row r="823" spans="1:30"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row>
    <row r="824" spans="1:30"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row>
    <row r="825" spans="1:30"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row>
    <row r="826" spans="1:30"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row>
    <row r="827" spans="1:30"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row>
    <row r="828" spans="1:30"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row>
    <row r="829" spans="1:30"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row>
    <row r="830" spans="1:30"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row>
    <row r="831" spans="1:30"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row>
    <row r="832" spans="1:30"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row>
    <row r="833" spans="1:30"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row>
    <row r="834" spans="1:30"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row>
    <row r="835" spans="1:30"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row>
    <row r="836" spans="1:30"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row>
    <row r="837" spans="1:30"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row>
    <row r="838" spans="1:30"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row>
    <row r="839" spans="1:30"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row>
    <row r="840" spans="1:30"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row>
    <row r="841" spans="1:30"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row>
    <row r="842" spans="1:30"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row>
    <row r="843" spans="1:30"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row>
    <row r="844" spans="1:30"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row>
    <row r="845" spans="1:30"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row>
    <row r="846" spans="1:30"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row>
    <row r="847" spans="1:30"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row>
    <row r="848" spans="1:30"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row>
    <row r="849" spans="1:30"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row>
    <row r="850" spans="1:30"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row>
    <row r="851" spans="1:30"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row>
    <row r="852" spans="1:30"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row>
    <row r="853" spans="1:30"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row>
    <row r="854" spans="1:30"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row>
    <row r="855" spans="1:30"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row>
    <row r="856" spans="1:30"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row>
    <row r="857" spans="1:30"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row>
    <row r="858" spans="1:30"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row>
    <row r="859" spans="1:30"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row>
    <row r="860" spans="1:30"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row>
    <row r="861" spans="1:30"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row>
    <row r="862" spans="1:30"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row>
    <row r="863" spans="1:30"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row>
    <row r="864" spans="1:30"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row>
    <row r="865" spans="1:30"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row>
    <row r="866" spans="1:30"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row>
    <row r="867" spans="1:30"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row>
    <row r="868" spans="1:30"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row>
    <row r="869" spans="1:30"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row>
    <row r="870" spans="1:30"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row>
    <row r="871" spans="1:30"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row>
    <row r="872" spans="1:30"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row>
    <row r="873" spans="1:30"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row>
    <row r="874" spans="1:30"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row>
    <row r="875" spans="1:30"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row>
    <row r="876" spans="1:30"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row>
    <row r="877" spans="1:30"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row>
    <row r="878" spans="1:30"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row>
    <row r="879" spans="1:30"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row>
    <row r="880" spans="1:30"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row>
    <row r="881" spans="1:30"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row>
    <row r="882" spans="1:30"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row>
    <row r="883" spans="1:30"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row>
    <row r="884" spans="1:30"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row>
    <row r="885" spans="1:30"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row>
    <row r="886" spans="1:30"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row>
    <row r="887" spans="1:30"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row>
    <row r="888" spans="1:30"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row>
    <row r="889" spans="1:30"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row>
    <row r="890" spans="1:30"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row>
    <row r="891" spans="1:30"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row>
    <row r="892" spans="1:30"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row>
    <row r="893" spans="1:30"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row>
    <row r="894" spans="1:30"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row>
    <row r="895" spans="1:30"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row>
    <row r="896" spans="1:30"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row>
    <row r="897" spans="1:30"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row>
    <row r="898" spans="1:30"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row>
    <row r="899" spans="1:30"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row>
    <row r="900" spans="1:30"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row>
    <row r="901" spans="1:30"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row>
    <row r="902" spans="1:30"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row>
    <row r="903" spans="1:30"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row>
    <row r="904" spans="1:30"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row>
    <row r="905" spans="1:30"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row>
    <row r="906" spans="1:30"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row>
    <row r="907" spans="1:30"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row>
    <row r="908" spans="1:30"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row>
    <row r="909" spans="1:30"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row>
    <row r="910" spans="1:30"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row>
    <row r="911" spans="1:30"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row>
    <row r="912" spans="1:30"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row>
    <row r="913" spans="1:30"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row>
    <row r="914" spans="1:30"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row>
    <row r="915" spans="1:30"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row>
    <row r="916" spans="1:30"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row>
    <row r="917" spans="1:30"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row>
    <row r="918" spans="1:30"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row>
    <row r="919" spans="1:30"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row>
    <row r="920" spans="1:30"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row>
    <row r="921" spans="1:30"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row>
    <row r="922" spans="1:30"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row>
    <row r="923" spans="1:30"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row>
    <row r="924" spans="1:30"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row>
    <row r="925" spans="1:30"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row>
    <row r="926" spans="1:30"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row>
    <row r="927" spans="1:30"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row>
    <row r="928" spans="1:30"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row>
    <row r="929" spans="1:30"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row>
    <row r="930" spans="1:30"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row>
    <row r="931" spans="1:30"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row>
    <row r="932" spans="1:30"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row>
    <row r="933" spans="1:30"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row>
    <row r="934" spans="1:30"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row>
    <row r="935" spans="1:30"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row>
    <row r="936" spans="1:30"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row>
    <row r="937" spans="1:30"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row>
    <row r="938" spans="1:30"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row>
    <row r="939" spans="1:30"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row>
    <row r="940" spans="1:30"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row>
    <row r="941" spans="1:30"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row>
    <row r="942" spans="1:30"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row>
    <row r="943" spans="1:30"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row>
    <row r="944" spans="1:30"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row>
    <row r="945" spans="1:30"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row>
    <row r="946" spans="1:30"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row>
    <row r="947" spans="1:30"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row>
    <row r="948" spans="1:30"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row>
    <row r="949" spans="1:30"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row>
    <row r="950" spans="1:30"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row>
    <row r="951" spans="1:30"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row>
    <row r="952" spans="1:30"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row>
    <row r="953" spans="1:30"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row>
    <row r="954" spans="1:30"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row>
    <row r="955" spans="1:30"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row>
    <row r="956" spans="1:30"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row>
    <row r="957" spans="1:30"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row>
    <row r="958" spans="1:30"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row>
    <row r="959" spans="1:30"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row>
    <row r="960" spans="1:30"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row>
    <row r="961" spans="1:30"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row>
    <row r="962" spans="1:30"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row>
    <row r="963" spans="1:30"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row>
    <row r="964" spans="1:30"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row>
    <row r="965" spans="1:30"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row>
    <row r="966" spans="1:30"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row>
    <row r="967" spans="1:30"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row>
    <row r="968" spans="1:30"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row>
    <row r="969" spans="1:30"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row>
    <row r="970" spans="1:30"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row>
    <row r="971" spans="1:30"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row>
    <row r="972" spans="1:30"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row>
    <row r="973" spans="1:30"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row>
    <row r="974" spans="1:30"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row>
    <row r="975" spans="1:30"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row>
    <row r="976" spans="1:30"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row>
    <row r="977" spans="1:30"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row>
    <row r="978" spans="1:30"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row>
    <row r="979" spans="1:30"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row>
    <row r="980" spans="1:30"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row>
    <row r="981" spans="1:30"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row>
    <row r="982" spans="1:30"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row>
    <row r="983" spans="1:30"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row>
    <row r="984" spans="1:30"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row>
    <row r="985" spans="1:30"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row>
    <row r="986" spans="1:30"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row>
    <row r="987" spans="1:30"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row>
    <row r="988" spans="1:30"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row>
    <row r="989" spans="1:30"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row>
    <row r="990" spans="1:30"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row>
    <row r="991" spans="1:30"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row>
    <row r="992" spans="1:30"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row>
    <row r="993" spans="1:30"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row>
    <row r="994" spans="1:30"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row>
    <row r="995" spans="1:30"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row>
    <row r="996" spans="1:30"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row>
    <row r="997" spans="1:30"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row>
    <row r="998" spans="1:30"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row>
    <row r="999" spans="1:30"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row>
    <row r="1000" spans="1:30"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row>
    <row r="2" spans="1:34" ht="12.75" customHeight="1" x14ac:dyDescent="0.25">
      <c r="A2" s="304"/>
      <c r="B2" s="570"/>
      <c r="C2" s="571"/>
      <c r="D2" s="572"/>
      <c r="E2" s="25"/>
      <c r="F2" s="577" t="s">
        <v>120</v>
      </c>
      <c r="G2" s="571"/>
      <c r="H2" s="571"/>
      <c r="I2" s="571"/>
      <c r="J2" s="571"/>
      <c r="K2" s="571"/>
      <c r="L2" s="571"/>
      <c r="M2" s="571"/>
      <c r="N2" s="571"/>
      <c r="O2" s="571"/>
      <c r="P2" s="571"/>
      <c r="Q2" s="571"/>
      <c r="R2" s="571"/>
      <c r="S2" s="571"/>
      <c r="T2" s="571"/>
      <c r="U2" s="571"/>
      <c r="V2" s="571"/>
      <c r="W2" s="571"/>
      <c r="X2" s="571"/>
      <c r="Y2" s="571"/>
      <c r="Z2" s="571"/>
      <c r="AA2" s="571"/>
      <c r="AB2" s="572"/>
      <c r="AC2" s="304"/>
      <c r="AD2" s="304"/>
      <c r="AE2" s="304"/>
      <c r="AF2" s="304"/>
      <c r="AG2" s="304"/>
      <c r="AH2" s="304"/>
    </row>
    <row r="3" spans="1:34" ht="12.75" customHeight="1" x14ac:dyDescent="0.25">
      <c r="A3" s="304"/>
      <c r="B3" s="573"/>
      <c r="C3" s="527"/>
      <c r="D3" s="565"/>
      <c r="E3" s="26"/>
      <c r="F3" s="553"/>
      <c r="G3" s="527"/>
      <c r="H3" s="527"/>
      <c r="I3" s="527"/>
      <c r="J3" s="527"/>
      <c r="K3" s="527"/>
      <c r="L3" s="527"/>
      <c r="M3" s="527"/>
      <c r="N3" s="527"/>
      <c r="O3" s="527"/>
      <c r="P3" s="527"/>
      <c r="Q3" s="527"/>
      <c r="R3" s="527"/>
      <c r="S3" s="527"/>
      <c r="T3" s="527"/>
      <c r="U3" s="527"/>
      <c r="V3" s="527"/>
      <c r="W3" s="527"/>
      <c r="X3" s="527"/>
      <c r="Y3" s="527"/>
      <c r="Z3" s="527"/>
      <c r="AA3" s="527"/>
      <c r="AB3" s="565"/>
      <c r="AC3" s="304"/>
      <c r="AD3" s="304"/>
      <c r="AE3" s="304"/>
      <c r="AF3" s="304"/>
      <c r="AG3" s="304"/>
      <c r="AH3" s="304"/>
    </row>
    <row r="4" spans="1:34" ht="12.75" customHeight="1" x14ac:dyDescent="0.25">
      <c r="A4" s="304"/>
      <c r="B4" s="573"/>
      <c r="C4" s="527"/>
      <c r="D4" s="565"/>
      <c r="E4" s="26"/>
      <c r="F4" s="553"/>
      <c r="G4" s="527"/>
      <c r="H4" s="527"/>
      <c r="I4" s="527"/>
      <c r="J4" s="527"/>
      <c r="K4" s="527"/>
      <c r="L4" s="527"/>
      <c r="M4" s="527"/>
      <c r="N4" s="527"/>
      <c r="O4" s="527"/>
      <c r="P4" s="527"/>
      <c r="Q4" s="527"/>
      <c r="R4" s="527"/>
      <c r="S4" s="527"/>
      <c r="T4" s="527"/>
      <c r="U4" s="527"/>
      <c r="V4" s="527"/>
      <c r="W4" s="527"/>
      <c r="X4" s="527"/>
      <c r="Y4" s="527"/>
      <c r="Z4" s="527"/>
      <c r="AA4" s="527"/>
      <c r="AB4" s="565"/>
      <c r="AC4" s="304"/>
      <c r="AD4" s="304"/>
      <c r="AE4" s="304"/>
      <c r="AF4" s="304"/>
      <c r="AG4" s="304"/>
      <c r="AH4" s="304"/>
    </row>
    <row r="5" spans="1:34" ht="12.75" customHeight="1" x14ac:dyDescent="0.25">
      <c r="A5" s="304"/>
      <c r="B5" s="573"/>
      <c r="C5" s="527"/>
      <c r="D5" s="565"/>
      <c r="E5" s="26"/>
      <c r="F5" s="553"/>
      <c r="G5" s="527"/>
      <c r="H5" s="527"/>
      <c r="I5" s="527"/>
      <c r="J5" s="527"/>
      <c r="K5" s="527"/>
      <c r="L5" s="527"/>
      <c r="M5" s="527"/>
      <c r="N5" s="527"/>
      <c r="O5" s="527"/>
      <c r="P5" s="527"/>
      <c r="Q5" s="527"/>
      <c r="R5" s="527"/>
      <c r="S5" s="527"/>
      <c r="T5" s="527"/>
      <c r="U5" s="527"/>
      <c r="V5" s="527"/>
      <c r="W5" s="527"/>
      <c r="X5" s="527"/>
      <c r="Y5" s="527"/>
      <c r="Z5" s="527"/>
      <c r="AA5" s="527"/>
      <c r="AB5" s="565"/>
      <c r="AC5" s="304"/>
      <c r="AD5" s="304"/>
      <c r="AE5" s="304"/>
      <c r="AF5" s="304"/>
      <c r="AG5" s="304"/>
      <c r="AH5" s="304"/>
    </row>
    <row r="6" spans="1:34" ht="37.5" customHeight="1" x14ac:dyDescent="0.25">
      <c r="A6" s="304"/>
      <c r="B6" s="574"/>
      <c r="C6" s="575"/>
      <c r="D6" s="576"/>
      <c r="E6" s="305"/>
      <c r="F6" s="575"/>
      <c r="G6" s="575"/>
      <c r="H6" s="575"/>
      <c r="I6" s="575"/>
      <c r="J6" s="575"/>
      <c r="K6" s="575"/>
      <c r="L6" s="575"/>
      <c r="M6" s="575"/>
      <c r="N6" s="575"/>
      <c r="O6" s="575"/>
      <c r="P6" s="575"/>
      <c r="Q6" s="575"/>
      <c r="R6" s="575"/>
      <c r="S6" s="575"/>
      <c r="T6" s="575"/>
      <c r="U6" s="575"/>
      <c r="V6" s="575"/>
      <c r="W6" s="575"/>
      <c r="X6" s="575"/>
      <c r="Y6" s="575"/>
      <c r="Z6" s="575"/>
      <c r="AA6" s="575"/>
      <c r="AB6" s="576"/>
      <c r="AC6" s="304"/>
      <c r="AD6" s="304"/>
      <c r="AE6" s="304"/>
      <c r="AF6" s="304"/>
      <c r="AG6" s="304"/>
      <c r="AH6" s="304"/>
    </row>
    <row r="7" spans="1:34" ht="15" customHeight="1" x14ac:dyDescent="0.25">
      <c r="A7" s="304"/>
      <c r="B7" s="27"/>
      <c r="C7" s="578"/>
      <c r="D7" s="571"/>
      <c r="E7" s="28"/>
      <c r="F7" s="29"/>
      <c r="G7" s="29"/>
      <c r="H7" s="29"/>
      <c r="I7" s="29"/>
      <c r="J7" s="29"/>
      <c r="K7" s="29"/>
      <c r="L7" s="29"/>
      <c r="M7" s="29"/>
      <c r="N7" s="29"/>
      <c r="O7" s="29"/>
      <c r="P7" s="29"/>
      <c r="Q7" s="29"/>
      <c r="R7" s="29"/>
      <c r="S7" s="29"/>
      <c r="T7" s="29"/>
      <c r="U7" s="29"/>
      <c r="V7" s="29"/>
      <c r="W7" s="29"/>
      <c r="X7" s="29"/>
      <c r="Y7" s="29"/>
      <c r="Z7" s="29"/>
      <c r="AA7" s="29"/>
      <c r="AB7" s="30"/>
      <c r="AC7" s="304"/>
      <c r="AD7" s="304"/>
      <c r="AE7" s="304"/>
      <c r="AF7" s="304"/>
      <c r="AG7" s="304"/>
      <c r="AH7" s="304"/>
    </row>
    <row r="8" spans="1:34" ht="15" customHeight="1" x14ac:dyDescent="0.25">
      <c r="A8" s="304"/>
      <c r="B8" s="31"/>
      <c r="C8" s="306" t="s">
        <v>121</v>
      </c>
      <c r="D8" s="32"/>
      <c r="E8" s="33"/>
      <c r="F8" s="307" t="s">
        <v>122</v>
      </c>
      <c r="G8" s="34"/>
      <c r="H8" s="35"/>
      <c r="I8" s="304"/>
      <c r="J8" s="304"/>
      <c r="K8" s="308"/>
      <c r="L8" s="308"/>
      <c r="M8" s="308"/>
      <c r="N8" s="308"/>
      <c r="O8" s="308"/>
      <c r="P8" s="308"/>
      <c r="Q8" s="308"/>
      <c r="R8" s="308"/>
      <c r="S8" s="308"/>
      <c r="T8" s="308"/>
      <c r="U8" s="308"/>
      <c r="V8" s="308"/>
      <c r="W8" s="308"/>
      <c r="X8" s="308"/>
      <c r="Y8" s="308"/>
      <c r="Z8" s="308"/>
      <c r="AA8" s="308"/>
      <c r="AB8" s="309"/>
      <c r="AC8" s="304"/>
      <c r="AD8" s="304"/>
      <c r="AE8" s="304"/>
      <c r="AF8" s="304"/>
      <c r="AG8" s="304"/>
      <c r="AH8" s="304"/>
    </row>
    <row r="9" spans="1:34" ht="15" customHeight="1" x14ac:dyDescent="0.25">
      <c r="A9" s="304"/>
      <c r="B9" s="31"/>
      <c r="C9" s="554"/>
      <c r="D9" s="553"/>
      <c r="E9" s="553"/>
      <c r="F9" s="553"/>
      <c r="G9" s="311"/>
      <c r="H9" s="304"/>
      <c r="I9" s="304"/>
      <c r="J9" s="304"/>
      <c r="K9" s="304"/>
      <c r="L9" s="304"/>
      <c r="M9" s="304"/>
      <c r="N9" s="304"/>
      <c r="O9" s="304"/>
      <c r="P9" s="304"/>
      <c r="Q9" s="304"/>
      <c r="R9" s="304"/>
      <c r="S9" s="304"/>
      <c r="T9" s="304"/>
      <c r="U9" s="304"/>
      <c r="V9" s="304"/>
      <c r="W9" s="304"/>
      <c r="X9" s="304"/>
      <c r="Y9" s="304"/>
      <c r="Z9" s="304"/>
      <c r="AA9" s="304"/>
      <c r="AB9" s="312"/>
      <c r="AC9" s="304"/>
      <c r="AD9" s="304"/>
      <c r="AE9" s="304"/>
      <c r="AF9" s="304"/>
      <c r="AG9" s="304"/>
      <c r="AH9" s="304"/>
    </row>
    <row r="10" spans="1:34" ht="30" customHeight="1" x14ac:dyDescent="0.25">
      <c r="A10" s="304"/>
      <c r="B10" s="31"/>
      <c r="C10" s="554" t="s">
        <v>123</v>
      </c>
      <c r="D10" s="553"/>
      <c r="E10" s="555" t="s">
        <v>509</v>
      </c>
      <c r="F10" s="557"/>
      <c r="G10" s="557"/>
      <c r="H10" s="557"/>
      <c r="I10" s="557"/>
      <c r="J10" s="557"/>
      <c r="K10" s="557"/>
      <c r="L10" s="557"/>
      <c r="M10" s="557"/>
      <c r="N10" s="557"/>
      <c r="O10" s="557"/>
      <c r="P10" s="557"/>
      <c r="Q10" s="557"/>
      <c r="R10" s="557"/>
      <c r="S10" s="557"/>
      <c r="T10" s="557"/>
      <c r="U10" s="557"/>
      <c r="V10" s="557"/>
      <c r="W10" s="557"/>
      <c r="X10" s="557"/>
      <c r="Y10" s="557"/>
      <c r="Z10" s="557"/>
      <c r="AA10" s="545"/>
      <c r="AB10" s="313"/>
      <c r="AC10" s="304"/>
      <c r="AD10" s="304"/>
      <c r="AE10" s="304"/>
      <c r="AF10" s="304"/>
      <c r="AG10" s="937" t="s">
        <v>438</v>
      </c>
      <c r="AH10" s="553"/>
    </row>
    <row r="11" spans="1:34" ht="15" customHeight="1" x14ac:dyDescent="0.25">
      <c r="A11" s="304"/>
      <c r="B11" s="31"/>
      <c r="C11" s="554"/>
      <c r="D11" s="553"/>
      <c r="E11" s="553"/>
      <c r="F11" s="553"/>
      <c r="G11" s="304"/>
      <c r="H11" s="304"/>
      <c r="I11" s="304"/>
      <c r="J11" s="304"/>
      <c r="K11" s="304"/>
      <c r="L11" s="304"/>
      <c r="M11" s="304"/>
      <c r="N11" s="304"/>
      <c r="O11" s="304"/>
      <c r="P11" s="304"/>
      <c r="Q11" s="304"/>
      <c r="R11" s="304"/>
      <c r="S11" s="304"/>
      <c r="T11" s="304"/>
      <c r="U11" s="304"/>
      <c r="V11" s="304"/>
      <c r="W11" s="304"/>
      <c r="X11" s="304"/>
      <c r="Y11" s="304"/>
      <c r="Z11" s="304"/>
      <c r="AA11" s="552"/>
      <c r="AB11" s="565"/>
      <c r="AC11" s="304"/>
      <c r="AD11" s="304"/>
      <c r="AE11" s="304"/>
      <c r="AF11" s="304"/>
      <c r="AG11" s="304"/>
      <c r="AH11" s="304"/>
    </row>
    <row r="12" spans="1:34" ht="29.25" customHeight="1" x14ac:dyDescent="0.25">
      <c r="A12" s="304"/>
      <c r="B12" s="31"/>
      <c r="C12" s="568" t="s">
        <v>125</v>
      </c>
      <c r="D12" s="569"/>
      <c r="E12" s="566" t="s">
        <v>510</v>
      </c>
      <c r="F12" s="567"/>
      <c r="G12" s="567"/>
      <c r="H12" s="567"/>
      <c r="I12" s="567"/>
      <c r="J12" s="567"/>
      <c r="K12" s="567"/>
      <c r="L12" s="567"/>
      <c r="M12" s="567"/>
      <c r="N12" s="567"/>
      <c r="O12" s="567"/>
      <c r="P12" s="567"/>
      <c r="Q12" s="567"/>
      <c r="R12" s="567"/>
      <c r="S12" s="567"/>
      <c r="T12" s="567"/>
      <c r="U12" s="567"/>
      <c r="V12" s="567"/>
      <c r="W12" s="567"/>
      <c r="X12" s="567"/>
      <c r="Y12" s="567"/>
      <c r="Z12" s="567"/>
      <c r="AA12" s="567"/>
      <c r="AB12" s="36"/>
      <c r="AC12" s="304"/>
      <c r="AD12" s="304"/>
      <c r="AE12" s="304"/>
      <c r="AF12" s="304"/>
      <c r="AG12" s="304"/>
      <c r="AH12" s="304"/>
    </row>
    <row r="13" spans="1:34" ht="15" customHeight="1" x14ac:dyDescent="0.25">
      <c r="A13" s="304"/>
      <c r="B13" s="31"/>
      <c r="C13" s="552"/>
      <c r="D13" s="553"/>
      <c r="E13" s="314"/>
      <c r="F13" s="304"/>
      <c r="G13" s="304"/>
      <c r="H13" s="304"/>
      <c r="I13" s="304"/>
      <c r="J13" s="304"/>
      <c r="K13" s="304"/>
      <c r="L13" s="304"/>
      <c r="M13" s="304"/>
      <c r="N13" s="304"/>
      <c r="O13" s="304"/>
      <c r="P13" s="304"/>
      <c r="Q13" s="304"/>
      <c r="R13" s="304"/>
      <c r="S13" s="304"/>
      <c r="T13" s="304"/>
      <c r="U13" s="304"/>
      <c r="V13" s="304"/>
      <c r="W13" s="304"/>
      <c r="X13" s="304"/>
      <c r="Y13" s="304"/>
      <c r="Z13" s="304"/>
      <c r="AA13" s="304"/>
      <c r="AB13" s="312"/>
      <c r="AC13" s="304"/>
      <c r="AD13" s="304"/>
      <c r="AE13" s="304"/>
      <c r="AF13" s="304"/>
      <c r="AG13" s="52" t="s">
        <v>439</v>
      </c>
      <c r="AH13" s="52" t="s">
        <v>440</v>
      </c>
    </row>
    <row r="14" spans="1:34" ht="15" customHeight="1" x14ac:dyDescent="0.25">
      <c r="A14" s="304"/>
      <c r="B14" s="31"/>
      <c r="C14" s="554" t="s">
        <v>461</v>
      </c>
      <c r="D14" s="553"/>
      <c r="E14" s="570"/>
      <c r="F14" s="571"/>
      <c r="G14" s="571"/>
      <c r="H14" s="571"/>
      <c r="I14" s="571"/>
      <c r="J14" s="571"/>
      <c r="K14" s="571"/>
      <c r="L14" s="571"/>
      <c r="M14" s="571"/>
      <c r="N14" s="571"/>
      <c r="O14" s="571"/>
      <c r="P14" s="571"/>
      <c r="Q14" s="571"/>
      <c r="R14" s="571"/>
      <c r="S14" s="571"/>
      <c r="T14" s="571"/>
      <c r="U14" s="571"/>
      <c r="V14" s="571"/>
      <c r="W14" s="571"/>
      <c r="X14" s="571"/>
      <c r="Y14" s="571"/>
      <c r="Z14" s="571"/>
      <c r="AA14" s="572"/>
      <c r="AB14" s="312"/>
      <c r="AC14" s="304"/>
      <c r="AD14" s="304"/>
      <c r="AE14" s="304"/>
      <c r="AF14" s="304"/>
      <c r="AG14" s="37" t="s">
        <v>470</v>
      </c>
      <c r="AH14" s="37">
        <v>25</v>
      </c>
    </row>
    <row r="15" spans="1:34" ht="15.75" customHeight="1" x14ac:dyDescent="0.25">
      <c r="A15" s="304"/>
      <c r="B15" s="31"/>
      <c r="C15" s="314"/>
      <c r="D15" s="314"/>
      <c r="E15" s="574"/>
      <c r="F15" s="575"/>
      <c r="G15" s="575"/>
      <c r="H15" s="575"/>
      <c r="I15" s="575"/>
      <c r="J15" s="575"/>
      <c r="K15" s="575"/>
      <c r="L15" s="575"/>
      <c r="M15" s="575"/>
      <c r="N15" s="575"/>
      <c r="O15" s="575"/>
      <c r="P15" s="575"/>
      <c r="Q15" s="575"/>
      <c r="R15" s="575"/>
      <c r="S15" s="575"/>
      <c r="T15" s="575"/>
      <c r="U15" s="575"/>
      <c r="V15" s="575"/>
      <c r="W15" s="575"/>
      <c r="X15" s="575"/>
      <c r="Y15" s="575"/>
      <c r="Z15" s="575"/>
      <c r="AA15" s="576"/>
      <c r="AB15" s="312"/>
      <c r="AC15" s="304"/>
      <c r="AD15" s="304"/>
      <c r="AE15" s="304"/>
      <c r="AF15" s="304"/>
      <c r="AG15" s="37" t="s">
        <v>472</v>
      </c>
      <c r="AH15" s="37">
        <v>12</v>
      </c>
    </row>
    <row r="16" spans="1:34" ht="15" customHeight="1" x14ac:dyDescent="0.25">
      <c r="A16" s="304"/>
      <c r="B16" s="31"/>
      <c r="C16" s="314"/>
      <c r="D16" s="314"/>
      <c r="E16" s="314"/>
      <c r="F16" s="304"/>
      <c r="G16" s="304"/>
      <c r="H16" s="304"/>
      <c r="I16" s="304"/>
      <c r="J16" s="304"/>
      <c r="K16" s="304"/>
      <c r="L16" s="304"/>
      <c r="M16" s="304"/>
      <c r="N16" s="304"/>
      <c r="O16" s="304"/>
      <c r="P16" s="304"/>
      <c r="Q16" s="304"/>
      <c r="R16" s="304"/>
      <c r="S16" s="304"/>
      <c r="T16" s="304"/>
      <c r="U16" s="304"/>
      <c r="V16" s="304"/>
      <c r="W16" s="304"/>
      <c r="X16" s="304"/>
      <c r="Y16" s="304"/>
      <c r="Z16" s="304"/>
      <c r="AA16" s="304"/>
      <c r="AB16" s="312"/>
      <c r="AC16" s="304"/>
      <c r="AD16" s="304"/>
      <c r="AE16" s="304"/>
      <c r="AF16" s="304"/>
      <c r="AG16" s="37" t="s">
        <v>473</v>
      </c>
      <c r="AH16" s="37">
        <v>12</v>
      </c>
    </row>
    <row r="17" spans="1:34" ht="15" customHeight="1" x14ac:dyDescent="0.25">
      <c r="A17" s="304"/>
      <c r="B17" s="31"/>
      <c r="C17" s="554" t="s">
        <v>463</v>
      </c>
      <c r="D17" s="553"/>
      <c r="E17" s="570"/>
      <c r="F17" s="571"/>
      <c r="G17" s="571"/>
      <c r="H17" s="571"/>
      <c r="I17" s="571"/>
      <c r="J17" s="571"/>
      <c r="K17" s="571"/>
      <c r="L17" s="571"/>
      <c r="M17" s="571"/>
      <c r="N17" s="571"/>
      <c r="O17" s="571"/>
      <c r="P17" s="571"/>
      <c r="Q17" s="571"/>
      <c r="R17" s="571"/>
      <c r="S17" s="571"/>
      <c r="T17" s="571"/>
      <c r="U17" s="571"/>
      <c r="V17" s="571"/>
      <c r="W17" s="571"/>
      <c r="X17" s="571"/>
      <c r="Y17" s="571"/>
      <c r="Z17" s="571"/>
      <c r="AA17" s="572"/>
      <c r="AB17" s="312"/>
      <c r="AC17" s="304"/>
      <c r="AD17" s="304"/>
      <c r="AE17" s="304"/>
      <c r="AF17" s="304"/>
      <c r="AG17" s="37" t="s">
        <v>475</v>
      </c>
      <c r="AH17" s="37">
        <v>25</v>
      </c>
    </row>
    <row r="18" spans="1:34" ht="15" customHeight="1" x14ac:dyDescent="0.25">
      <c r="A18" s="304"/>
      <c r="B18" s="31"/>
      <c r="C18" s="314"/>
      <c r="D18" s="314"/>
      <c r="E18" s="574"/>
      <c r="F18" s="575"/>
      <c r="G18" s="575"/>
      <c r="H18" s="575"/>
      <c r="I18" s="575"/>
      <c r="J18" s="575"/>
      <c r="K18" s="575"/>
      <c r="L18" s="575"/>
      <c r="M18" s="575"/>
      <c r="N18" s="575"/>
      <c r="O18" s="575"/>
      <c r="P18" s="575"/>
      <c r="Q18" s="575"/>
      <c r="R18" s="575"/>
      <c r="S18" s="575"/>
      <c r="T18" s="575"/>
      <c r="U18" s="575"/>
      <c r="V18" s="575"/>
      <c r="W18" s="575"/>
      <c r="X18" s="575"/>
      <c r="Y18" s="575"/>
      <c r="Z18" s="575"/>
      <c r="AA18" s="576"/>
      <c r="AB18" s="312"/>
      <c r="AC18" s="304"/>
      <c r="AD18" s="304"/>
      <c r="AE18" s="304"/>
      <c r="AF18" s="304"/>
      <c r="AG18" s="37" t="s">
        <v>476</v>
      </c>
      <c r="AH18" s="37">
        <v>12</v>
      </c>
    </row>
    <row r="19" spans="1:34" ht="15" customHeight="1" x14ac:dyDescent="0.25">
      <c r="A19" s="304"/>
      <c r="B19" s="31"/>
      <c r="C19" s="314"/>
      <c r="D19" s="314"/>
      <c r="E19" s="314"/>
      <c r="F19" s="304"/>
      <c r="G19" s="304"/>
      <c r="H19" s="304"/>
      <c r="I19" s="304"/>
      <c r="J19" s="304"/>
      <c r="K19" s="304"/>
      <c r="L19" s="304"/>
      <c r="M19" s="304"/>
      <c r="N19" s="304"/>
      <c r="O19" s="304"/>
      <c r="P19" s="304"/>
      <c r="Q19" s="304"/>
      <c r="R19" s="304"/>
      <c r="S19" s="304"/>
      <c r="T19" s="304"/>
      <c r="U19" s="304"/>
      <c r="V19" s="304"/>
      <c r="W19" s="304"/>
      <c r="X19" s="304"/>
      <c r="Y19" s="304"/>
      <c r="Z19" s="304"/>
      <c r="AA19" s="304"/>
      <c r="AB19" s="312"/>
      <c r="AC19" s="304"/>
      <c r="AD19" s="304"/>
      <c r="AE19" s="304"/>
      <c r="AF19" s="304"/>
      <c r="AG19" s="37" t="s">
        <v>473</v>
      </c>
      <c r="AH19" s="37">
        <v>12</v>
      </c>
    </row>
    <row r="20" spans="1:34" ht="15" customHeight="1" x14ac:dyDescent="0.25">
      <c r="A20" s="304"/>
      <c r="B20" s="31"/>
      <c r="C20" s="314"/>
      <c r="D20" s="314"/>
      <c r="E20" s="314"/>
      <c r="F20" s="304"/>
      <c r="G20" s="304"/>
      <c r="H20" s="304"/>
      <c r="I20" s="304"/>
      <c r="J20" s="304"/>
      <c r="K20" s="304"/>
      <c r="L20" s="304"/>
      <c r="M20" s="304"/>
      <c r="N20" s="304"/>
      <c r="O20" s="304"/>
      <c r="P20" s="304"/>
      <c r="Q20" s="304"/>
      <c r="R20" s="304"/>
      <c r="S20" s="304"/>
      <c r="T20" s="304"/>
      <c r="U20" s="304"/>
      <c r="V20" s="304"/>
      <c r="W20" s="304"/>
      <c r="X20" s="304"/>
      <c r="Y20" s="304"/>
      <c r="Z20" s="304"/>
      <c r="AA20" s="304"/>
      <c r="AB20" s="312"/>
      <c r="AC20" s="304"/>
      <c r="AD20" s="304"/>
      <c r="AE20" s="304"/>
      <c r="AF20" s="304"/>
      <c r="AG20" s="37" t="s">
        <v>511</v>
      </c>
      <c r="AH20" s="37">
        <v>25</v>
      </c>
    </row>
    <row r="21" spans="1:34" ht="15" customHeight="1" x14ac:dyDescent="0.25">
      <c r="A21" s="304"/>
      <c r="B21" s="31"/>
      <c r="C21" s="554" t="s">
        <v>127</v>
      </c>
      <c r="D21" s="553"/>
      <c r="E21" s="315"/>
      <c r="F21" s="552"/>
      <c r="G21" s="553"/>
      <c r="H21" s="553"/>
      <c r="I21" s="553"/>
      <c r="J21" s="553"/>
      <c r="K21" s="553"/>
      <c r="L21" s="553"/>
      <c r="M21" s="553"/>
      <c r="N21" s="553"/>
      <c r="O21" s="553"/>
      <c r="P21" s="553"/>
      <c r="Q21" s="553"/>
      <c r="R21" s="553"/>
      <c r="S21" s="553"/>
      <c r="T21" s="553"/>
      <c r="U21" s="553"/>
      <c r="V21" s="553"/>
      <c r="W21" s="553"/>
      <c r="X21" s="553"/>
      <c r="Y21" s="553"/>
      <c r="Z21" s="553"/>
      <c r="AA21" s="553"/>
      <c r="AB21" s="565"/>
      <c r="AC21" s="304"/>
      <c r="AD21" s="304"/>
      <c r="AE21" s="304"/>
      <c r="AF21" s="304"/>
      <c r="AG21" s="37" t="s">
        <v>512</v>
      </c>
      <c r="AH21" s="37">
        <v>12</v>
      </c>
    </row>
    <row r="22" spans="1:34" ht="29.25" customHeight="1" x14ac:dyDescent="0.25">
      <c r="A22" s="304"/>
      <c r="B22" s="31"/>
      <c r="C22" s="555" t="s">
        <v>513</v>
      </c>
      <c r="D22" s="557"/>
      <c r="E22" s="557"/>
      <c r="F22" s="557"/>
      <c r="G22" s="557"/>
      <c r="H22" s="557"/>
      <c r="I22" s="557"/>
      <c r="J22" s="557"/>
      <c r="K22" s="557"/>
      <c r="L22" s="557"/>
      <c r="M22" s="557"/>
      <c r="N22" s="557"/>
      <c r="O22" s="557"/>
      <c r="P22" s="557"/>
      <c r="Q22" s="557"/>
      <c r="R22" s="557"/>
      <c r="S22" s="557"/>
      <c r="T22" s="557"/>
      <c r="U22" s="557"/>
      <c r="V22" s="557"/>
      <c r="W22" s="557"/>
      <c r="X22" s="557"/>
      <c r="Y22" s="557"/>
      <c r="Z22" s="557"/>
      <c r="AA22" s="545"/>
      <c r="AB22" s="316"/>
      <c r="AC22" s="304"/>
      <c r="AD22" s="304"/>
      <c r="AE22" s="304"/>
      <c r="AF22" s="304"/>
      <c r="AG22" s="37" t="s">
        <v>473</v>
      </c>
      <c r="AH22" s="37">
        <v>12</v>
      </c>
    </row>
    <row r="23" spans="1:34" ht="15" customHeight="1" x14ac:dyDescent="0.25">
      <c r="A23" s="304"/>
      <c r="B23" s="31"/>
      <c r="C23" s="31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6"/>
      <c r="AC23" s="304"/>
      <c r="AD23" s="304"/>
      <c r="AE23" s="304"/>
      <c r="AF23" s="304"/>
      <c r="AG23" s="37" t="s">
        <v>514</v>
      </c>
      <c r="AH23" s="37">
        <v>25</v>
      </c>
    </row>
    <row r="24" spans="1:34" ht="15" customHeight="1" x14ac:dyDescent="0.25">
      <c r="A24" s="304"/>
      <c r="B24" s="31"/>
      <c r="C24" s="318" t="s">
        <v>128</v>
      </c>
      <c r="D24" s="318"/>
      <c r="E24" s="304"/>
      <c r="F24" s="304"/>
      <c r="G24" s="304"/>
      <c r="H24" s="304"/>
      <c r="I24" s="304"/>
      <c r="J24" s="317"/>
      <c r="K24" s="317"/>
      <c r="L24" s="317"/>
      <c r="M24" s="317"/>
      <c r="N24" s="317"/>
      <c r="O24" s="317"/>
      <c r="P24" s="317"/>
      <c r="Q24" s="317"/>
      <c r="R24" s="317" t="s">
        <v>129</v>
      </c>
      <c r="S24" s="317"/>
      <c r="T24" s="317"/>
      <c r="U24" s="317"/>
      <c r="V24" s="317"/>
      <c r="W24" s="317"/>
      <c r="X24" s="317"/>
      <c r="Y24" s="317"/>
      <c r="Z24" s="317"/>
      <c r="AA24" s="317"/>
      <c r="AB24" s="316"/>
      <c r="AC24" s="304"/>
      <c r="AD24" s="304"/>
      <c r="AE24" s="304"/>
      <c r="AF24" s="304"/>
      <c r="AG24" s="37" t="s">
        <v>515</v>
      </c>
      <c r="AH24" s="37">
        <v>12</v>
      </c>
    </row>
    <row r="25" spans="1:34" ht="15" customHeight="1" x14ac:dyDescent="0.25">
      <c r="A25" s="304"/>
      <c r="B25" s="31"/>
      <c r="C25" s="939" t="s">
        <v>516</v>
      </c>
      <c r="D25" s="571"/>
      <c r="E25" s="571"/>
      <c r="F25" s="571"/>
      <c r="G25" s="571"/>
      <c r="H25" s="571"/>
      <c r="I25" s="571"/>
      <c r="J25" s="571"/>
      <c r="K25" s="571"/>
      <c r="L25" s="571"/>
      <c r="M25" s="571"/>
      <c r="N25" s="571"/>
      <c r="O25" s="571"/>
      <c r="P25" s="572"/>
      <c r="Q25" s="304"/>
      <c r="R25" s="556"/>
      <c r="S25" s="557"/>
      <c r="T25" s="557"/>
      <c r="U25" s="557"/>
      <c r="V25" s="557"/>
      <c r="W25" s="557"/>
      <c r="X25" s="557"/>
      <c r="Y25" s="557"/>
      <c r="Z25" s="557"/>
      <c r="AA25" s="545"/>
      <c r="AB25" s="312"/>
      <c r="AC25" s="304"/>
      <c r="AD25" s="304"/>
      <c r="AE25" s="304"/>
      <c r="AF25" s="304"/>
      <c r="AG25" s="37" t="s">
        <v>473</v>
      </c>
      <c r="AH25" s="37">
        <v>12</v>
      </c>
    </row>
    <row r="26" spans="1:34" ht="15" customHeight="1" x14ac:dyDescent="0.25">
      <c r="A26" s="304"/>
      <c r="B26" s="31"/>
      <c r="C26" s="573"/>
      <c r="D26" s="527"/>
      <c r="E26" s="527"/>
      <c r="F26" s="527"/>
      <c r="G26" s="527"/>
      <c r="H26" s="527"/>
      <c r="I26" s="527"/>
      <c r="J26" s="527"/>
      <c r="K26" s="527"/>
      <c r="L26" s="527"/>
      <c r="M26" s="527"/>
      <c r="N26" s="527"/>
      <c r="O26" s="527"/>
      <c r="P26" s="565"/>
      <c r="Q26" s="304"/>
      <c r="R26" s="304"/>
      <c r="S26" s="304"/>
      <c r="T26" s="304"/>
      <c r="U26" s="304"/>
      <c r="V26" s="304"/>
      <c r="W26" s="304"/>
      <c r="X26" s="304"/>
      <c r="Y26" s="304"/>
      <c r="Z26" s="304"/>
      <c r="AA26" s="304"/>
      <c r="AB26" s="312"/>
      <c r="AC26" s="304"/>
      <c r="AD26" s="304"/>
      <c r="AE26" s="304"/>
      <c r="AF26" s="304"/>
      <c r="AG26" s="304"/>
      <c r="AH26" s="304"/>
    </row>
    <row r="27" spans="1:34" ht="15" customHeight="1" x14ac:dyDescent="0.25">
      <c r="A27" s="304"/>
      <c r="B27" s="31"/>
      <c r="C27" s="573"/>
      <c r="D27" s="527"/>
      <c r="E27" s="527"/>
      <c r="F27" s="527"/>
      <c r="G27" s="527"/>
      <c r="H27" s="527"/>
      <c r="I27" s="527"/>
      <c r="J27" s="527"/>
      <c r="K27" s="527"/>
      <c r="L27" s="527"/>
      <c r="M27" s="527"/>
      <c r="N27" s="527"/>
      <c r="O27" s="527"/>
      <c r="P27" s="565"/>
      <c r="Q27" s="314"/>
      <c r="R27" s="317" t="s">
        <v>130</v>
      </c>
      <c r="S27" s="317"/>
      <c r="T27" s="317"/>
      <c r="U27" s="317"/>
      <c r="V27" s="317"/>
      <c r="W27" s="314"/>
      <c r="X27" s="314"/>
      <c r="Y27" s="314"/>
      <c r="Z27" s="304"/>
      <c r="AA27" s="314"/>
      <c r="AB27" s="312"/>
      <c r="AC27" s="304"/>
      <c r="AD27" s="304"/>
      <c r="AE27" s="304"/>
      <c r="AF27" s="304"/>
      <c r="AG27" s="304"/>
      <c r="AH27" s="304"/>
    </row>
    <row r="28" spans="1:34" ht="15" customHeight="1" x14ac:dyDescent="0.25">
      <c r="A28" s="304"/>
      <c r="B28" s="31"/>
      <c r="C28" s="573"/>
      <c r="D28" s="527"/>
      <c r="E28" s="527"/>
      <c r="F28" s="527"/>
      <c r="G28" s="527"/>
      <c r="H28" s="527"/>
      <c r="I28" s="527"/>
      <c r="J28" s="527"/>
      <c r="K28" s="527"/>
      <c r="L28" s="527"/>
      <c r="M28" s="527"/>
      <c r="N28" s="527"/>
      <c r="O28" s="527"/>
      <c r="P28" s="565"/>
      <c r="Q28" s="304"/>
      <c r="R28" s="37"/>
      <c r="S28" s="304" t="s">
        <v>15</v>
      </c>
      <c r="T28" s="304"/>
      <c r="U28" s="37"/>
      <c r="V28" s="304" t="s">
        <v>27</v>
      </c>
      <c r="W28" s="304"/>
      <c r="X28" s="37"/>
      <c r="Y28" s="319" t="s">
        <v>46</v>
      </c>
      <c r="Z28" s="304"/>
      <c r="AA28" s="304"/>
      <c r="AB28" s="312"/>
      <c r="AC28" s="304"/>
      <c r="AD28" s="304"/>
      <c r="AE28" s="304"/>
      <c r="AF28" s="304"/>
      <c r="AG28" s="339">
        <f>+(((AH14/AH15)*AH16)+((AH17/AH18)*AH19)+((AH20/AH21)*AH22)+((AH23/AH24)*AH25))*4/100</f>
        <v>4</v>
      </c>
      <c r="AH28" s="304"/>
    </row>
    <row r="29" spans="1:34" ht="15" customHeight="1" x14ac:dyDescent="0.25">
      <c r="A29" s="304"/>
      <c r="B29" s="31"/>
      <c r="C29" s="573"/>
      <c r="D29" s="527"/>
      <c r="E29" s="527"/>
      <c r="F29" s="527"/>
      <c r="G29" s="527"/>
      <c r="H29" s="527"/>
      <c r="I29" s="527"/>
      <c r="J29" s="527"/>
      <c r="K29" s="527"/>
      <c r="L29" s="527"/>
      <c r="M29" s="527"/>
      <c r="N29" s="527"/>
      <c r="O29" s="527"/>
      <c r="P29" s="565"/>
      <c r="Q29" s="304"/>
      <c r="R29" s="304"/>
      <c r="S29" s="304"/>
      <c r="T29" s="304"/>
      <c r="U29" s="304"/>
      <c r="V29" s="304"/>
      <c r="W29" s="304"/>
      <c r="X29" s="304"/>
      <c r="Y29" s="304"/>
      <c r="Z29" s="304"/>
      <c r="AA29" s="304"/>
      <c r="AB29" s="312"/>
      <c r="AC29" s="304"/>
      <c r="AD29" s="304"/>
      <c r="AE29" s="304"/>
      <c r="AF29" s="304"/>
      <c r="AG29" s="304"/>
      <c r="AH29" s="304"/>
    </row>
    <row r="30" spans="1:34" ht="15" customHeight="1" x14ac:dyDescent="0.25">
      <c r="A30" s="304"/>
      <c r="B30" s="31"/>
      <c r="C30" s="574"/>
      <c r="D30" s="575"/>
      <c r="E30" s="575"/>
      <c r="F30" s="575"/>
      <c r="G30" s="575"/>
      <c r="H30" s="575"/>
      <c r="I30" s="575"/>
      <c r="J30" s="575"/>
      <c r="K30" s="575"/>
      <c r="L30" s="575"/>
      <c r="M30" s="575"/>
      <c r="N30" s="575"/>
      <c r="O30" s="575"/>
      <c r="P30" s="576"/>
      <c r="Q30" s="304"/>
      <c r="R30" s="317" t="s">
        <v>131</v>
      </c>
      <c r="S30" s="304"/>
      <c r="T30" s="304"/>
      <c r="U30" s="304"/>
      <c r="V30" s="304"/>
      <c r="W30" s="563" t="s">
        <v>23</v>
      </c>
      <c r="X30" s="557"/>
      <c r="Y30" s="557"/>
      <c r="Z30" s="557"/>
      <c r="AA30" s="545"/>
      <c r="AB30" s="312"/>
      <c r="AC30" s="304"/>
      <c r="AD30" s="304"/>
      <c r="AE30" s="304"/>
      <c r="AF30" s="304"/>
      <c r="AG30" s="304"/>
      <c r="AH30" s="304"/>
    </row>
    <row r="31" spans="1:34" ht="15" customHeight="1" x14ac:dyDescent="0.25">
      <c r="A31" s="304"/>
      <c r="B31" s="31"/>
      <c r="C31" s="314"/>
      <c r="D31" s="314"/>
      <c r="E31" s="314"/>
      <c r="F31" s="314"/>
      <c r="G31" s="314"/>
      <c r="H31" s="304"/>
      <c r="I31" s="304"/>
      <c r="J31" s="304"/>
      <c r="K31" s="304"/>
      <c r="L31" s="304"/>
      <c r="M31" s="304"/>
      <c r="N31" s="304"/>
      <c r="O31" s="304"/>
      <c r="P31" s="304"/>
      <c r="Q31" s="304"/>
      <c r="R31" s="317"/>
      <c r="S31" s="304"/>
      <c r="T31" s="304"/>
      <c r="U31" s="304"/>
      <c r="V31" s="304"/>
      <c r="W31" s="304"/>
      <c r="X31" s="304"/>
      <c r="Y31" s="304"/>
      <c r="Z31" s="304"/>
      <c r="AA31" s="304"/>
      <c r="AB31" s="312"/>
      <c r="AC31" s="304"/>
      <c r="AD31" s="304"/>
      <c r="AE31" s="304"/>
      <c r="AF31" s="304"/>
      <c r="AG31" s="304"/>
      <c r="AH31" s="304"/>
    </row>
    <row r="32" spans="1:34" ht="15" customHeight="1" x14ac:dyDescent="0.25">
      <c r="A32" s="304"/>
      <c r="B32" s="31"/>
      <c r="C32" s="317" t="s">
        <v>132</v>
      </c>
      <c r="D32" s="314"/>
      <c r="E32" s="314"/>
      <c r="F32" s="314"/>
      <c r="G32" s="314"/>
      <c r="H32" s="314"/>
      <c r="I32" s="304"/>
      <c r="J32" s="304"/>
      <c r="K32" s="304"/>
      <c r="L32" s="304"/>
      <c r="M32" s="304"/>
      <c r="N32" s="304"/>
      <c r="O32" s="304"/>
      <c r="P32" s="304"/>
      <c r="Q32" s="304"/>
      <c r="R32" s="304"/>
      <c r="S32" s="304"/>
      <c r="T32" s="304"/>
      <c r="U32" s="304"/>
      <c r="V32" s="304"/>
      <c r="W32" s="304"/>
      <c r="X32" s="304"/>
      <c r="Y32" s="304"/>
      <c r="Z32" s="304"/>
      <c r="AA32" s="304"/>
      <c r="AB32" s="312"/>
      <c r="AC32" s="304"/>
      <c r="AD32" s="304"/>
      <c r="AE32" s="304"/>
      <c r="AF32" s="304"/>
      <c r="AG32" s="304"/>
      <c r="AH32" s="304"/>
    </row>
    <row r="33" spans="1:34" ht="39.75" customHeight="1" x14ac:dyDescent="0.25">
      <c r="A33" s="304"/>
      <c r="B33" s="31"/>
      <c r="C33" s="936" t="s">
        <v>517</v>
      </c>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5"/>
      <c r="AB33" s="312"/>
      <c r="AC33" s="304"/>
      <c r="AD33" s="304"/>
      <c r="AE33" s="304"/>
      <c r="AF33" s="304"/>
      <c r="AG33" s="304"/>
      <c r="AH33" s="304"/>
    </row>
    <row r="34" spans="1:34" ht="15" customHeight="1" x14ac:dyDescent="0.25">
      <c r="A34" s="304"/>
      <c r="B34" s="31"/>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20"/>
      <c r="AC34" s="304"/>
      <c r="AD34" s="304"/>
      <c r="AE34" s="304"/>
      <c r="AF34" s="304"/>
      <c r="AG34" s="304"/>
      <c r="AH34" s="304"/>
    </row>
    <row r="35" spans="1:34" ht="15" customHeight="1" x14ac:dyDescent="0.25">
      <c r="A35" s="304"/>
      <c r="B35" s="31"/>
      <c r="C35" s="308" t="s">
        <v>134</v>
      </c>
      <c r="D35" s="314"/>
      <c r="E35" s="314"/>
      <c r="F35" s="314"/>
      <c r="G35" s="314"/>
      <c r="H35" s="314"/>
      <c r="I35" s="314"/>
      <c r="J35" s="314"/>
      <c r="K35" s="314"/>
      <c r="L35" s="314"/>
      <c r="M35" s="308" t="s">
        <v>134</v>
      </c>
      <c r="N35" s="314"/>
      <c r="O35" s="314"/>
      <c r="P35" s="314"/>
      <c r="Q35" s="314"/>
      <c r="R35" s="314"/>
      <c r="S35" s="314"/>
      <c r="T35" s="314"/>
      <c r="U35" s="314"/>
      <c r="V35" s="314"/>
      <c r="W35" s="314"/>
      <c r="X35" s="314"/>
      <c r="Y35" s="314"/>
      <c r="Z35" s="314"/>
      <c r="AA35" s="314"/>
      <c r="AB35" s="320"/>
      <c r="AC35" s="304"/>
      <c r="AD35" s="304"/>
      <c r="AE35" s="304"/>
      <c r="AF35" s="304"/>
      <c r="AG35" s="304"/>
      <c r="AH35" s="304"/>
    </row>
    <row r="36" spans="1:34" ht="29.25" customHeight="1" x14ac:dyDescent="0.25">
      <c r="A36" s="304"/>
      <c r="B36" s="31"/>
      <c r="C36" s="563"/>
      <c r="D36" s="557"/>
      <c r="E36" s="557"/>
      <c r="F36" s="557"/>
      <c r="G36" s="557"/>
      <c r="H36" s="557"/>
      <c r="I36" s="557"/>
      <c r="J36" s="557"/>
      <c r="K36" s="545"/>
      <c r="L36" s="314"/>
      <c r="M36" s="563"/>
      <c r="N36" s="557"/>
      <c r="O36" s="557"/>
      <c r="P36" s="557"/>
      <c r="Q36" s="557"/>
      <c r="R36" s="557"/>
      <c r="S36" s="557"/>
      <c r="T36" s="557"/>
      <c r="U36" s="557"/>
      <c r="V36" s="557"/>
      <c r="W36" s="557"/>
      <c r="X36" s="557"/>
      <c r="Y36" s="557"/>
      <c r="Z36" s="557"/>
      <c r="AA36" s="545"/>
      <c r="AB36" s="320"/>
      <c r="AC36" s="304"/>
      <c r="AD36" s="304"/>
      <c r="AE36" s="304"/>
      <c r="AF36" s="304"/>
      <c r="AG36" s="304"/>
      <c r="AH36" s="304"/>
    </row>
    <row r="37" spans="1:34" ht="15" customHeight="1" x14ac:dyDescent="0.25">
      <c r="A37" s="304"/>
      <c r="B37" s="31"/>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12"/>
      <c r="AC37" s="304"/>
      <c r="AD37" s="304"/>
      <c r="AE37" s="304"/>
      <c r="AF37" s="304"/>
      <c r="AG37" s="304"/>
      <c r="AH37" s="304"/>
    </row>
    <row r="38" spans="1:34" ht="15" customHeight="1" x14ac:dyDescent="0.25">
      <c r="A38" s="304"/>
      <c r="B38" s="31"/>
      <c r="C38" s="321" t="s">
        <v>137</v>
      </c>
      <c r="D38" s="321"/>
      <c r="E38" s="321"/>
      <c r="F38" s="321"/>
      <c r="G38" s="322"/>
      <c r="H38" s="323"/>
      <c r="I38" s="323"/>
      <c r="J38" s="323"/>
      <c r="K38" s="323"/>
      <c r="L38" s="323"/>
      <c r="M38" s="323"/>
      <c r="N38" s="323"/>
      <c r="O38" s="323"/>
      <c r="P38" s="323"/>
      <c r="Q38" s="323"/>
      <c r="R38" s="323"/>
      <c r="S38" s="323"/>
      <c r="T38" s="323"/>
      <c r="U38" s="323"/>
      <c r="V38" s="323"/>
      <c r="W38" s="323"/>
      <c r="X38" s="323"/>
      <c r="Y38" s="323"/>
      <c r="Z38" s="323"/>
      <c r="AA38" s="323"/>
      <c r="AB38" s="312"/>
      <c r="AC38" s="304"/>
      <c r="AD38" s="304"/>
      <c r="AE38" s="304"/>
      <c r="AF38" s="304"/>
      <c r="AG38" s="304"/>
      <c r="AH38" s="304"/>
    </row>
    <row r="39" spans="1:34" ht="90" customHeight="1" x14ac:dyDescent="0.25">
      <c r="A39" s="304"/>
      <c r="B39" s="31"/>
      <c r="C39" s="562" t="s">
        <v>435</v>
      </c>
      <c r="D39" s="557"/>
      <c r="E39" s="557"/>
      <c r="F39" s="557"/>
      <c r="G39" s="557"/>
      <c r="H39" s="557"/>
      <c r="I39" s="557"/>
      <c r="J39" s="557"/>
      <c r="K39" s="557"/>
      <c r="L39" s="557"/>
      <c r="M39" s="557"/>
      <c r="N39" s="557"/>
      <c r="O39" s="557"/>
      <c r="P39" s="557"/>
      <c r="Q39" s="557"/>
      <c r="R39" s="557"/>
      <c r="S39" s="557"/>
      <c r="T39" s="557"/>
      <c r="U39" s="557"/>
      <c r="V39" s="557"/>
      <c r="W39" s="557"/>
      <c r="X39" s="557"/>
      <c r="Y39" s="557"/>
      <c r="Z39" s="557"/>
      <c r="AA39" s="545"/>
      <c r="AB39" s="312"/>
      <c r="AC39" s="304"/>
      <c r="AD39" s="304"/>
      <c r="AE39" s="304"/>
      <c r="AF39" s="304"/>
      <c r="AG39" s="304"/>
      <c r="AH39" s="304"/>
    </row>
    <row r="40" spans="1:34" ht="15" customHeight="1" x14ac:dyDescent="0.25">
      <c r="A40" s="304"/>
      <c r="B40" s="3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12"/>
      <c r="AC40" s="304"/>
      <c r="AD40" s="304"/>
      <c r="AE40" s="304"/>
      <c r="AF40" s="304"/>
      <c r="AG40" s="304"/>
      <c r="AH40" s="304"/>
    </row>
    <row r="41" spans="1:34" ht="15.75" customHeight="1" x14ac:dyDescent="0.25">
      <c r="A41" s="304"/>
      <c r="B41" s="31"/>
      <c r="C41" s="561" t="s">
        <v>139</v>
      </c>
      <c r="D41" s="553"/>
      <c r="E41" s="317"/>
      <c r="F41" s="555" t="s">
        <v>34</v>
      </c>
      <c r="G41" s="545"/>
      <c r="H41" s="317"/>
      <c r="I41" s="304"/>
      <c r="J41" s="324" t="s">
        <v>140</v>
      </c>
      <c r="K41" s="555">
        <v>2</v>
      </c>
      <c r="L41" s="557"/>
      <c r="M41" s="557"/>
      <c r="N41" s="545"/>
      <c r="O41" s="317"/>
      <c r="P41" s="317"/>
      <c r="Q41" s="308" t="s">
        <v>141</v>
      </c>
      <c r="R41" s="304"/>
      <c r="S41" s="317"/>
      <c r="T41" s="317"/>
      <c r="U41" s="317"/>
      <c r="V41" s="317"/>
      <c r="W41" s="555" t="s">
        <v>20</v>
      </c>
      <c r="X41" s="557"/>
      <c r="Y41" s="557"/>
      <c r="Z41" s="557"/>
      <c r="AA41" s="545"/>
      <c r="AB41" s="316"/>
      <c r="AC41" s="304"/>
      <c r="AD41" s="304"/>
      <c r="AE41" s="304"/>
      <c r="AF41" s="304"/>
      <c r="AG41" s="304"/>
      <c r="AH41" s="304"/>
    </row>
    <row r="42" spans="1:34" ht="15.75" customHeight="1" x14ac:dyDescent="0.25">
      <c r="A42" s="304"/>
      <c r="B42" s="31"/>
      <c r="C42" s="304"/>
      <c r="D42" s="304"/>
      <c r="E42" s="304"/>
      <c r="F42" s="319"/>
      <c r="G42" s="319"/>
      <c r="H42" s="319"/>
      <c r="I42" s="319"/>
      <c r="J42" s="319"/>
      <c r="K42" s="319"/>
      <c r="L42" s="319"/>
      <c r="M42" s="304"/>
      <c r="N42" s="304"/>
      <c r="O42" s="304"/>
      <c r="P42" s="304"/>
      <c r="Q42" s="304"/>
      <c r="R42" s="304"/>
      <c r="S42" s="304"/>
      <c r="T42" s="304"/>
      <c r="U42" s="304"/>
      <c r="V42" s="304"/>
      <c r="W42" s="304"/>
      <c r="X42" s="304"/>
      <c r="Y42" s="304"/>
      <c r="Z42" s="304"/>
      <c r="AA42" s="304"/>
      <c r="AB42" s="312"/>
      <c r="AC42" s="304"/>
      <c r="AD42" s="304"/>
      <c r="AE42" s="304"/>
      <c r="AF42" s="304"/>
      <c r="AG42" s="304"/>
      <c r="AH42" s="304"/>
    </row>
    <row r="43" spans="1:34" ht="32.25" customHeight="1" x14ac:dyDescent="0.25">
      <c r="A43" s="304"/>
      <c r="B43" s="31"/>
      <c r="C43" s="304"/>
      <c r="D43" s="324" t="s">
        <v>142</v>
      </c>
      <c r="E43" s="317"/>
      <c r="F43" s="562" t="s">
        <v>467</v>
      </c>
      <c r="G43" s="557"/>
      <c r="H43" s="557"/>
      <c r="I43" s="557"/>
      <c r="J43" s="557"/>
      <c r="K43" s="557"/>
      <c r="L43" s="557"/>
      <c r="M43" s="545"/>
      <c r="N43" s="304"/>
      <c r="O43" s="324" t="s">
        <v>144</v>
      </c>
      <c r="P43" s="563">
        <v>0</v>
      </c>
      <c r="Q43" s="557"/>
      <c r="R43" s="557"/>
      <c r="S43" s="557"/>
      <c r="T43" s="557"/>
      <c r="U43" s="557"/>
      <c r="V43" s="557"/>
      <c r="W43" s="557"/>
      <c r="X43" s="557"/>
      <c r="Y43" s="557"/>
      <c r="Z43" s="557"/>
      <c r="AA43" s="545"/>
      <c r="AB43" s="312"/>
      <c r="AC43" s="304"/>
      <c r="AD43" s="304"/>
      <c r="AE43" s="304"/>
      <c r="AF43" s="304"/>
      <c r="AG43" s="304"/>
      <c r="AH43" s="304"/>
    </row>
    <row r="44" spans="1:34" ht="15.75" customHeight="1" x14ac:dyDescent="0.25">
      <c r="A44" s="304"/>
      <c r="B44" s="31"/>
      <c r="C44" s="317"/>
      <c r="D44" s="317"/>
      <c r="E44" s="317"/>
      <c r="F44" s="319"/>
      <c r="G44" s="319"/>
      <c r="H44" s="319"/>
      <c r="I44" s="319"/>
      <c r="J44" s="319"/>
      <c r="K44" s="319"/>
      <c r="L44" s="319"/>
      <c r="M44" s="317"/>
      <c r="N44" s="317"/>
      <c r="O44" s="317"/>
      <c r="P44" s="317"/>
      <c r="Q44" s="317"/>
      <c r="R44" s="317"/>
      <c r="S44" s="317"/>
      <c r="T44" s="317"/>
      <c r="U44" s="317"/>
      <c r="V44" s="317"/>
      <c r="W44" s="317"/>
      <c r="X44" s="317"/>
      <c r="Y44" s="317"/>
      <c r="Z44" s="317"/>
      <c r="AA44" s="317"/>
      <c r="AB44" s="316"/>
      <c r="AC44" s="304"/>
      <c r="AD44" s="304"/>
      <c r="AE44" s="304"/>
      <c r="AF44" s="304"/>
      <c r="AG44" s="304"/>
      <c r="AH44" s="304"/>
    </row>
    <row r="45" spans="1:34" ht="15.75" customHeight="1" x14ac:dyDescent="0.25">
      <c r="A45" s="304"/>
      <c r="B45" s="31"/>
      <c r="C45" s="304"/>
      <c r="D45" s="324" t="s">
        <v>145</v>
      </c>
      <c r="E45" s="304"/>
      <c r="F45" s="556" t="s">
        <v>146</v>
      </c>
      <c r="G45" s="545"/>
      <c r="H45" s="304"/>
      <c r="I45" s="304"/>
      <c r="J45" s="317" t="s">
        <v>147</v>
      </c>
      <c r="K45" s="304"/>
      <c r="L45" s="556" t="s">
        <v>148</v>
      </c>
      <c r="M45" s="557"/>
      <c r="N45" s="545"/>
      <c r="O45" s="317"/>
      <c r="P45" s="317"/>
      <c r="Q45" s="304"/>
      <c r="R45" s="317" t="s">
        <v>149</v>
      </c>
      <c r="S45" s="317"/>
      <c r="T45" s="317"/>
      <c r="U45" s="317"/>
      <c r="V45" s="317"/>
      <c r="W45" s="564"/>
      <c r="X45" s="557"/>
      <c r="Y45" s="557"/>
      <c r="Z45" s="557"/>
      <c r="AA45" s="545"/>
      <c r="AB45" s="316"/>
      <c r="AC45" s="304"/>
      <c r="AD45" s="304"/>
      <c r="AE45" s="304"/>
      <c r="AF45" s="304"/>
      <c r="AG45" s="304"/>
      <c r="AH45" s="304"/>
    </row>
    <row r="46" spans="1:34" ht="15.75" customHeight="1" x14ac:dyDescent="0.25">
      <c r="A46" s="304"/>
      <c r="B46" s="31"/>
      <c r="C46" s="304"/>
      <c r="D46" s="304"/>
      <c r="E46" s="304"/>
      <c r="F46" s="29"/>
      <c r="G46" s="304"/>
      <c r="H46" s="304"/>
      <c r="I46" s="308"/>
      <c r="J46" s="308"/>
      <c r="K46" s="308"/>
      <c r="L46" s="308"/>
      <c r="M46" s="308"/>
      <c r="N46" s="308"/>
      <c r="O46" s="308"/>
      <c r="P46" s="308"/>
      <c r="Q46" s="308"/>
      <c r="R46" s="308"/>
      <c r="S46" s="308"/>
      <c r="T46" s="308"/>
      <c r="U46" s="308"/>
      <c r="V46" s="308"/>
      <c r="W46" s="308"/>
      <c r="X46" s="308"/>
      <c r="Y46" s="308"/>
      <c r="Z46" s="308"/>
      <c r="AA46" s="308"/>
      <c r="AB46" s="309"/>
      <c r="AC46" s="304"/>
      <c r="AD46" s="304"/>
      <c r="AE46" s="304"/>
      <c r="AF46" s="304"/>
      <c r="AG46" s="304"/>
      <c r="AH46" s="304"/>
    </row>
    <row r="47" spans="1:34" ht="15.75" customHeight="1" x14ac:dyDescent="0.25">
      <c r="A47" s="304"/>
      <c r="B47" s="31"/>
      <c r="C47" s="325" t="s">
        <v>150</v>
      </c>
      <c r="D47" s="558">
        <v>2024</v>
      </c>
      <c r="E47" s="559"/>
      <c r="F47" s="560"/>
      <c r="G47" s="35"/>
      <c r="H47" s="308"/>
      <c r="I47" s="308"/>
      <c r="J47" s="308"/>
      <c r="K47" s="308"/>
      <c r="L47" s="308"/>
      <c r="M47" s="308"/>
      <c r="N47" s="308"/>
      <c r="O47" s="308"/>
      <c r="P47" s="308"/>
      <c r="Q47" s="552"/>
      <c r="R47" s="553"/>
      <c r="S47" s="553"/>
      <c r="T47" s="553"/>
      <c r="U47" s="553"/>
      <c r="V47" s="308"/>
      <c r="W47" s="308"/>
      <c r="X47" s="554"/>
      <c r="Y47" s="553"/>
      <c r="Z47" s="553"/>
      <c r="AA47" s="553"/>
      <c r="AB47" s="316"/>
      <c r="AC47" s="304"/>
      <c r="AD47" s="304"/>
      <c r="AE47" s="304"/>
      <c r="AF47" s="304"/>
      <c r="AG47" s="304"/>
      <c r="AH47" s="304"/>
    </row>
    <row r="48" spans="1:34" ht="5.25" customHeight="1" x14ac:dyDescent="0.25">
      <c r="A48" s="304"/>
      <c r="B48" s="31"/>
      <c r="C48" s="317"/>
      <c r="D48" s="38"/>
      <c r="E48" s="38"/>
      <c r="F48" s="38"/>
      <c r="G48" s="304"/>
      <c r="H48" s="308"/>
      <c r="I48" s="308"/>
      <c r="J48" s="308"/>
      <c r="K48" s="308"/>
      <c r="L48" s="308"/>
      <c r="M48" s="308"/>
      <c r="N48" s="308"/>
      <c r="O48" s="308"/>
      <c r="P48" s="308"/>
      <c r="Q48" s="314"/>
      <c r="R48" s="314"/>
      <c r="S48" s="314"/>
      <c r="T48" s="314"/>
      <c r="U48" s="314"/>
      <c r="V48" s="308"/>
      <c r="W48" s="308"/>
      <c r="X48" s="310"/>
      <c r="Y48" s="310"/>
      <c r="Z48" s="310"/>
      <c r="AA48" s="310"/>
      <c r="AB48" s="316"/>
      <c r="AC48" s="304"/>
      <c r="AD48" s="304"/>
      <c r="AE48" s="304"/>
      <c r="AF48" s="304"/>
      <c r="AG48" s="304"/>
      <c r="AH48" s="304"/>
    </row>
    <row r="49" spans="1:34" ht="15.75" customHeight="1" x14ac:dyDescent="0.25">
      <c r="A49" s="304"/>
      <c r="B49" s="31"/>
      <c r="C49" s="317" t="s">
        <v>140</v>
      </c>
      <c r="D49" s="563">
        <v>1.2</v>
      </c>
      <c r="E49" s="557"/>
      <c r="F49" s="545"/>
      <c r="G49" s="304"/>
      <c r="H49" s="308"/>
      <c r="I49" s="308"/>
      <c r="J49" s="308"/>
      <c r="K49" s="308"/>
      <c r="L49" s="308"/>
      <c r="M49" s="308"/>
      <c r="N49" s="308"/>
      <c r="O49" s="308"/>
      <c r="P49" s="308"/>
      <c r="Q49" s="552"/>
      <c r="R49" s="553"/>
      <c r="S49" s="553"/>
      <c r="T49" s="553"/>
      <c r="U49" s="553"/>
      <c r="V49" s="308"/>
      <c r="W49" s="308"/>
      <c r="X49" s="554"/>
      <c r="Y49" s="553"/>
      <c r="Z49" s="553"/>
      <c r="AA49" s="553"/>
      <c r="AB49" s="309"/>
      <c r="AC49" s="304"/>
      <c r="AD49" s="304"/>
      <c r="AE49" s="304"/>
      <c r="AF49" s="304"/>
      <c r="AG49" s="304"/>
      <c r="AH49" s="304"/>
    </row>
    <row r="50" spans="1:34" ht="15.75" customHeight="1" x14ac:dyDescent="0.25">
      <c r="A50" s="304"/>
      <c r="B50" s="31"/>
      <c r="C50" s="304"/>
      <c r="D50" s="304"/>
      <c r="E50" s="304"/>
      <c r="F50" s="304"/>
      <c r="G50" s="304"/>
      <c r="H50" s="304"/>
      <c r="I50" s="308"/>
      <c r="J50" s="308"/>
      <c r="K50" s="317"/>
      <c r="L50" s="317"/>
      <c r="M50" s="317"/>
      <c r="N50" s="317"/>
      <c r="O50" s="317"/>
      <c r="P50" s="317"/>
      <c r="Q50" s="317"/>
      <c r="R50" s="317"/>
      <c r="S50" s="317"/>
      <c r="T50" s="317"/>
      <c r="U50" s="317"/>
      <c r="V50" s="317"/>
      <c r="W50" s="317"/>
      <c r="X50" s="317"/>
      <c r="Y50" s="317"/>
      <c r="Z50" s="317"/>
      <c r="AA50" s="317"/>
      <c r="AB50" s="309"/>
      <c r="AC50" s="304"/>
      <c r="AD50" s="304"/>
      <c r="AE50" s="304"/>
      <c r="AF50" s="304"/>
      <c r="AG50" s="304"/>
      <c r="AH50" s="304"/>
    </row>
    <row r="51" spans="1:34" ht="15.75" customHeight="1" x14ac:dyDescent="0.25">
      <c r="A51" s="304"/>
      <c r="B51" s="31"/>
      <c r="C51" s="317"/>
      <c r="D51" s="555" t="s">
        <v>151</v>
      </c>
      <c r="E51" s="557"/>
      <c r="F51" s="557"/>
      <c r="G51" s="557"/>
      <c r="H51" s="557"/>
      <c r="I51" s="557"/>
      <c r="J51" s="557"/>
      <c r="K51" s="557"/>
      <c r="L51" s="557"/>
      <c r="M51" s="557"/>
      <c r="N51" s="557"/>
      <c r="O51" s="557"/>
      <c r="P51" s="557"/>
      <c r="Q51" s="557"/>
      <c r="R51" s="557"/>
      <c r="S51" s="557"/>
      <c r="T51" s="557"/>
      <c r="U51" s="557"/>
      <c r="V51" s="557"/>
      <c r="W51" s="557"/>
      <c r="X51" s="557"/>
      <c r="Y51" s="545"/>
      <c r="Z51" s="318"/>
      <c r="AA51" s="318"/>
      <c r="AB51" s="326"/>
      <c r="AC51" s="304"/>
      <c r="AD51" s="304"/>
      <c r="AE51" s="304"/>
      <c r="AF51" s="304"/>
      <c r="AG51" s="304"/>
      <c r="AH51" s="304"/>
    </row>
    <row r="52" spans="1:34" ht="15.75" customHeight="1" x14ac:dyDescent="0.25">
      <c r="A52" s="304"/>
      <c r="B52" s="31"/>
      <c r="C52" s="304"/>
      <c r="D52" s="594" t="s">
        <v>152</v>
      </c>
      <c r="E52" s="557"/>
      <c r="F52" s="557"/>
      <c r="G52" s="557"/>
      <c r="H52" s="545"/>
      <c r="I52" s="590" t="s">
        <v>153</v>
      </c>
      <c r="J52" s="557"/>
      <c r="K52" s="557"/>
      <c r="L52" s="557"/>
      <c r="M52" s="557"/>
      <c r="N52" s="557"/>
      <c r="O52" s="557"/>
      <c r="P52" s="545"/>
      <c r="Q52" s="591" t="s">
        <v>154</v>
      </c>
      <c r="R52" s="557"/>
      <c r="S52" s="557"/>
      <c r="T52" s="557"/>
      <c r="U52" s="557"/>
      <c r="V52" s="557"/>
      <c r="W52" s="557"/>
      <c r="X52" s="557"/>
      <c r="Y52" s="545"/>
      <c r="Z52" s="318"/>
      <c r="AA52" s="318"/>
      <c r="AB52" s="326"/>
      <c r="AC52" s="304"/>
      <c r="AD52" s="304"/>
      <c r="AE52" s="304"/>
      <c r="AF52" s="304"/>
      <c r="AG52" s="304"/>
      <c r="AH52" s="304"/>
    </row>
    <row r="53" spans="1:34" ht="15.75" customHeight="1" x14ac:dyDescent="0.25">
      <c r="A53" s="327"/>
      <c r="B53" s="39"/>
      <c r="C53" s="40"/>
      <c r="D53" s="595" t="s">
        <v>155</v>
      </c>
      <c r="E53" s="557"/>
      <c r="F53" s="557"/>
      <c r="G53" s="557"/>
      <c r="H53" s="545"/>
      <c r="I53" s="592" t="s">
        <v>156</v>
      </c>
      <c r="J53" s="557"/>
      <c r="K53" s="557"/>
      <c r="L53" s="557"/>
      <c r="M53" s="557"/>
      <c r="N53" s="557"/>
      <c r="O53" s="557"/>
      <c r="P53" s="545"/>
      <c r="Q53" s="593" t="s">
        <v>157</v>
      </c>
      <c r="R53" s="557"/>
      <c r="S53" s="557"/>
      <c r="T53" s="557"/>
      <c r="U53" s="557"/>
      <c r="V53" s="557"/>
      <c r="W53" s="557"/>
      <c r="X53" s="557"/>
      <c r="Y53" s="545"/>
      <c r="Z53" s="327"/>
      <c r="AA53" s="327"/>
      <c r="AB53" s="328"/>
      <c r="AC53" s="327"/>
      <c r="AD53" s="327"/>
      <c r="AE53" s="327"/>
      <c r="AF53" s="327"/>
      <c r="AG53" s="327"/>
      <c r="AH53" s="327"/>
    </row>
    <row r="54" spans="1:34" ht="15.75" customHeight="1" x14ac:dyDescent="0.25">
      <c r="A54" s="304"/>
      <c r="B54" s="31"/>
      <c r="C54" s="329"/>
      <c r="D54" s="329"/>
      <c r="E54" s="329"/>
      <c r="F54" s="329"/>
      <c r="G54" s="330"/>
      <c r="H54" s="330"/>
      <c r="I54" s="330"/>
      <c r="J54" s="330"/>
      <c r="K54" s="330"/>
      <c r="L54" s="330"/>
      <c r="M54" s="330"/>
      <c r="N54" s="330"/>
      <c r="O54" s="330"/>
      <c r="P54" s="330"/>
      <c r="Q54" s="330"/>
      <c r="R54" s="330"/>
      <c r="S54" s="330"/>
      <c r="T54" s="330"/>
      <c r="U54" s="330"/>
      <c r="V54" s="330"/>
      <c r="W54" s="330"/>
      <c r="X54" s="330"/>
      <c r="Y54" s="330"/>
      <c r="Z54" s="329"/>
      <c r="AA54" s="329"/>
      <c r="AB54" s="313"/>
      <c r="AC54" s="304"/>
      <c r="AD54" s="304"/>
      <c r="AE54" s="304"/>
      <c r="AF54" s="304"/>
      <c r="AG54" s="304"/>
      <c r="AH54" s="304"/>
    </row>
    <row r="55" spans="1:34" ht="15.75" customHeight="1" x14ac:dyDescent="0.25">
      <c r="A55" s="331"/>
      <c r="B55" s="41"/>
      <c r="C55" s="583" t="s">
        <v>158</v>
      </c>
      <c r="D55" s="557"/>
      <c r="E55" s="557"/>
      <c r="F55" s="545"/>
      <c r="G55" s="588" t="s">
        <v>159</v>
      </c>
      <c r="H55" s="589" t="s">
        <v>160</v>
      </c>
      <c r="I55" s="571"/>
      <c r="J55" s="571"/>
      <c r="K55" s="571"/>
      <c r="L55" s="571"/>
      <c r="M55" s="571"/>
      <c r="N55" s="571"/>
      <c r="O55" s="571"/>
      <c r="P55" s="571"/>
      <c r="Q55" s="571"/>
      <c r="R55" s="571"/>
      <c r="S55" s="571"/>
      <c r="T55" s="571"/>
      <c r="U55" s="571"/>
      <c r="V55" s="571"/>
      <c r="W55" s="571"/>
      <c r="X55" s="571"/>
      <c r="Y55" s="571"/>
      <c r="Z55" s="571"/>
      <c r="AA55" s="572"/>
      <c r="AB55" s="326"/>
      <c r="AC55" s="331"/>
      <c r="AD55" s="331"/>
      <c r="AE55" s="331"/>
      <c r="AF55" s="331"/>
      <c r="AG55" s="331"/>
      <c r="AH55" s="331"/>
    </row>
    <row r="56" spans="1:34" ht="15.75" customHeight="1" x14ac:dyDescent="0.25">
      <c r="A56" s="331"/>
      <c r="B56" s="41"/>
      <c r="C56" s="42" t="s">
        <v>161</v>
      </c>
      <c r="D56" s="43" t="s">
        <v>468</v>
      </c>
      <c r="E56" s="583" t="s">
        <v>162</v>
      </c>
      <c r="F56" s="545"/>
      <c r="G56" s="529"/>
      <c r="H56" s="574"/>
      <c r="I56" s="575"/>
      <c r="J56" s="575"/>
      <c r="K56" s="575"/>
      <c r="L56" s="575"/>
      <c r="M56" s="575"/>
      <c r="N56" s="575"/>
      <c r="O56" s="575"/>
      <c r="P56" s="575"/>
      <c r="Q56" s="575"/>
      <c r="R56" s="575"/>
      <c r="S56" s="575"/>
      <c r="T56" s="575"/>
      <c r="U56" s="575"/>
      <c r="V56" s="575"/>
      <c r="W56" s="575"/>
      <c r="X56" s="575"/>
      <c r="Y56" s="575"/>
      <c r="Z56" s="575"/>
      <c r="AA56" s="576"/>
      <c r="AB56" s="326"/>
      <c r="AC56" s="331"/>
      <c r="AD56" s="331"/>
      <c r="AE56" s="331"/>
      <c r="AF56" s="331"/>
      <c r="AG56" s="331"/>
      <c r="AH56" s="331"/>
    </row>
    <row r="57" spans="1:34" ht="15.75" customHeight="1" x14ac:dyDescent="0.25">
      <c r="A57" s="331"/>
      <c r="B57" s="41"/>
      <c r="C57" s="44">
        <v>2024</v>
      </c>
      <c r="D57" s="45">
        <v>45474</v>
      </c>
      <c r="E57" s="582">
        <v>45656</v>
      </c>
      <c r="F57" s="545"/>
      <c r="G57" s="46">
        <v>0.5</v>
      </c>
      <c r="H57" s="587"/>
      <c r="I57" s="557"/>
      <c r="J57" s="557"/>
      <c r="K57" s="557"/>
      <c r="L57" s="557"/>
      <c r="M57" s="557"/>
      <c r="N57" s="557"/>
      <c r="O57" s="557"/>
      <c r="P57" s="557"/>
      <c r="Q57" s="557"/>
      <c r="R57" s="557"/>
      <c r="S57" s="557"/>
      <c r="T57" s="557"/>
      <c r="U57" s="557"/>
      <c r="V57" s="557"/>
      <c r="W57" s="557"/>
      <c r="X57" s="557"/>
      <c r="Y57" s="557"/>
      <c r="Z57" s="557"/>
      <c r="AA57" s="545"/>
      <c r="AB57" s="326"/>
      <c r="AC57" s="331"/>
      <c r="AD57" s="331"/>
      <c r="AE57" s="331"/>
      <c r="AF57" s="331"/>
      <c r="AG57" s="331"/>
      <c r="AH57" s="331"/>
    </row>
    <row r="58" spans="1:34" ht="15.75" customHeight="1" x14ac:dyDescent="0.25">
      <c r="A58" s="331"/>
      <c r="B58" s="41"/>
      <c r="C58" s="44">
        <v>2025</v>
      </c>
      <c r="D58" s="45">
        <v>45658</v>
      </c>
      <c r="E58" s="582">
        <v>46021</v>
      </c>
      <c r="F58" s="545"/>
      <c r="G58" s="46">
        <v>0.8</v>
      </c>
      <c r="H58" s="587"/>
      <c r="I58" s="557"/>
      <c r="J58" s="557"/>
      <c r="K58" s="557"/>
      <c r="L58" s="557"/>
      <c r="M58" s="557"/>
      <c r="N58" s="557"/>
      <c r="O58" s="557"/>
      <c r="P58" s="557"/>
      <c r="Q58" s="557"/>
      <c r="R58" s="557"/>
      <c r="S58" s="557"/>
      <c r="T58" s="557"/>
      <c r="U58" s="557"/>
      <c r="V58" s="557"/>
      <c r="W58" s="557"/>
      <c r="X58" s="557"/>
      <c r="Y58" s="557"/>
      <c r="Z58" s="557"/>
      <c r="AA58" s="545"/>
      <c r="AB58" s="326"/>
      <c r="AC58" s="331"/>
      <c r="AD58" s="331"/>
      <c r="AE58" s="331"/>
      <c r="AF58" s="331"/>
      <c r="AG58" s="331"/>
      <c r="AH58" s="331"/>
    </row>
    <row r="59" spans="1:34" ht="15.75" customHeight="1" x14ac:dyDescent="0.25">
      <c r="A59" s="331"/>
      <c r="B59" s="41"/>
      <c r="C59" s="44">
        <v>2026</v>
      </c>
      <c r="D59" s="45">
        <v>46023</v>
      </c>
      <c r="E59" s="582">
        <v>46386</v>
      </c>
      <c r="F59" s="545"/>
      <c r="G59" s="46">
        <v>0.4</v>
      </c>
      <c r="H59" s="587"/>
      <c r="I59" s="557"/>
      <c r="J59" s="557"/>
      <c r="K59" s="557"/>
      <c r="L59" s="557"/>
      <c r="M59" s="557"/>
      <c r="N59" s="557"/>
      <c r="O59" s="557"/>
      <c r="P59" s="557"/>
      <c r="Q59" s="557"/>
      <c r="R59" s="557"/>
      <c r="S59" s="557"/>
      <c r="T59" s="557"/>
      <c r="U59" s="557"/>
      <c r="V59" s="557"/>
      <c r="W59" s="557"/>
      <c r="X59" s="557"/>
      <c r="Y59" s="557"/>
      <c r="Z59" s="557"/>
      <c r="AA59" s="545"/>
      <c r="AB59" s="326"/>
      <c r="AC59" s="331"/>
      <c r="AD59" s="331"/>
      <c r="AE59" s="331"/>
      <c r="AF59" s="331"/>
      <c r="AG59" s="331"/>
      <c r="AH59" s="331"/>
    </row>
    <row r="60" spans="1:34" ht="15.75" customHeight="1" x14ac:dyDescent="0.25">
      <c r="A60" s="331"/>
      <c r="B60" s="41"/>
      <c r="C60" s="44">
        <v>2027</v>
      </c>
      <c r="D60" s="45">
        <v>46388</v>
      </c>
      <c r="E60" s="582">
        <v>46751</v>
      </c>
      <c r="F60" s="545"/>
      <c r="G60" s="46">
        <v>0.3</v>
      </c>
      <c r="H60" s="587"/>
      <c r="I60" s="557"/>
      <c r="J60" s="557"/>
      <c r="K60" s="557"/>
      <c r="L60" s="557"/>
      <c r="M60" s="557"/>
      <c r="N60" s="557"/>
      <c r="O60" s="557"/>
      <c r="P60" s="557"/>
      <c r="Q60" s="557"/>
      <c r="R60" s="557"/>
      <c r="S60" s="557"/>
      <c r="T60" s="557"/>
      <c r="U60" s="557"/>
      <c r="V60" s="557"/>
      <c r="W60" s="557"/>
      <c r="X60" s="557"/>
      <c r="Y60" s="557"/>
      <c r="Z60" s="557"/>
      <c r="AA60" s="545"/>
      <c r="AB60" s="326"/>
      <c r="AC60" s="331"/>
      <c r="AD60" s="331"/>
      <c r="AE60" s="331"/>
      <c r="AF60" s="331"/>
      <c r="AG60" s="331"/>
      <c r="AH60" s="331"/>
    </row>
    <row r="61" spans="1:34" ht="15.75" customHeight="1" x14ac:dyDescent="0.25">
      <c r="A61" s="331"/>
      <c r="B61" s="41"/>
      <c r="C61" s="44"/>
      <c r="D61" s="44"/>
      <c r="E61" s="583"/>
      <c r="F61" s="545"/>
      <c r="G61" s="43"/>
      <c r="H61" s="583"/>
      <c r="I61" s="557"/>
      <c r="J61" s="557"/>
      <c r="K61" s="557"/>
      <c r="L61" s="557"/>
      <c r="M61" s="557"/>
      <c r="N61" s="557"/>
      <c r="O61" s="557"/>
      <c r="P61" s="557"/>
      <c r="Q61" s="557"/>
      <c r="R61" s="557"/>
      <c r="S61" s="557"/>
      <c r="T61" s="557"/>
      <c r="U61" s="557"/>
      <c r="V61" s="557"/>
      <c r="W61" s="557"/>
      <c r="X61" s="557"/>
      <c r="Y61" s="557"/>
      <c r="Z61" s="557"/>
      <c r="AA61" s="545"/>
      <c r="AB61" s="326"/>
      <c r="AC61" s="331"/>
      <c r="AD61" s="331"/>
      <c r="AE61" s="331"/>
      <c r="AF61" s="331"/>
      <c r="AG61" s="331"/>
      <c r="AH61" s="331"/>
    </row>
    <row r="62" spans="1:34" ht="15.75" customHeight="1" x14ac:dyDescent="0.25">
      <c r="A62" s="304"/>
      <c r="B62" s="31"/>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12"/>
      <c r="AC62" s="304"/>
      <c r="AD62" s="304"/>
      <c r="AE62" s="304"/>
      <c r="AF62" s="304"/>
      <c r="AG62" s="304"/>
      <c r="AH62" s="304"/>
    </row>
    <row r="63" spans="1:34" ht="15.75" customHeight="1" x14ac:dyDescent="0.25">
      <c r="A63" s="304"/>
      <c r="B63" s="31"/>
      <c r="C63" s="561" t="s">
        <v>163</v>
      </c>
      <c r="D63" s="553"/>
      <c r="E63" s="317"/>
      <c r="F63" s="308" t="s">
        <v>164</v>
      </c>
      <c r="G63" s="47"/>
      <c r="H63" s="319"/>
      <c r="I63" s="308" t="s">
        <v>165</v>
      </c>
      <c r="J63" s="304"/>
      <c r="K63" s="556"/>
      <c r="L63" s="545"/>
      <c r="M63" s="317"/>
      <c r="N63" s="304"/>
      <c r="O63" s="304"/>
      <c r="P63" s="304"/>
      <c r="Q63" s="304"/>
      <c r="R63" s="304"/>
      <c r="S63" s="304"/>
      <c r="T63" s="304"/>
      <c r="U63" s="304"/>
      <c r="V63" s="304"/>
      <c r="W63" s="304"/>
      <c r="X63" s="304"/>
      <c r="Y63" s="304"/>
      <c r="Z63" s="304"/>
      <c r="AA63" s="304"/>
      <c r="AB63" s="312"/>
      <c r="AC63" s="304"/>
      <c r="AD63" s="304"/>
      <c r="AE63" s="304"/>
      <c r="AF63" s="304"/>
      <c r="AG63" s="304"/>
      <c r="AH63" s="304"/>
    </row>
    <row r="64" spans="1:34" ht="15.75" customHeight="1" x14ac:dyDescent="0.25">
      <c r="A64" s="304"/>
      <c r="B64" s="332"/>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33"/>
      <c r="AC64" s="304"/>
      <c r="AD64" s="304"/>
      <c r="AE64" s="304"/>
      <c r="AF64" s="304"/>
      <c r="AG64" s="304"/>
      <c r="AH64" s="304"/>
    </row>
    <row r="65" spans="1:34" ht="15.75" customHeight="1" x14ac:dyDescent="0.25">
      <c r="A65" s="304"/>
      <c r="B65" s="581" t="s">
        <v>166</v>
      </c>
      <c r="C65" s="557"/>
      <c r="D65" s="557"/>
      <c r="E65" s="557"/>
      <c r="F65" s="557"/>
      <c r="G65" s="557"/>
      <c r="H65" s="557"/>
      <c r="I65" s="557"/>
      <c r="J65" s="557"/>
      <c r="K65" s="557"/>
      <c r="L65" s="557"/>
      <c r="M65" s="557"/>
      <c r="N65" s="557"/>
      <c r="O65" s="557"/>
      <c r="P65" s="557"/>
      <c r="Q65" s="557"/>
      <c r="R65" s="557"/>
      <c r="S65" s="557"/>
      <c r="T65" s="557"/>
      <c r="U65" s="557"/>
      <c r="V65" s="557"/>
      <c r="W65" s="557"/>
      <c r="X65" s="557"/>
      <c r="Y65" s="557"/>
      <c r="Z65" s="557"/>
      <c r="AA65" s="557"/>
      <c r="AB65" s="545"/>
      <c r="AC65" s="304"/>
      <c r="AD65" s="304"/>
      <c r="AE65" s="304"/>
      <c r="AF65" s="304"/>
      <c r="AG65" s="304"/>
      <c r="AH65" s="304"/>
    </row>
    <row r="66" spans="1:34" ht="15.75" customHeight="1" x14ac:dyDescent="0.25">
      <c r="A66" s="304"/>
      <c r="B66" s="48"/>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49"/>
      <c r="AC66" s="304"/>
      <c r="AD66" s="304"/>
      <c r="AE66" s="304"/>
      <c r="AF66" s="304"/>
      <c r="AG66" s="304"/>
      <c r="AH66" s="304"/>
    </row>
    <row r="67" spans="1:34" ht="29.25" customHeight="1" x14ac:dyDescent="0.25">
      <c r="A67" s="304"/>
      <c r="B67" s="583" t="s">
        <v>161</v>
      </c>
      <c r="C67" s="545"/>
      <c r="D67" s="43"/>
      <c r="E67" s="583" t="s">
        <v>167</v>
      </c>
      <c r="F67" s="545"/>
      <c r="G67" s="43"/>
      <c r="H67" s="555" t="s">
        <v>168</v>
      </c>
      <c r="I67" s="545"/>
      <c r="J67" s="583"/>
      <c r="K67" s="545"/>
      <c r="L67" s="586"/>
      <c r="M67" s="553"/>
      <c r="N67" s="43" t="s">
        <v>169</v>
      </c>
      <c r="O67" s="583"/>
      <c r="P67" s="557"/>
      <c r="Q67" s="545"/>
      <c r="R67" s="583" t="s">
        <v>170</v>
      </c>
      <c r="S67" s="557"/>
      <c r="T67" s="545"/>
      <c r="U67" s="583"/>
      <c r="V67" s="557"/>
      <c r="W67" s="545"/>
      <c r="X67" s="583" t="s">
        <v>171</v>
      </c>
      <c r="Y67" s="545"/>
      <c r="Z67" s="583"/>
      <c r="AA67" s="557"/>
      <c r="AB67" s="545"/>
      <c r="AC67" s="304"/>
      <c r="AD67" s="304"/>
      <c r="AE67" s="304"/>
      <c r="AF67" s="304"/>
      <c r="AG67" s="304"/>
      <c r="AH67" s="304"/>
    </row>
    <row r="68" spans="1:34" ht="15.75" customHeight="1" x14ac:dyDescent="0.25">
      <c r="A68" s="304"/>
      <c r="B68" s="48"/>
      <c r="C68" s="334"/>
      <c r="D68" s="334"/>
      <c r="E68" s="334"/>
      <c r="F68" s="327"/>
      <c r="G68" s="335"/>
      <c r="H68" s="336"/>
      <c r="I68" s="336"/>
      <c r="J68" s="327"/>
      <c r="K68" s="327"/>
      <c r="L68" s="327"/>
      <c r="M68" s="327"/>
      <c r="N68" s="336"/>
      <c r="O68" s="327"/>
      <c r="P68" s="327"/>
      <c r="Q68" s="327"/>
      <c r="R68" s="327"/>
      <c r="S68" s="336"/>
      <c r="T68" s="314"/>
      <c r="U68" s="314"/>
      <c r="V68" s="304"/>
      <c r="W68" s="336"/>
      <c r="X68" s="324"/>
      <c r="Y68" s="324"/>
      <c r="Z68" s="50"/>
      <c r="AA68" s="28"/>
      <c r="AB68" s="51"/>
      <c r="AC68" s="304"/>
      <c r="AD68" s="304"/>
      <c r="AE68" s="304"/>
      <c r="AF68" s="304"/>
      <c r="AG68" s="304"/>
      <c r="AH68" s="304"/>
    </row>
    <row r="69" spans="1:34" ht="15.75" customHeight="1" x14ac:dyDescent="0.25">
      <c r="A69" s="304"/>
      <c r="B69" s="581" t="s">
        <v>172</v>
      </c>
      <c r="C69" s="545"/>
      <c r="D69" s="584"/>
      <c r="E69" s="575"/>
      <c r="F69" s="575"/>
      <c r="G69" s="575"/>
      <c r="H69" s="575"/>
      <c r="I69" s="575"/>
      <c r="J69" s="575"/>
      <c r="K69" s="575"/>
      <c r="L69" s="575"/>
      <c r="M69" s="575"/>
      <c r="N69" s="575"/>
      <c r="O69" s="575"/>
      <c r="P69" s="575"/>
      <c r="Q69" s="575"/>
      <c r="R69" s="575"/>
      <c r="S69" s="575"/>
      <c r="T69" s="575"/>
      <c r="U69" s="575"/>
      <c r="V69" s="575"/>
      <c r="W69" s="575"/>
      <c r="X69" s="575"/>
      <c r="Y69" s="575"/>
      <c r="Z69" s="575"/>
      <c r="AA69" s="575"/>
      <c r="AB69" s="576"/>
      <c r="AC69" s="304"/>
      <c r="AD69" s="304"/>
      <c r="AE69" s="304"/>
      <c r="AF69" s="304"/>
      <c r="AG69" s="304"/>
      <c r="AH69" s="304"/>
    </row>
    <row r="70" spans="1:34" ht="15.75" customHeight="1" x14ac:dyDescent="0.25">
      <c r="A70" s="304"/>
      <c r="B70" s="48"/>
      <c r="C70" s="334"/>
      <c r="D70" s="334"/>
      <c r="E70" s="334"/>
      <c r="F70" s="327"/>
      <c r="G70" s="335"/>
      <c r="H70" s="336"/>
      <c r="I70" s="336"/>
      <c r="J70" s="327"/>
      <c r="K70" s="327"/>
      <c r="L70" s="327"/>
      <c r="M70" s="327"/>
      <c r="N70" s="336"/>
      <c r="O70" s="327"/>
      <c r="P70" s="327"/>
      <c r="Q70" s="327"/>
      <c r="R70" s="327"/>
      <c r="S70" s="336"/>
      <c r="T70" s="314"/>
      <c r="U70" s="314"/>
      <c r="V70" s="304"/>
      <c r="W70" s="336"/>
      <c r="X70" s="324"/>
      <c r="Y70" s="324"/>
      <c r="Z70" s="50"/>
      <c r="AA70" s="28"/>
      <c r="AB70" s="51"/>
      <c r="AC70" s="304"/>
      <c r="AD70" s="304"/>
      <c r="AE70" s="304"/>
      <c r="AF70" s="304"/>
      <c r="AG70" s="304"/>
      <c r="AH70" s="304"/>
    </row>
    <row r="71" spans="1:34" ht="15.75" customHeight="1" x14ac:dyDescent="0.25">
      <c r="A71" s="304"/>
      <c r="B71" s="581" t="s">
        <v>173</v>
      </c>
      <c r="C71" s="545"/>
      <c r="D71" s="58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6"/>
      <c r="AC71" s="304"/>
      <c r="AD71" s="304"/>
      <c r="AE71" s="304"/>
      <c r="AF71" s="304"/>
      <c r="AG71" s="304"/>
      <c r="AH71" s="304"/>
    </row>
    <row r="72" spans="1:34" ht="15.75" customHeight="1" x14ac:dyDescent="0.25">
      <c r="A72" s="304"/>
      <c r="B72" s="48"/>
      <c r="C72" s="334"/>
      <c r="D72" s="334"/>
      <c r="E72" s="334"/>
      <c r="F72" s="327"/>
      <c r="G72" s="335"/>
      <c r="H72" s="336"/>
      <c r="I72" s="336"/>
      <c r="J72" s="327"/>
      <c r="K72" s="327"/>
      <c r="L72" s="327"/>
      <c r="M72" s="327"/>
      <c r="N72" s="336"/>
      <c r="O72" s="327"/>
      <c r="P72" s="327"/>
      <c r="Q72" s="327"/>
      <c r="R72" s="327"/>
      <c r="S72" s="336"/>
      <c r="T72" s="314"/>
      <c r="U72" s="314"/>
      <c r="V72" s="304"/>
      <c r="W72" s="336"/>
      <c r="X72" s="324"/>
      <c r="Y72" s="324"/>
      <c r="Z72" s="324"/>
      <c r="AA72" s="314"/>
      <c r="AB72" s="320"/>
      <c r="AC72" s="304"/>
      <c r="AD72" s="304"/>
      <c r="AE72" s="304"/>
      <c r="AF72" s="304"/>
      <c r="AG72" s="304"/>
      <c r="AH72" s="304"/>
    </row>
    <row r="73" spans="1:34" ht="15.75" customHeight="1" x14ac:dyDescent="0.25">
      <c r="A73" s="304"/>
      <c r="B73" s="581" t="s">
        <v>174</v>
      </c>
      <c r="C73" s="545"/>
      <c r="D73" s="585"/>
      <c r="E73" s="575"/>
      <c r="F73" s="575"/>
      <c r="G73" s="575"/>
      <c r="H73" s="575"/>
      <c r="I73" s="575"/>
      <c r="J73" s="575"/>
      <c r="K73" s="575"/>
      <c r="L73" s="575"/>
      <c r="M73" s="575"/>
      <c r="N73" s="575"/>
      <c r="O73" s="575"/>
      <c r="P73" s="575"/>
      <c r="Q73" s="575"/>
      <c r="R73" s="575"/>
      <c r="S73" s="575"/>
      <c r="T73" s="575"/>
      <c r="U73" s="575"/>
      <c r="V73" s="575"/>
      <c r="W73" s="575"/>
      <c r="X73" s="575"/>
      <c r="Y73" s="575"/>
      <c r="Z73" s="575"/>
      <c r="AA73" s="575"/>
      <c r="AB73" s="576"/>
      <c r="AC73" s="304"/>
      <c r="AD73" s="304"/>
      <c r="AE73" s="304"/>
      <c r="AF73" s="304"/>
      <c r="AG73" s="304"/>
      <c r="AH73" s="304"/>
    </row>
    <row r="74" spans="1:34" ht="15.75" customHeight="1" x14ac:dyDescent="0.25">
      <c r="A74" s="304"/>
      <c r="B74" s="48"/>
      <c r="C74" s="334"/>
      <c r="D74" s="334"/>
      <c r="E74" s="334"/>
      <c r="F74" s="327"/>
      <c r="G74" s="335"/>
      <c r="H74" s="336"/>
      <c r="I74" s="336"/>
      <c r="J74" s="327"/>
      <c r="K74" s="327"/>
      <c r="L74" s="327"/>
      <c r="M74" s="327"/>
      <c r="N74" s="336"/>
      <c r="O74" s="327"/>
      <c r="P74" s="327"/>
      <c r="Q74" s="327"/>
      <c r="R74" s="327"/>
      <c r="S74" s="336"/>
      <c r="T74" s="314"/>
      <c r="U74" s="314"/>
      <c r="V74" s="304"/>
      <c r="W74" s="336"/>
      <c r="X74" s="324"/>
      <c r="Y74" s="324"/>
      <c r="Z74" s="50"/>
      <c r="AA74" s="28"/>
      <c r="AB74" s="51"/>
      <c r="AC74" s="304"/>
      <c r="AD74" s="304"/>
      <c r="AE74" s="304"/>
      <c r="AF74" s="304"/>
      <c r="AG74" s="304"/>
      <c r="AH74" s="304"/>
    </row>
    <row r="75" spans="1:34" ht="15.75" customHeight="1" x14ac:dyDescent="0.25">
      <c r="A75" s="304"/>
      <c r="B75" s="581" t="s">
        <v>175</v>
      </c>
      <c r="C75" s="545"/>
      <c r="D75" s="585"/>
      <c r="E75" s="575"/>
      <c r="F75" s="575"/>
      <c r="G75" s="575"/>
      <c r="H75" s="575"/>
      <c r="I75" s="575"/>
      <c r="J75" s="575"/>
      <c r="K75" s="575"/>
      <c r="L75" s="575"/>
      <c r="M75" s="575"/>
      <c r="N75" s="575"/>
      <c r="O75" s="575"/>
      <c r="P75" s="575"/>
      <c r="Q75" s="575"/>
      <c r="R75" s="575"/>
      <c r="S75" s="575"/>
      <c r="T75" s="575"/>
      <c r="U75" s="575"/>
      <c r="V75" s="575"/>
      <c r="W75" s="575"/>
      <c r="X75" s="575"/>
      <c r="Y75" s="575"/>
      <c r="Z75" s="575"/>
      <c r="AA75" s="575"/>
      <c r="AB75" s="576"/>
      <c r="AC75" s="304"/>
      <c r="AD75" s="304"/>
      <c r="AE75" s="304"/>
      <c r="AF75" s="304"/>
      <c r="AG75" s="304"/>
      <c r="AH75" s="304"/>
    </row>
    <row r="76" spans="1:34" ht="15.75" customHeight="1" x14ac:dyDescent="0.25">
      <c r="A76" s="304"/>
      <c r="B76" s="48"/>
      <c r="C76" s="334"/>
      <c r="D76" s="334"/>
      <c r="E76" s="334"/>
      <c r="F76" s="327"/>
      <c r="G76" s="335"/>
      <c r="H76" s="336"/>
      <c r="I76" s="336"/>
      <c r="J76" s="327"/>
      <c r="K76" s="327"/>
      <c r="L76" s="327"/>
      <c r="M76" s="327"/>
      <c r="N76" s="336"/>
      <c r="O76" s="327"/>
      <c r="P76" s="327"/>
      <c r="Q76" s="327"/>
      <c r="R76" s="327"/>
      <c r="S76" s="336"/>
      <c r="T76" s="314"/>
      <c r="U76" s="314"/>
      <c r="V76" s="304"/>
      <c r="W76" s="336"/>
      <c r="X76" s="324"/>
      <c r="Y76" s="324"/>
      <c r="Z76" s="50"/>
      <c r="AA76" s="28"/>
      <c r="AB76" s="51"/>
      <c r="AC76" s="304"/>
      <c r="AD76" s="304"/>
      <c r="AE76" s="304"/>
      <c r="AF76" s="304"/>
      <c r="AG76" s="304"/>
      <c r="AH76" s="304"/>
    </row>
    <row r="77" spans="1:34" ht="15.75" customHeight="1" x14ac:dyDescent="0.25">
      <c r="A77" s="304"/>
      <c r="B77" s="581" t="s">
        <v>176</v>
      </c>
      <c r="C77" s="54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6"/>
      <c r="AC77" s="304"/>
      <c r="AD77" s="304"/>
      <c r="AE77" s="304"/>
      <c r="AF77" s="304"/>
      <c r="AG77" s="304"/>
      <c r="AH77" s="304"/>
    </row>
    <row r="78" spans="1:34" ht="15.75" customHeight="1" x14ac:dyDescent="0.25">
      <c r="A78" s="304"/>
      <c r="B78" s="48"/>
      <c r="C78" s="334"/>
      <c r="D78" s="334"/>
      <c r="E78" s="334"/>
      <c r="F78" s="327"/>
      <c r="G78" s="335"/>
      <c r="H78" s="336"/>
      <c r="I78" s="336"/>
      <c r="J78" s="327"/>
      <c r="K78" s="327"/>
      <c r="L78" s="327"/>
      <c r="M78" s="327"/>
      <c r="N78" s="336"/>
      <c r="O78" s="327"/>
      <c r="P78" s="327"/>
      <c r="Q78" s="327"/>
      <c r="R78" s="327"/>
      <c r="S78" s="336"/>
      <c r="T78" s="314"/>
      <c r="U78" s="314"/>
      <c r="V78" s="304"/>
      <c r="W78" s="336"/>
      <c r="X78" s="324"/>
      <c r="Y78" s="324"/>
      <c r="Z78" s="50"/>
      <c r="AA78" s="28"/>
      <c r="AB78" s="51"/>
      <c r="AC78" s="304"/>
      <c r="AD78" s="304"/>
      <c r="AE78" s="304"/>
      <c r="AF78" s="304"/>
      <c r="AG78" s="304"/>
      <c r="AH78" s="304"/>
    </row>
    <row r="79" spans="1:34" ht="15.75" customHeight="1" x14ac:dyDescent="0.25">
      <c r="A79" s="304"/>
      <c r="B79" s="581" t="s">
        <v>177</v>
      </c>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45"/>
      <c r="AC79" s="304"/>
      <c r="AD79" s="304"/>
      <c r="AE79" s="304"/>
      <c r="AF79" s="304"/>
      <c r="AG79" s="304"/>
      <c r="AH79" s="304"/>
    </row>
    <row r="80" spans="1:34" ht="15.75" customHeight="1" x14ac:dyDescent="0.25">
      <c r="A80" s="304"/>
      <c r="B80" s="555" t="s">
        <v>122</v>
      </c>
      <c r="C80" s="545"/>
      <c r="D80" s="52" t="s">
        <v>178</v>
      </c>
      <c r="E80" s="555" t="s">
        <v>179</v>
      </c>
      <c r="F80" s="545"/>
      <c r="G80" s="555" t="s">
        <v>177</v>
      </c>
      <c r="H80" s="557"/>
      <c r="I80" s="557"/>
      <c r="J80" s="557"/>
      <c r="K80" s="557"/>
      <c r="L80" s="557"/>
      <c r="M80" s="557"/>
      <c r="N80" s="557"/>
      <c r="O80" s="545"/>
      <c r="P80" s="555" t="s">
        <v>180</v>
      </c>
      <c r="Q80" s="557"/>
      <c r="R80" s="557"/>
      <c r="S80" s="557"/>
      <c r="T80" s="557"/>
      <c r="U80" s="557"/>
      <c r="V80" s="557"/>
      <c r="W80" s="557"/>
      <c r="X80" s="557"/>
      <c r="Y80" s="557"/>
      <c r="Z80" s="557"/>
      <c r="AA80" s="557"/>
      <c r="AB80" s="545"/>
      <c r="AC80" s="304"/>
      <c r="AD80" s="304"/>
      <c r="AE80" s="304"/>
      <c r="AF80" s="304"/>
      <c r="AG80" s="304"/>
      <c r="AH80" s="304"/>
    </row>
    <row r="81" spans="1:34" ht="15.75" customHeight="1" x14ac:dyDescent="0.25">
      <c r="A81" s="304"/>
      <c r="B81" s="555"/>
      <c r="C81" s="545"/>
      <c r="D81" s="37"/>
      <c r="E81" s="555"/>
      <c r="F81" s="545"/>
      <c r="G81" s="580"/>
      <c r="H81" s="557"/>
      <c r="I81" s="557"/>
      <c r="J81" s="557"/>
      <c r="K81" s="557"/>
      <c r="L81" s="557"/>
      <c r="M81" s="557"/>
      <c r="N81" s="557"/>
      <c r="O81" s="545"/>
      <c r="P81" s="580"/>
      <c r="Q81" s="557"/>
      <c r="R81" s="557"/>
      <c r="S81" s="557"/>
      <c r="T81" s="557"/>
      <c r="U81" s="557"/>
      <c r="V81" s="557"/>
      <c r="W81" s="557"/>
      <c r="X81" s="557"/>
      <c r="Y81" s="557"/>
      <c r="Z81" s="557"/>
      <c r="AA81" s="557"/>
      <c r="AB81" s="545"/>
      <c r="AC81" s="304"/>
      <c r="AD81" s="304"/>
      <c r="AE81" s="304"/>
      <c r="AF81" s="304"/>
      <c r="AG81" s="304"/>
      <c r="AH81" s="304"/>
    </row>
    <row r="82" spans="1:34" ht="15.75" customHeight="1" x14ac:dyDescent="0.25">
      <c r="A82" s="304"/>
      <c r="B82" s="555"/>
      <c r="C82" s="545"/>
      <c r="D82" s="37"/>
      <c r="E82" s="555"/>
      <c r="F82" s="545"/>
      <c r="G82" s="580"/>
      <c r="H82" s="557"/>
      <c r="I82" s="557"/>
      <c r="J82" s="557"/>
      <c r="K82" s="557"/>
      <c r="L82" s="557"/>
      <c r="M82" s="557"/>
      <c r="N82" s="557"/>
      <c r="O82" s="545"/>
      <c r="P82" s="580"/>
      <c r="Q82" s="557"/>
      <c r="R82" s="557"/>
      <c r="S82" s="557"/>
      <c r="T82" s="557"/>
      <c r="U82" s="557"/>
      <c r="V82" s="557"/>
      <c r="W82" s="557"/>
      <c r="X82" s="557"/>
      <c r="Y82" s="557"/>
      <c r="Z82" s="557"/>
      <c r="AA82" s="557"/>
      <c r="AB82" s="545"/>
      <c r="AC82" s="304"/>
      <c r="AD82" s="304"/>
      <c r="AE82" s="304"/>
      <c r="AF82" s="304"/>
      <c r="AG82" s="304"/>
      <c r="AH82" s="304"/>
    </row>
    <row r="83" spans="1:34" ht="26.25" customHeight="1" x14ac:dyDescent="0.25">
      <c r="A83" s="304"/>
      <c r="B83" s="579" t="s">
        <v>181</v>
      </c>
      <c r="C83" s="557"/>
      <c r="D83" s="557"/>
      <c r="E83" s="557"/>
      <c r="F83" s="557"/>
      <c r="G83" s="557"/>
      <c r="H83" s="557"/>
      <c r="I83" s="557"/>
      <c r="J83" s="557"/>
      <c r="K83" s="557"/>
      <c r="L83" s="557"/>
      <c r="M83" s="557"/>
      <c r="N83" s="557"/>
      <c r="O83" s="557"/>
      <c r="P83" s="557"/>
      <c r="Q83" s="557"/>
      <c r="R83" s="557"/>
      <c r="S83" s="557"/>
      <c r="T83" s="557"/>
      <c r="U83" s="557"/>
      <c r="V83" s="557"/>
      <c r="W83" s="557"/>
      <c r="X83" s="557"/>
      <c r="Y83" s="557"/>
      <c r="Z83" s="557"/>
      <c r="AA83" s="557"/>
      <c r="AB83" s="545"/>
      <c r="AC83" s="304"/>
      <c r="AD83" s="337"/>
      <c r="AE83" s="304"/>
      <c r="AF83" s="304"/>
      <c r="AG83" s="304"/>
      <c r="AH83" s="304"/>
    </row>
    <row r="84" spans="1:34"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row>
    <row r="85" spans="1:34"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row>
    <row r="86" spans="1:34"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row>
    <row r="87" spans="1:34"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row>
    <row r="88" spans="1:34"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row>
    <row r="89" spans="1:34"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row>
    <row r="90" spans="1:34"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row>
    <row r="91" spans="1:34"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row>
    <row r="92" spans="1:34"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row>
    <row r="93" spans="1:34"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row>
    <row r="94" spans="1:34"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row>
    <row r="95" spans="1:34"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row>
    <row r="96" spans="1:34"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row>
    <row r="97" spans="1:34"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row>
    <row r="98" spans="1:34"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row>
    <row r="99" spans="1:34"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row>
    <row r="100" spans="1:34"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c r="AH100" s="304"/>
    </row>
    <row r="101" spans="1:34"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row>
    <row r="102" spans="1:34"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row>
    <row r="103" spans="1:34"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row>
    <row r="104" spans="1:34"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304"/>
      <c r="AE104" s="304"/>
      <c r="AF104" s="304"/>
      <c r="AG104" s="304"/>
      <c r="AH104" s="304"/>
    </row>
    <row r="105" spans="1:34"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c r="AH105" s="304"/>
    </row>
    <row r="106" spans="1:34"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4"/>
      <c r="AE106" s="304"/>
      <c r="AF106" s="304"/>
      <c r="AG106" s="304"/>
      <c r="AH106" s="304"/>
    </row>
    <row r="107" spans="1:34"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row>
    <row r="108" spans="1:34"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row>
    <row r="109" spans="1:34"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row>
    <row r="110" spans="1:34"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c r="AH110" s="304"/>
    </row>
    <row r="111" spans="1:34"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c r="AH111" s="304"/>
    </row>
    <row r="112" spans="1:34"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row>
    <row r="113" spans="1:34"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c r="AH113" s="304"/>
    </row>
    <row r="114" spans="1:34"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row>
    <row r="115" spans="1:34"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304"/>
      <c r="AF115" s="304"/>
      <c r="AG115" s="304"/>
      <c r="AH115" s="304"/>
    </row>
    <row r="116" spans="1:34"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304"/>
      <c r="AF116" s="304"/>
      <c r="AG116" s="304"/>
      <c r="AH116" s="304"/>
    </row>
    <row r="117" spans="1:34"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c r="AA117" s="304"/>
      <c r="AB117" s="304"/>
      <c r="AC117" s="304"/>
      <c r="AD117" s="304"/>
      <c r="AE117" s="304"/>
      <c r="AF117" s="304"/>
      <c r="AG117" s="304"/>
      <c r="AH117" s="304"/>
    </row>
    <row r="118" spans="1:34"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c r="AH118" s="304"/>
    </row>
    <row r="119" spans="1:34"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c r="AH119" s="304"/>
    </row>
    <row r="120" spans="1:34"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row>
    <row r="121" spans="1:34"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row>
    <row r="122" spans="1:34"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c r="AH122" s="304"/>
    </row>
    <row r="123" spans="1:34"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row>
    <row r="124" spans="1:34"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c r="AH124" s="304"/>
    </row>
    <row r="125" spans="1:34"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c r="AH125" s="304"/>
    </row>
    <row r="126" spans="1:34"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304"/>
      <c r="AH126" s="304"/>
    </row>
    <row r="127" spans="1:34"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304"/>
      <c r="AH127" s="304"/>
    </row>
    <row r="128" spans="1:34"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304"/>
      <c r="AH128" s="304"/>
    </row>
    <row r="129" spans="1:34"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c r="AH129" s="304"/>
    </row>
    <row r="130" spans="1:34"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c r="AA130" s="304"/>
      <c r="AB130" s="304"/>
      <c r="AC130" s="304"/>
      <c r="AD130" s="304"/>
      <c r="AE130" s="304"/>
      <c r="AF130" s="304"/>
      <c r="AG130" s="304"/>
      <c r="AH130" s="304"/>
    </row>
    <row r="131" spans="1:34"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c r="AA131" s="304"/>
      <c r="AB131" s="304"/>
      <c r="AC131" s="304"/>
      <c r="AD131" s="304"/>
      <c r="AE131" s="304"/>
      <c r="AF131" s="304"/>
      <c r="AG131" s="304"/>
      <c r="AH131" s="304"/>
    </row>
    <row r="132" spans="1:34"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304"/>
      <c r="AG132" s="304"/>
      <c r="AH132" s="304"/>
    </row>
    <row r="133" spans="1:34"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c r="AH133" s="304"/>
    </row>
    <row r="134" spans="1:34"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c r="AH134" s="304"/>
    </row>
    <row r="135" spans="1:34"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row>
    <row r="136" spans="1:34"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c r="AH136" s="304"/>
    </row>
    <row r="137" spans="1:34"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c r="AE137" s="304"/>
      <c r="AF137" s="304"/>
      <c r="AG137" s="304"/>
      <c r="AH137" s="304"/>
    </row>
    <row r="138" spans="1:34"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c r="AA138" s="304"/>
      <c r="AB138" s="304"/>
      <c r="AC138" s="304"/>
      <c r="AD138" s="304"/>
      <c r="AE138" s="304"/>
      <c r="AF138" s="304"/>
      <c r="AG138" s="304"/>
      <c r="AH138" s="304"/>
    </row>
    <row r="139" spans="1:34"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c r="AA139" s="304"/>
      <c r="AB139" s="304"/>
      <c r="AC139" s="304"/>
      <c r="AD139" s="304"/>
      <c r="AE139" s="304"/>
      <c r="AF139" s="304"/>
      <c r="AG139" s="304"/>
      <c r="AH139" s="304"/>
    </row>
    <row r="140" spans="1:34"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04"/>
      <c r="AB140" s="304"/>
      <c r="AC140" s="304"/>
      <c r="AD140" s="304"/>
      <c r="AE140" s="304"/>
      <c r="AF140" s="304"/>
      <c r="AG140" s="304"/>
      <c r="AH140" s="304"/>
    </row>
    <row r="141" spans="1:34"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304"/>
      <c r="AF141" s="304"/>
      <c r="AG141" s="304"/>
      <c r="AH141" s="304"/>
    </row>
    <row r="142" spans="1:34"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row>
    <row r="143" spans="1:34"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c r="AH143" s="304"/>
    </row>
    <row r="144" spans="1:34"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c r="AH144" s="304"/>
    </row>
    <row r="145" spans="1:34"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c r="AH145" s="304"/>
    </row>
    <row r="146" spans="1:34"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c r="AA146" s="304"/>
      <c r="AB146" s="304"/>
      <c r="AC146" s="304"/>
      <c r="AD146" s="304"/>
      <c r="AE146" s="304"/>
      <c r="AF146" s="304"/>
      <c r="AG146" s="304"/>
      <c r="AH146" s="304"/>
    </row>
    <row r="147" spans="1:34"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304"/>
      <c r="AF147" s="304"/>
      <c r="AG147" s="304"/>
      <c r="AH147" s="304"/>
    </row>
    <row r="148" spans="1:34"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304"/>
      <c r="AF148" s="304"/>
      <c r="AG148" s="304"/>
      <c r="AH148" s="304"/>
    </row>
    <row r="149" spans="1:34"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c r="AA149" s="304"/>
      <c r="AB149" s="304"/>
      <c r="AC149" s="304"/>
      <c r="AD149" s="304"/>
      <c r="AE149" s="304"/>
      <c r="AF149" s="304"/>
      <c r="AG149" s="304"/>
      <c r="AH149" s="304"/>
    </row>
    <row r="150" spans="1:34"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304"/>
      <c r="AF150" s="304"/>
      <c r="AG150" s="304"/>
      <c r="AH150" s="304"/>
    </row>
    <row r="151" spans="1:34"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c r="AA151" s="304"/>
      <c r="AB151" s="304"/>
      <c r="AC151" s="304"/>
      <c r="AD151" s="304"/>
      <c r="AE151" s="304"/>
      <c r="AF151" s="304"/>
      <c r="AG151" s="304"/>
      <c r="AH151" s="304"/>
    </row>
    <row r="152" spans="1:34"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c r="AA152" s="304"/>
      <c r="AB152" s="304"/>
      <c r="AC152" s="304"/>
      <c r="AD152" s="304"/>
      <c r="AE152" s="304"/>
      <c r="AF152" s="304"/>
      <c r="AG152" s="304"/>
      <c r="AH152" s="304"/>
    </row>
    <row r="153" spans="1:34"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c r="AH153" s="304"/>
    </row>
    <row r="154" spans="1:34"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c r="AH154" s="304"/>
    </row>
    <row r="155" spans="1:34"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c r="AH155" s="304"/>
    </row>
    <row r="156" spans="1:34"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304"/>
      <c r="AF156" s="304"/>
      <c r="AG156" s="304"/>
      <c r="AH156" s="304"/>
    </row>
    <row r="157" spans="1:34"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c r="AH157" s="304"/>
    </row>
    <row r="158" spans="1:34"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c r="AH158" s="304"/>
    </row>
    <row r="159" spans="1:34"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c r="AH159" s="304"/>
    </row>
    <row r="160" spans="1:34"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c r="AA160" s="304"/>
      <c r="AB160" s="304"/>
      <c r="AC160" s="304"/>
      <c r="AD160" s="304"/>
      <c r="AE160" s="304"/>
      <c r="AF160" s="304"/>
      <c r="AG160" s="304"/>
      <c r="AH160" s="304"/>
    </row>
    <row r="161" spans="1:34"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c r="AA161" s="304"/>
      <c r="AB161" s="304"/>
      <c r="AC161" s="304"/>
      <c r="AD161" s="304"/>
      <c r="AE161" s="304"/>
      <c r="AF161" s="304"/>
      <c r="AG161" s="304"/>
      <c r="AH161" s="304"/>
    </row>
    <row r="162" spans="1:34"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c r="AA162" s="304"/>
      <c r="AB162" s="304"/>
      <c r="AC162" s="304"/>
      <c r="AD162" s="304"/>
      <c r="AE162" s="304"/>
      <c r="AF162" s="304"/>
      <c r="AG162" s="304"/>
      <c r="AH162" s="304"/>
    </row>
    <row r="163" spans="1:34"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c r="AA163" s="304"/>
      <c r="AB163" s="304"/>
      <c r="AC163" s="304"/>
      <c r="AD163" s="304"/>
      <c r="AE163" s="304"/>
      <c r="AF163" s="304"/>
      <c r="AG163" s="304"/>
      <c r="AH163" s="304"/>
    </row>
    <row r="164" spans="1:34"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c r="AH164" s="304"/>
    </row>
    <row r="165" spans="1:34"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c r="AH165" s="304"/>
    </row>
    <row r="166" spans="1:34"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c r="AH166" s="304"/>
    </row>
    <row r="167" spans="1:34"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c r="AH167" s="304"/>
    </row>
    <row r="168" spans="1:34"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row>
    <row r="169" spans="1:34"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c r="AH169" s="304"/>
    </row>
    <row r="170" spans="1:34"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c r="AH170" s="304"/>
    </row>
    <row r="171" spans="1:34"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row>
    <row r="172" spans="1:34"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row>
    <row r="173" spans="1:34"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row>
    <row r="174" spans="1:34"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row>
    <row r="175" spans="1:34"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c r="AH175" s="304"/>
    </row>
    <row r="176" spans="1:34"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c r="AH176" s="304"/>
    </row>
    <row r="177" spans="1:34"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c r="AH177" s="304"/>
    </row>
    <row r="178" spans="1:34"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c r="AH178" s="304"/>
    </row>
    <row r="179" spans="1:34"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c r="AH179" s="304"/>
    </row>
    <row r="180" spans="1:34"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c r="AH180" s="304"/>
    </row>
    <row r="181" spans="1:34"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c r="AH181" s="304"/>
    </row>
    <row r="182" spans="1:34"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c r="AH182" s="304"/>
    </row>
    <row r="183" spans="1:34"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c r="AH183" s="304"/>
    </row>
    <row r="184" spans="1:34"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c r="AH184" s="304"/>
    </row>
    <row r="185" spans="1:34"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c r="AH185" s="304"/>
    </row>
    <row r="186" spans="1:34"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c r="AH186" s="304"/>
    </row>
    <row r="187" spans="1:34"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c r="AH187" s="304"/>
    </row>
    <row r="188" spans="1:34"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c r="AH188" s="304"/>
    </row>
    <row r="189" spans="1:34"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c r="AH189" s="304"/>
    </row>
    <row r="190" spans="1:34"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row>
    <row r="191" spans="1:34"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c r="AH191" s="304"/>
    </row>
    <row r="192" spans="1:34"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c r="AH192" s="304"/>
    </row>
    <row r="193" spans="1:34"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c r="AH193" s="304"/>
    </row>
    <row r="194" spans="1:34"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c r="AH194" s="304"/>
    </row>
    <row r="195" spans="1:34"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c r="AH195" s="304"/>
    </row>
    <row r="196" spans="1:34"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row>
    <row r="197" spans="1:34"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row>
    <row r="198" spans="1:34"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c r="AH198" s="304"/>
    </row>
    <row r="199" spans="1:34"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row>
    <row r="200" spans="1:34"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c r="AH200" s="304"/>
    </row>
    <row r="201" spans="1:34"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c r="AH201" s="304"/>
    </row>
    <row r="202" spans="1:34"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c r="AH202" s="304"/>
    </row>
    <row r="203" spans="1:34"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row>
    <row r="204" spans="1:34"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c r="AH204" s="304"/>
    </row>
    <row r="205" spans="1:34"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c r="AH205" s="304"/>
    </row>
    <row r="206" spans="1:34"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c r="AH206" s="304"/>
    </row>
    <row r="207" spans="1:34"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row>
    <row r="208" spans="1:34"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c r="AH208" s="304"/>
    </row>
    <row r="209" spans="1:34"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c r="AH209" s="304"/>
    </row>
    <row r="210" spans="1:34"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c r="AH210" s="304"/>
    </row>
    <row r="211" spans="1:34"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c r="AH211" s="304"/>
    </row>
    <row r="212" spans="1:34"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c r="AH212" s="304"/>
    </row>
    <row r="213" spans="1:34"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c r="AH213" s="304"/>
    </row>
    <row r="214" spans="1:34"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c r="AH214" s="304"/>
    </row>
    <row r="215" spans="1:34"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c r="AH215" s="304"/>
    </row>
    <row r="216" spans="1:34"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c r="AH216" s="304"/>
    </row>
    <row r="217" spans="1:34"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c r="AH217" s="304"/>
    </row>
    <row r="218" spans="1:34"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c r="AH218" s="304"/>
    </row>
    <row r="219" spans="1:34"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c r="AH219" s="304"/>
    </row>
    <row r="220" spans="1:34"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c r="AH220" s="304"/>
    </row>
    <row r="221" spans="1:34"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c r="AH221" s="304"/>
    </row>
    <row r="222" spans="1:34"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row>
    <row r="223" spans="1:34"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c r="AH223" s="304"/>
    </row>
    <row r="224" spans="1:34"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c r="AH224" s="304"/>
    </row>
    <row r="225" spans="1:34"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c r="AH225" s="304"/>
    </row>
    <row r="226" spans="1:34"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c r="AH226" s="304"/>
    </row>
    <row r="227" spans="1:34"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c r="AH227" s="304"/>
    </row>
    <row r="228" spans="1:34"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c r="AH228" s="304"/>
    </row>
    <row r="229" spans="1:34"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c r="AH229" s="304"/>
    </row>
    <row r="230" spans="1:34"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c r="AH230" s="304"/>
    </row>
    <row r="231" spans="1:34"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c r="AH231" s="304"/>
    </row>
    <row r="232" spans="1:34"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c r="AH232" s="304"/>
    </row>
    <row r="233" spans="1:34"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c r="AH233" s="304"/>
    </row>
    <row r="234" spans="1:34"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c r="AH234" s="304"/>
    </row>
    <row r="235" spans="1:34"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c r="AH235" s="304"/>
    </row>
    <row r="236" spans="1:34"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c r="AH236" s="304"/>
    </row>
    <row r="237" spans="1:34"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c r="AH237" s="304"/>
    </row>
    <row r="238" spans="1:34"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c r="AH238" s="304"/>
    </row>
    <row r="239" spans="1:34"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c r="AH239" s="304"/>
    </row>
    <row r="240" spans="1:34"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c r="AH240" s="304"/>
    </row>
    <row r="241" spans="1:34"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c r="AH241" s="304"/>
    </row>
    <row r="242" spans="1:34"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c r="AH242" s="304"/>
    </row>
    <row r="243" spans="1:34"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c r="AH243" s="304"/>
    </row>
    <row r="244" spans="1:34"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c r="AH244" s="304"/>
    </row>
    <row r="245" spans="1:34"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c r="AH245" s="304"/>
    </row>
    <row r="246" spans="1:34"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c r="AH246" s="304"/>
    </row>
    <row r="247" spans="1:34"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c r="AH247" s="304"/>
    </row>
    <row r="248" spans="1:34"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c r="AH248" s="304"/>
    </row>
    <row r="249" spans="1:34"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c r="AH249" s="304"/>
    </row>
    <row r="250" spans="1:34"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row>
    <row r="251" spans="1:34"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row>
    <row r="252" spans="1:34"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row>
    <row r="253" spans="1:34"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row>
    <row r="254" spans="1:34"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c r="AH254" s="304"/>
    </row>
    <row r="255" spans="1:34"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c r="AH255" s="304"/>
    </row>
    <row r="256" spans="1:34"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c r="AH256" s="304"/>
    </row>
    <row r="257" spans="1:34"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c r="AH257" s="304"/>
    </row>
    <row r="258" spans="1:34"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c r="AH258" s="304"/>
    </row>
    <row r="259" spans="1:34"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c r="AH259" s="304"/>
    </row>
    <row r="260" spans="1:34"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c r="AH260" s="304"/>
    </row>
    <row r="261" spans="1:34"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c r="AH261" s="304"/>
    </row>
    <row r="262" spans="1:34"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c r="AH262" s="304"/>
    </row>
    <row r="263" spans="1:34"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c r="AH263" s="304"/>
    </row>
    <row r="264" spans="1:34"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c r="AH264" s="304"/>
    </row>
    <row r="265" spans="1:34"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c r="AH265" s="304"/>
    </row>
    <row r="266" spans="1:34"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c r="AH266" s="304"/>
    </row>
    <row r="267" spans="1:34"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c r="AH267" s="304"/>
    </row>
    <row r="268" spans="1:34"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c r="AH268" s="304"/>
    </row>
    <row r="269" spans="1:34"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c r="AH269" s="304"/>
    </row>
    <row r="270" spans="1:34"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c r="AH270" s="304"/>
    </row>
    <row r="271" spans="1:34"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c r="AH271" s="304"/>
    </row>
    <row r="272" spans="1:34"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c r="AH272" s="304"/>
    </row>
    <row r="273" spans="1:34"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c r="AH273" s="304"/>
    </row>
    <row r="274" spans="1:34"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c r="AH274" s="304"/>
    </row>
    <row r="275" spans="1:34"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c r="AH275" s="304"/>
    </row>
    <row r="276" spans="1:34"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c r="AH276" s="304"/>
    </row>
    <row r="277" spans="1:34"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c r="AH277" s="304"/>
    </row>
    <row r="278" spans="1:34"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c r="AH278" s="304"/>
    </row>
    <row r="279" spans="1:34"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c r="AH279" s="304"/>
    </row>
    <row r="280" spans="1:34"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c r="AH280" s="304"/>
    </row>
    <row r="281" spans="1:34"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c r="AH281" s="304"/>
    </row>
    <row r="282" spans="1:34"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c r="AH282" s="304"/>
    </row>
    <row r="283" spans="1:34"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c r="AH283" s="304"/>
    </row>
    <row r="284" spans="1:34"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c r="AH284" s="304"/>
    </row>
    <row r="285" spans="1:34"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c r="AH285" s="304"/>
    </row>
    <row r="286" spans="1:34"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c r="AH286" s="304"/>
    </row>
    <row r="287" spans="1:34"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c r="AH287" s="304"/>
    </row>
    <row r="288" spans="1:34"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c r="AH288" s="304"/>
    </row>
    <row r="289" spans="1:34"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c r="AH289" s="304"/>
    </row>
    <row r="290" spans="1:34"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c r="AH290" s="304"/>
    </row>
    <row r="291" spans="1:34"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c r="AH291" s="304"/>
    </row>
    <row r="292" spans="1:34"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c r="AH292" s="304"/>
    </row>
    <row r="293" spans="1:34"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c r="AH293" s="304"/>
    </row>
    <row r="294" spans="1:34"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c r="AH294" s="304"/>
    </row>
    <row r="295" spans="1:34"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c r="AH295" s="304"/>
    </row>
    <row r="296" spans="1:34"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c r="AH296" s="304"/>
    </row>
    <row r="297" spans="1:34"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c r="AH297" s="304"/>
    </row>
    <row r="298" spans="1:34"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c r="AH298" s="304"/>
    </row>
    <row r="299" spans="1:34"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c r="AH299" s="304"/>
    </row>
    <row r="300" spans="1:34"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c r="AH300" s="304"/>
    </row>
    <row r="301" spans="1:34"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c r="AH301" s="304"/>
    </row>
    <row r="302" spans="1:34"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c r="AH302" s="304"/>
    </row>
    <row r="303" spans="1:34"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c r="AH303" s="304"/>
    </row>
    <row r="304" spans="1:34"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c r="AH304" s="304"/>
    </row>
    <row r="305" spans="1:34"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c r="AH305" s="304"/>
    </row>
    <row r="306" spans="1:34"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c r="AH306" s="304"/>
    </row>
    <row r="307" spans="1:34"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c r="AH307" s="304"/>
    </row>
    <row r="308" spans="1:34"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c r="AH308" s="304"/>
    </row>
    <row r="309" spans="1:34"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c r="AH309" s="304"/>
    </row>
    <row r="310" spans="1:34"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c r="AH310" s="304"/>
    </row>
    <row r="311" spans="1:34"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c r="AH311" s="304"/>
    </row>
    <row r="312" spans="1:34"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c r="AH312" s="304"/>
    </row>
    <row r="313" spans="1:34"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c r="AH313" s="304"/>
    </row>
    <row r="314" spans="1:34"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c r="AH314" s="304"/>
    </row>
    <row r="315" spans="1:34"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c r="AH315" s="304"/>
    </row>
    <row r="316" spans="1:34"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c r="AH316" s="304"/>
    </row>
    <row r="317" spans="1:34"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c r="AH317" s="304"/>
    </row>
    <row r="318" spans="1:34"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c r="AH318" s="304"/>
    </row>
    <row r="319" spans="1:34"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c r="AH319" s="304"/>
    </row>
    <row r="320" spans="1:34"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c r="AH320" s="304"/>
    </row>
    <row r="321" spans="1:34"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c r="AH321" s="304"/>
    </row>
    <row r="322" spans="1:34"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c r="AH322" s="304"/>
    </row>
    <row r="323" spans="1:34"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c r="AH323" s="304"/>
    </row>
    <row r="324" spans="1:34"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c r="AH324" s="304"/>
    </row>
    <row r="325" spans="1:34"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c r="AH325" s="304"/>
    </row>
    <row r="326" spans="1:34"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c r="AH326" s="304"/>
    </row>
    <row r="327" spans="1:34"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c r="AH327" s="304"/>
    </row>
    <row r="328" spans="1:34"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c r="AH328" s="304"/>
    </row>
    <row r="329" spans="1:34"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row>
    <row r="330" spans="1:34"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row>
    <row r="331" spans="1:34"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row>
    <row r="332" spans="1:34"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row>
    <row r="333" spans="1:34"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c r="AH333" s="304"/>
    </row>
    <row r="334" spans="1:34"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c r="AH334" s="304"/>
    </row>
    <row r="335" spans="1:34"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c r="AH335" s="304"/>
    </row>
    <row r="336" spans="1:34"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c r="AH336" s="304"/>
    </row>
    <row r="337" spans="1:34"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c r="AH337" s="304"/>
    </row>
    <row r="338" spans="1:34"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c r="AH338" s="304"/>
    </row>
    <row r="339" spans="1:34"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c r="AH339" s="304"/>
    </row>
    <row r="340" spans="1:34"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c r="AH340" s="304"/>
    </row>
    <row r="341" spans="1:34"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c r="AH341" s="304"/>
    </row>
    <row r="342" spans="1:34"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c r="AH342" s="304"/>
    </row>
    <row r="343" spans="1:34"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c r="AH343" s="304"/>
    </row>
    <row r="344" spans="1:34"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c r="AH344" s="304"/>
    </row>
    <row r="345" spans="1:34"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c r="AH345" s="304"/>
    </row>
    <row r="346" spans="1:34"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c r="AH346" s="304"/>
    </row>
    <row r="347" spans="1:34"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c r="AH347" s="304"/>
    </row>
    <row r="348" spans="1:34"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c r="AH348" s="304"/>
    </row>
    <row r="349" spans="1:34"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c r="AH349" s="304"/>
    </row>
    <row r="350" spans="1:34"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c r="AH350" s="304"/>
    </row>
    <row r="351" spans="1:34"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c r="AH351" s="304"/>
    </row>
    <row r="352" spans="1:34"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c r="AH352" s="304"/>
    </row>
    <row r="353" spans="1:34"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c r="AH353" s="304"/>
    </row>
    <row r="354" spans="1:34"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c r="AH354" s="304"/>
    </row>
    <row r="355" spans="1:34"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c r="AH355" s="304"/>
    </row>
    <row r="356" spans="1:34"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c r="AH356" s="304"/>
    </row>
    <row r="357" spans="1:34"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c r="AH357" s="304"/>
    </row>
    <row r="358" spans="1:34"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c r="AH358" s="304"/>
    </row>
    <row r="359" spans="1:34"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row>
    <row r="360" spans="1:34"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c r="AH360" s="304"/>
    </row>
    <row r="361" spans="1:34"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c r="AH361" s="304"/>
    </row>
    <row r="362" spans="1:34"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c r="AH362" s="304"/>
    </row>
    <row r="363" spans="1:34"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c r="AH363" s="304"/>
    </row>
    <row r="364" spans="1:34"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c r="AH364" s="304"/>
    </row>
    <row r="365" spans="1:34"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c r="AH365" s="304"/>
    </row>
    <row r="366" spans="1:34"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c r="AH366" s="304"/>
    </row>
    <row r="367" spans="1:34"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c r="AH367" s="304"/>
    </row>
    <row r="368" spans="1:34"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c r="AH368" s="304"/>
    </row>
    <row r="369" spans="1:34"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c r="AH369" s="304"/>
    </row>
    <row r="370" spans="1:34"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c r="AH370" s="304"/>
    </row>
    <row r="371" spans="1:34"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c r="AH371" s="304"/>
    </row>
    <row r="372" spans="1:34"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c r="AH372" s="304"/>
    </row>
    <row r="373" spans="1:34"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c r="AH373" s="304"/>
    </row>
    <row r="374" spans="1:34"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c r="AH374" s="304"/>
    </row>
    <row r="375" spans="1:34"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c r="AH375" s="304"/>
    </row>
    <row r="376" spans="1:34"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c r="AH376" s="304"/>
    </row>
    <row r="377" spans="1:34"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c r="AH377" s="304"/>
    </row>
    <row r="378" spans="1:34"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c r="AH378" s="304"/>
    </row>
    <row r="379" spans="1:34"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c r="AH379" s="304"/>
    </row>
    <row r="380" spans="1:34"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c r="AH380" s="304"/>
    </row>
    <row r="381" spans="1:34"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c r="AH381" s="304"/>
    </row>
    <row r="382" spans="1:34"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c r="AH382" s="304"/>
    </row>
    <row r="383" spans="1:34"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c r="AH383" s="304"/>
    </row>
    <row r="384" spans="1:34"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c r="AH384" s="304"/>
    </row>
    <row r="385" spans="1:34"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c r="AH385" s="304"/>
    </row>
    <row r="386" spans="1:34"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c r="AH386" s="304"/>
    </row>
    <row r="387" spans="1:34"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c r="AH387" s="304"/>
    </row>
    <row r="388" spans="1:34"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c r="AH388" s="304"/>
    </row>
    <row r="389" spans="1:34"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c r="AH389" s="304"/>
    </row>
    <row r="390" spans="1:34"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c r="AH390" s="304"/>
    </row>
    <row r="391" spans="1:34"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c r="AH391" s="304"/>
    </row>
    <row r="392" spans="1:34"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c r="AH392" s="304"/>
    </row>
    <row r="393" spans="1:34"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c r="AH393" s="304"/>
    </row>
    <row r="394" spans="1:34"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c r="AH394" s="304"/>
    </row>
    <row r="395" spans="1:34"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c r="AH395" s="304"/>
    </row>
    <row r="396" spans="1:34"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c r="AH396" s="304"/>
    </row>
    <row r="397" spans="1:34"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c r="AH397" s="304"/>
    </row>
    <row r="398" spans="1:34"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c r="AH398" s="304"/>
    </row>
    <row r="399" spans="1:34"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c r="AH399" s="304"/>
    </row>
    <row r="400" spans="1:34"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c r="AH400" s="304"/>
    </row>
    <row r="401" spans="1:34"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c r="AH401" s="304"/>
    </row>
    <row r="402" spans="1:34"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c r="AH402" s="304"/>
    </row>
    <row r="403" spans="1:34"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c r="AH403" s="304"/>
    </row>
    <row r="404" spans="1:34"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c r="AH404" s="304"/>
    </row>
    <row r="405" spans="1:34"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c r="AH405" s="304"/>
    </row>
    <row r="406" spans="1:34"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c r="AH406" s="304"/>
    </row>
    <row r="407" spans="1:34"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c r="AH407" s="304"/>
    </row>
    <row r="408" spans="1:34"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row>
    <row r="409" spans="1:34"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row>
    <row r="410" spans="1:34"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row>
    <row r="411" spans="1:34"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row>
    <row r="412" spans="1:34"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c r="AH412" s="304"/>
    </row>
    <row r="413" spans="1:34"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c r="AH413" s="304"/>
    </row>
    <row r="414" spans="1:34"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c r="AH414" s="304"/>
    </row>
    <row r="415" spans="1:34"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c r="AH415" s="304"/>
    </row>
    <row r="416" spans="1:34"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c r="AH416" s="304"/>
    </row>
    <row r="417" spans="1:34"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c r="AH417" s="304"/>
    </row>
    <row r="418" spans="1:34"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c r="AH418" s="304"/>
    </row>
    <row r="419" spans="1:34"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c r="AH419" s="304"/>
    </row>
    <row r="420" spans="1:34"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row>
    <row r="421" spans="1:34"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c r="AH421" s="304"/>
    </row>
    <row r="422" spans="1:34"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c r="AH422" s="304"/>
    </row>
    <row r="423" spans="1:34"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row>
    <row r="424" spans="1:34"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c r="AH424" s="304"/>
    </row>
    <row r="425" spans="1:34"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c r="AH425" s="304"/>
    </row>
    <row r="426" spans="1:34"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c r="AH426" s="304"/>
    </row>
    <row r="427" spans="1:34"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c r="AH427" s="304"/>
    </row>
    <row r="428" spans="1:34"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c r="AH428" s="304"/>
    </row>
    <row r="429" spans="1:34"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c r="AH429" s="304"/>
    </row>
    <row r="430" spans="1:34"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c r="AH430" s="304"/>
    </row>
    <row r="431" spans="1:34"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c r="AH431" s="304"/>
    </row>
    <row r="432" spans="1:34"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c r="AH432" s="304"/>
    </row>
    <row r="433" spans="1:34"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c r="AH433" s="304"/>
    </row>
    <row r="434" spans="1:34"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c r="AH434" s="304"/>
    </row>
    <row r="435" spans="1:34"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c r="AH435" s="304"/>
    </row>
    <row r="436" spans="1:34"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c r="AH436" s="304"/>
    </row>
    <row r="437" spans="1:34"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c r="AH437" s="304"/>
    </row>
    <row r="438" spans="1:34"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c r="AH438" s="304"/>
    </row>
    <row r="439" spans="1:34"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c r="AH439" s="304"/>
    </row>
    <row r="440" spans="1:34"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c r="AH440" s="304"/>
    </row>
    <row r="441" spans="1:34"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c r="AH441" s="304"/>
    </row>
    <row r="442" spans="1:34"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c r="AH442" s="304"/>
    </row>
    <row r="443" spans="1:34"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c r="AH443" s="304"/>
    </row>
    <row r="444" spans="1:34"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c r="AH444" s="304"/>
    </row>
    <row r="445" spans="1:34"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c r="AH445" s="304"/>
    </row>
    <row r="446" spans="1:34"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c r="AH446" s="304"/>
    </row>
    <row r="447" spans="1:34"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c r="AH447" s="304"/>
    </row>
    <row r="448" spans="1:34"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c r="AH448" s="304"/>
    </row>
    <row r="449" spans="1:34"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c r="AH449" s="304"/>
    </row>
    <row r="450" spans="1:34"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c r="AH450" s="304"/>
    </row>
    <row r="451" spans="1:34"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c r="AH451" s="304"/>
    </row>
    <row r="452" spans="1:34"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c r="AH452" s="304"/>
    </row>
    <row r="453" spans="1:34"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c r="AH453" s="304"/>
    </row>
    <row r="454" spans="1:34"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c r="AH454" s="304"/>
    </row>
    <row r="455" spans="1:34"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c r="AH455" s="304"/>
    </row>
    <row r="456" spans="1:34"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c r="AH456" s="304"/>
    </row>
    <row r="457" spans="1:34"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c r="AH457" s="304"/>
    </row>
    <row r="458" spans="1:34"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c r="AH458" s="304"/>
    </row>
    <row r="459" spans="1:34"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c r="AH459" s="304"/>
    </row>
    <row r="460" spans="1:34"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c r="AH460" s="304"/>
    </row>
    <row r="461" spans="1:34"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c r="AH461" s="304"/>
    </row>
    <row r="462" spans="1:34"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c r="AH462" s="304"/>
    </row>
    <row r="463" spans="1:34"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c r="AH463" s="304"/>
    </row>
    <row r="464" spans="1:34"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c r="AH464" s="304"/>
    </row>
    <row r="465" spans="1:34"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c r="AH465" s="304"/>
    </row>
    <row r="466" spans="1:34"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c r="AH466" s="304"/>
    </row>
    <row r="467" spans="1:34"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c r="AH467" s="304"/>
    </row>
    <row r="468" spans="1:34"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c r="AH468" s="304"/>
    </row>
    <row r="469" spans="1:34"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c r="AH469" s="304"/>
    </row>
    <row r="470" spans="1:34"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c r="AH470" s="304"/>
    </row>
    <row r="471" spans="1:34"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row>
    <row r="472" spans="1:34"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c r="AH472" s="304"/>
    </row>
    <row r="473" spans="1:34"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c r="AH473" s="304"/>
    </row>
    <row r="474" spans="1:34"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c r="AH474" s="304"/>
    </row>
    <row r="475" spans="1:34"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c r="AH475" s="304"/>
    </row>
    <row r="476" spans="1:34"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c r="AH476" s="304"/>
    </row>
    <row r="477" spans="1:34"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c r="AH477" s="304"/>
    </row>
    <row r="478" spans="1:34"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c r="AH478" s="304"/>
    </row>
    <row r="479" spans="1:34"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c r="AH479" s="304"/>
    </row>
    <row r="480" spans="1:34"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row>
    <row r="481" spans="1:34"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c r="AH481" s="304"/>
    </row>
    <row r="482" spans="1:34"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c r="AH482" s="304"/>
    </row>
    <row r="483" spans="1:34"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c r="AH483" s="304"/>
    </row>
    <row r="484" spans="1:34"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c r="AH484" s="304"/>
    </row>
    <row r="485" spans="1:34"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c r="AH485" s="304"/>
    </row>
    <row r="486" spans="1:34"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c r="AH486" s="304"/>
    </row>
    <row r="487" spans="1:34"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row>
    <row r="488" spans="1:34"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c r="AH488" s="304"/>
    </row>
    <row r="489" spans="1:34"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c r="AH489" s="304"/>
    </row>
    <row r="490" spans="1:34"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c r="AH490" s="304"/>
    </row>
    <row r="491" spans="1:34"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c r="AH491" s="304"/>
    </row>
    <row r="492" spans="1:34"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c r="AH492" s="304"/>
    </row>
    <row r="493" spans="1:34"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c r="AH493" s="304"/>
    </row>
    <row r="494" spans="1:34"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c r="AH494" s="304"/>
    </row>
    <row r="495" spans="1:34"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c r="AH495" s="304"/>
    </row>
    <row r="496" spans="1:34"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c r="AH496" s="304"/>
    </row>
    <row r="497" spans="1:34"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c r="AH497" s="304"/>
    </row>
    <row r="498" spans="1:34"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c r="AH498" s="304"/>
    </row>
    <row r="499" spans="1:34"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c r="AH499" s="304"/>
    </row>
    <row r="500" spans="1:34"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c r="AH500" s="304"/>
    </row>
    <row r="501" spans="1:34"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c r="AH501" s="304"/>
    </row>
    <row r="502" spans="1:34"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c r="AH502" s="304"/>
    </row>
    <row r="503" spans="1:34"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c r="AH503" s="304"/>
    </row>
    <row r="504" spans="1:34"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c r="AH504" s="304"/>
    </row>
    <row r="505" spans="1:34"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c r="AH505" s="304"/>
    </row>
    <row r="506" spans="1:34"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c r="AH506" s="304"/>
    </row>
    <row r="507" spans="1:34"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c r="AH507" s="304"/>
    </row>
    <row r="508" spans="1:34"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c r="AH508" s="304"/>
    </row>
    <row r="509" spans="1:34"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c r="AH509" s="304"/>
    </row>
    <row r="510" spans="1:34"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c r="AH510" s="304"/>
    </row>
    <row r="511" spans="1:34"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c r="AH511" s="304"/>
    </row>
    <row r="512" spans="1:34"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c r="AH512" s="304"/>
    </row>
    <row r="513" spans="1:34"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c r="AH513" s="304"/>
    </row>
    <row r="514" spans="1:34"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c r="AH514" s="304"/>
    </row>
    <row r="515" spans="1:34"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c r="AH515" s="304"/>
    </row>
    <row r="516" spans="1:34"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c r="AH516" s="304"/>
    </row>
    <row r="517" spans="1:34"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c r="AH517" s="304"/>
    </row>
    <row r="518" spans="1:34"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c r="AH518" s="304"/>
    </row>
    <row r="519" spans="1:34"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c r="AH519" s="304"/>
    </row>
    <row r="520" spans="1:34"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c r="AH520" s="304"/>
    </row>
    <row r="521" spans="1:34"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c r="AH521" s="304"/>
    </row>
    <row r="522" spans="1:34"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c r="AH522" s="304"/>
    </row>
    <row r="523" spans="1:34"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c r="AH523" s="304"/>
    </row>
    <row r="524" spans="1:34"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c r="AH524" s="304"/>
    </row>
    <row r="525" spans="1:34"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c r="AH525" s="304"/>
    </row>
    <row r="526" spans="1:34"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c r="AH526" s="304"/>
    </row>
    <row r="527" spans="1:34"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c r="AH527" s="304"/>
    </row>
    <row r="528" spans="1:34"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c r="AH528" s="304"/>
    </row>
    <row r="529" spans="1:34"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c r="AH529" s="304"/>
    </row>
    <row r="530" spans="1:34"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c r="AH530" s="304"/>
    </row>
    <row r="531" spans="1:34"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c r="AH531" s="304"/>
    </row>
    <row r="532" spans="1:34"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c r="AH532" s="304"/>
    </row>
    <row r="533" spans="1:34"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c r="AH533" s="304"/>
    </row>
    <row r="534" spans="1:34"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c r="AH534" s="304"/>
    </row>
    <row r="535" spans="1:34"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c r="AH535" s="304"/>
    </row>
    <row r="536" spans="1:34"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c r="AH536" s="304"/>
    </row>
    <row r="537" spans="1:34"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c r="AH537" s="304"/>
    </row>
    <row r="538" spans="1:34"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c r="AH538" s="304"/>
    </row>
    <row r="539" spans="1:34"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c r="AH539" s="304"/>
    </row>
    <row r="540" spans="1:34"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c r="AH540" s="304"/>
    </row>
    <row r="541" spans="1:34"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c r="AH541" s="304"/>
    </row>
    <row r="542" spans="1:34"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c r="AH542" s="304"/>
    </row>
    <row r="543" spans="1:34"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c r="AH543" s="304"/>
    </row>
    <row r="544" spans="1:34"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c r="AH544" s="304"/>
    </row>
    <row r="545" spans="1:34"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c r="AH545" s="304"/>
    </row>
    <row r="546" spans="1:34"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c r="AH546" s="304"/>
    </row>
    <row r="547" spans="1:34"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c r="AH547" s="304"/>
    </row>
    <row r="548" spans="1:34"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c r="AH548" s="304"/>
    </row>
    <row r="549" spans="1:34"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c r="AH549" s="304"/>
    </row>
    <row r="550" spans="1:34"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c r="AH550" s="304"/>
    </row>
    <row r="551" spans="1:34"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c r="AH551" s="304"/>
    </row>
    <row r="552" spans="1:34"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c r="AH552" s="304"/>
    </row>
    <row r="553" spans="1:34"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c r="AH553" s="304"/>
    </row>
    <row r="554" spans="1:34"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c r="AH554" s="304"/>
    </row>
    <row r="555" spans="1:34"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c r="AH555" s="304"/>
    </row>
    <row r="556" spans="1:34"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c r="AH556" s="304"/>
    </row>
    <row r="557" spans="1:34"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c r="AH557" s="304"/>
    </row>
    <row r="558" spans="1:34"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c r="AH558" s="304"/>
    </row>
    <row r="559" spans="1:34"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c r="AH559" s="304"/>
    </row>
    <row r="560" spans="1:34"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c r="AH560" s="304"/>
    </row>
    <row r="561" spans="1:34"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c r="AH561" s="304"/>
    </row>
    <row r="562" spans="1:34"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c r="AH562" s="304"/>
    </row>
    <row r="563" spans="1:34"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c r="AH563" s="304"/>
    </row>
    <row r="564" spans="1:34"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c r="AH564" s="304"/>
    </row>
    <row r="565" spans="1:34"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c r="AH565" s="304"/>
    </row>
    <row r="566" spans="1:34"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row>
    <row r="567" spans="1:34"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c r="AH567" s="304"/>
    </row>
    <row r="568" spans="1:34"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c r="AH568" s="304"/>
    </row>
    <row r="569" spans="1:34"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c r="AH569" s="304"/>
    </row>
    <row r="570" spans="1:34"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c r="AH570" s="304"/>
    </row>
    <row r="571" spans="1:34"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c r="AH571" s="304"/>
    </row>
    <row r="572" spans="1:34"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c r="AH572" s="304"/>
    </row>
    <row r="573" spans="1:34"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c r="AH573" s="304"/>
    </row>
    <row r="574" spans="1:34"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c r="AH574" s="304"/>
    </row>
    <row r="575" spans="1:34"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c r="AH575" s="304"/>
    </row>
    <row r="576" spans="1:34"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c r="AH576" s="304"/>
    </row>
    <row r="577" spans="1:34"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c r="AH577" s="304"/>
    </row>
    <row r="578" spans="1:34"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c r="AH578" s="304"/>
    </row>
    <row r="579" spans="1:34"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c r="AH579" s="304"/>
    </row>
    <row r="580" spans="1:34"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c r="AH580" s="304"/>
    </row>
    <row r="581" spans="1:34"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c r="AH581" s="304"/>
    </row>
    <row r="582" spans="1:34"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c r="AH582" s="304"/>
    </row>
    <row r="583" spans="1:34"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c r="AH583" s="304"/>
    </row>
    <row r="584" spans="1:34"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c r="AA584" s="304"/>
      <c r="AB584" s="304"/>
      <c r="AC584" s="304"/>
      <c r="AD584" s="304"/>
      <c r="AE584" s="304"/>
      <c r="AF584" s="304"/>
      <c r="AG584" s="304"/>
      <c r="AH584" s="304"/>
    </row>
    <row r="585" spans="1:34"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c r="AA585" s="304"/>
      <c r="AB585" s="304"/>
      <c r="AC585" s="304"/>
      <c r="AD585" s="304"/>
      <c r="AE585" s="304"/>
      <c r="AF585" s="304"/>
      <c r="AG585" s="304"/>
      <c r="AH585" s="304"/>
    </row>
    <row r="586" spans="1:34"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c r="AA586" s="304"/>
      <c r="AB586" s="304"/>
      <c r="AC586" s="304"/>
      <c r="AD586" s="304"/>
      <c r="AE586" s="304"/>
      <c r="AF586" s="304"/>
      <c r="AG586" s="304"/>
      <c r="AH586" s="304"/>
    </row>
    <row r="587" spans="1:34"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c r="AA587" s="304"/>
      <c r="AB587" s="304"/>
      <c r="AC587" s="304"/>
      <c r="AD587" s="304"/>
      <c r="AE587" s="304"/>
      <c r="AF587" s="304"/>
      <c r="AG587" s="304"/>
      <c r="AH587" s="304"/>
    </row>
    <row r="588" spans="1:34"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304"/>
      <c r="AF588" s="304"/>
      <c r="AG588" s="304"/>
      <c r="AH588" s="304"/>
    </row>
    <row r="589" spans="1:34"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c r="AH589" s="304"/>
    </row>
    <row r="590" spans="1:34"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c r="AH590" s="304"/>
    </row>
    <row r="591" spans="1:34"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c r="AH591" s="304"/>
    </row>
    <row r="592" spans="1:34"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c r="AH592" s="304"/>
    </row>
    <row r="593" spans="1:34"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c r="AH593" s="304"/>
    </row>
    <row r="594" spans="1:34"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c r="AA594" s="304"/>
      <c r="AB594" s="304"/>
      <c r="AC594" s="304"/>
      <c r="AD594" s="304"/>
      <c r="AE594" s="304"/>
      <c r="AF594" s="304"/>
      <c r="AG594" s="304"/>
      <c r="AH594" s="304"/>
    </row>
    <row r="595" spans="1:34"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c r="AA595" s="304"/>
      <c r="AB595" s="304"/>
      <c r="AC595" s="304"/>
      <c r="AD595" s="304"/>
      <c r="AE595" s="304"/>
      <c r="AF595" s="304"/>
      <c r="AG595" s="304"/>
      <c r="AH595" s="304"/>
    </row>
    <row r="596" spans="1:34"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c r="AA596" s="304"/>
      <c r="AB596" s="304"/>
      <c r="AC596" s="304"/>
      <c r="AD596" s="304"/>
      <c r="AE596" s="304"/>
      <c r="AF596" s="304"/>
      <c r="AG596" s="304"/>
      <c r="AH596" s="304"/>
    </row>
    <row r="597" spans="1:34"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304"/>
      <c r="AF597" s="304"/>
      <c r="AG597" s="304"/>
      <c r="AH597" s="304"/>
    </row>
    <row r="598" spans="1:34"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304"/>
      <c r="AF598" s="304"/>
      <c r="AG598" s="304"/>
      <c r="AH598" s="304"/>
    </row>
    <row r="599" spans="1:34"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c r="AA599" s="304"/>
      <c r="AB599" s="304"/>
      <c r="AC599" s="304"/>
      <c r="AD599" s="304"/>
      <c r="AE599" s="304"/>
      <c r="AF599" s="304"/>
      <c r="AG599" s="304"/>
      <c r="AH599" s="304"/>
    </row>
    <row r="600" spans="1:34"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c r="AH600" s="304"/>
    </row>
    <row r="601" spans="1:34"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c r="AH601" s="304"/>
    </row>
    <row r="602" spans="1:34"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c r="AA602" s="304"/>
      <c r="AB602" s="304"/>
      <c r="AC602" s="304"/>
      <c r="AD602" s="304"/>
      <c r="AE602" s="304"/>
      <c r="AF602" s="304"/>
      <c r="AG602" s="304"/>
      <c r="AH602" s="304"/>
    </row>
    <row r="603" spans="1:34"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c r="AA603" s="304"/>
      <c r="AB603" s="304"/>
      <c r="AC603" s="304"/>
      <c r="AD603" s="304"/>
      <c r="AE603" s="304"/>
      <c r="AF603" s="304"/>
      <c r="AG603" s="304"/>
      <c r="AH603" s="304"/>
    </row>
    <row r="604" spans="1:34"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c r="AA604" s="304"/>
      <c r="AB604" s="304"/>
      <c r="AC604" s="304"/>
      <c r="AD604" s="304"/>
      <c r="AE604" s="304"/>
      <c r="AF604" s="304"/>
      <c r="AG604" s="304"/>
      <c r="AH604" s="304"/>
    </row>
    <row r="605" spans="1:34"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c r="AA605" s="304"/>
      <c r="AB605" s="304"/>
      <c r="AC605" s="304"/>
      <c r="AD605" s="304"/>
      <c r="AE605" s="304"/>
      <c r="AF605" s="304"/>
      <c r="AG605" s="304"/>
      <c r="AH605" s="304"/>
    </row>
    <row r="606" spans="1:34"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c r="AA606" s="304"/>
      <c r="AB606" s="304"/>
      <c r="AC606" s="304"/>
      <c r="AD606" s="304"/>
      <c r="AE606" s="304"/>
      <c r="AF606" s="304"/>
      <c r="AG606" s="304"/>
      <c r="AH606" s="304"/>
    </row>
    <row r="607" spans="1:34"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c r="AA607" s="304"/>
      <c r="AB607" s="304"/>
      <c r="AC607" s="304"/>
      <c r="AD607" s="304"/>
      <c r="AE607" s="304"/>
      <c r="AF607" s="304"/>
      <c r="AG607" s="304"/>
      <c r="AH607" s="304"/>
    </row>
    <row r="608" spans="1:34"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304"/>
      <c r="AF608" s="304"/>
      <c r="AG608" s="304"/>
      <c r="AH608" s="304"/>
    </row>
    <row r="609" spans="1:34"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c r="AA609" s="304"/>
      <c r="AB609" s="304"/>
      <c r="AC609" s="304"/>
      <c r="AD609" s="304"/>
      <c r="AE609" s="304"/>
      <c r="AF609" s="304"/>
      <c r="AG609" s="304"/>
      <c r="AH609" s="304"/>
    </row>
    <row r="610" spans="1:34"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c r="AA610" s="304"/>
      <c r="AB610" s="304"/>
      <c r="AC610" s="304"/>
      <c r="AD610" s="304"/>
      <c r="AE610" s="304"/>
      <c r="AF610" s="304"/>
      <c r="AG610" s="304"/>
      <c r="AH610" s="304"/>
    </row>
    <row r="611" spans="1:34"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c r="AA611" s="304"/>
      <c r="AB611" s="304"/>
      <c r="AC611" s="304"/>
      <c r="AD611" s="304"/>
      <c r="AE611" s="304"/>
      <c r="AF611" s="304"/>
      <c r="AG611" s="304"/>
      <c r="AH611" s="304"/>
    </row>
    <row r="612" spans="1:34"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c r="AA612" s="304"/>
      <c r="AB612" s="304"/>
      <c r="AC612" s="304"/>
      <c r="AD612" s="304"/>
      <c r="AE612" s="304"/>
      <c r="AF612" s="304"/>
      <c r="AG612" s="304"/>
      <c r="AH612" s="304"/>
    </row>
    <row r="613" spans="1:34"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c r="AA613" s="304"/>
      <c r="AB613" s="304"/>
      <c r="AC613" s="304"/>
      <c r="AD613" s="304"/>
      <c r="AE613" s="304"/>
      <c r="AF613" s="304"/>
      <c r="AG613" s="304"/>
      <c r="AH613" s="304"/>
    </row>
    <row r="614" spans="1:34"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c r="AA614" s="304"/>
      <c r="AB614" s="304"/>
      <c r="AC614" s="304"/>
      <c r="AD614" s="304"/>
      <c r="AE614" s="304"/>
      <c r="AF614" s="304"/>
      <c r="AG614" s="304"/>
      <c r="AH614" s="304"/>
    </row>
    <row r="615" spans="1:34"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c r="AA615" s="304"/>
      <c r="AB615" s="304"/>
      <c r="AC615" s="304"/>
      <c r="AD615" s="304"/>
      <c r="AE615" s="304"/>
      <c r="AF615" s="304"/>
      <c r="AG615" s="304"/>
      <c r="AH615" s="304"/>
    </row>
    <row r="616" spans="1:34"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c r="AA616" s="304"/>
      <c r="AB616" s="304"/>
      <c r="AC616" s="304"/>
      <c r="AD616" s="304"/>
      <c r="AE616" s="304"/>
      <c r="AF616" s="304"/>
      <c r="AG616" s="304"/>
      <c r="AH616" s="304"/>
    </row>
    <row r="617" spans="1:34"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304"/>
      <c r="AF617" s="304"/>
      <c r="AG617" s="304"/>
      <c r="AH617" s="304"/>
    </row>
    <row r="618" spans="1:34"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c r="AA618" s="304"/>
      <c r="AB618" s="304"/>
      <c r="AC618" s="304"/>
      <c r="AD618" s="304"/>
      <c r="AE618" s="304"/>
      <c r="AF618" s="304"/>
      <c r="AG618" s="304"/>
      <c r="AH618" s="304"/>
    </row>
    <row r="619" spans="1:34"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c r="AA619" s="304"/>
      <c r="AB619" s="304"/>
      <c r="AC619" s="304"/>
      <c r="AD619" s="304"/>
      <c r="AE619" s="304"/>
      <c r="AF619" s="304"/>
      <c r="AG619" s="304"/>
      <c r="AH619" s="304"/>
    </row>
    <row r="620" spans="1:34"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c r="AA620" s="304"/>
      <c r="AB620" s="304"/>
      <c r="AC620" s="304"/>
      <c r="AD620" s="304"/>
      <c r="AE620" s="304"/>
      <c r="AF620" s="304"/>
      <c r="AG620" s="304"/>
      <c r="AH620" s="304"/>
    </row>
    <row r="621" spans="1:34"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c r="AA621" s="304"/>
      <c r="AB621" s="304"/>
      <c r="AC621" s="304"/>
      <c r="AD621" s="304"/>
      <c r="AE621" s="304"/>
      <c r="AF621" s="304"/>
      <c r="AG621" s="304"/>
      <c r="AH621" s="304"/>
    </row>
    <row r="622" spans="1:34"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c r="AA622" s="304"/>
      <c r="AB622" s="304"/>
      <c r="AC622" s="304"/>
      <c r="AD622" s="304"/>
      <c r="AE622" s="304"/>
      <c r="AF622" s="304"/>
      <c r="AG622" s="304"/>
      <c r="AH622" s="304"/>
    </row>
    <row r="623" spans="1:34"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c r="AA623" s="304"/>
      <c r="AB623" s="304"/>
      <c r="AC623" s="304"/>
      <c r="AD623" s="304"/>
      <c r="AE623" s="304"/>
      <c r="AF623" s="304"/>
      <c r="AG623" s="304"/>
      <c r="AH623" s="304"/>
    </row>
    <row r="624" spans="1:34"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c r="AA624" s="304"/>
      <c r="AB624" s="304"/>
      <c r="AC624" s="304"/>
      <c r="AD624" s="304"/>
      <c r="AE624" s="304"/>
      <c r="AF624" s="304"/>
      <c r="AG624" s="304"/>
      <c r="AH624" s="304"/>
    </row>
    <row r="625" spans="1:34"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c r="AA625" s="304"/>
      <c r="AB625" s="304"/>
      <c r="AC625" s="304"/>
      <c r="AD625" s="304"/>
      <c r="AE625" s="304"/>
      <c r="AF625" s="304"/>
      <c r="AG625" s="304"/>
      <c r="AH625" s="304"/>
    </row>
    <row r="626" spans="1:34"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c r="AA626" s="304"/>
      <c r="AB626" s="304"/>
      <c r="AC626" s="304"/>
      <c r="AD626" s="304"/>
      <c r="AE626" s="304"/>
      <c r="AF626" s="304"/>
      <c r="AG626" s="304"/>
      <c r="AH626" s="304"/>
    </row>
    <row r="627" spans="1:34"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c r="AA627" s="304"/>
      <c r="AB627" s="304"/>
      <c r="AC627" s="304"/>
      <c r="AD627" s="304"/>
      <c r="AE627" s="304"/>
      <c r="AF627" s="304"/>
      <c r="AG627" s="304"/>
      <c r="AH627" s="304"/>
    </row>
    <row r="628" spans="1:34"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c r="AA628" s="304"/>
      <c r="AB628" s="304"/>
      <c r="AC628" s="304"/>
      <c r="AD628" s="304"/>
      <c r="AE628" s="304"/>
      <c r="AF628" s="304"/>
      <c r="AG628" s="304"/>
      <c r="AH628" s="304"/>
    </row>
    <row r="629" spans="1:34"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c r="AA629" s="304"/>
      <c r="AB629" s="304"/>
      <c r="AC629" s="304"/>
      <c r="AD629" s="304"/>
      <c r="AE629" s="304"/>
      <c r="AF629" s="304"/>
      <c r="AG629" s="304"/>
      <c r="AH629" s="304"/>
    </row>
    <row r="630" spans="1:34"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c r="AA630" s="304"/>
      <c r="AB630" s="304"/>
      <c r="AC630" s="304"/>
      <c r="AD630" s="304"/>
      <c r="AE630" s="304"/>
      <c r="AF630" s="304"/>
      <c r="AG630" s="304"/>
      <c r="AH630" s="304"/>
    </row>
    <row r="631" spans="1:34"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c r="AA631" s="304"/>
      <c r="AB631" s="304"/>
      <c r="AC631" s="304"/>
      <c r="AD631" s="304"/>
      <c r="AE631" s="304"/>
      <c r="AF631" s="304"/>
      <c r="AG631" s="304"/>
      <c r="AH631" s="304"/>
    </row>
    <row r="632" spans="1:34"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304"/>
      <c r="AF632" s="304"/>
      <c r="AG632" s="304"/>
      <c r="AH632" s="304"/>
    </row>
    <row r="633" spans="1:34"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304"/>
      <c r="AF633" s="304"/>
      <c r="AG633" s="304"/>
      <c r="AH633" s="304"/>
    </row>
    <row r="634" spans="1:34"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c r="AA634" s="304"/>
      <c r="AB634" s="304"/>
      <c r="AC634" s="304"/>
      <c r="AD634" s="304"/>
      <c r="AE634" s="304"/>
      <c r="AF634" s="304"/>
      <c r="AG634" s="304"/>
      <c r="AH634" s="304"/>
    </row>
    <row r="635" spans="1:34"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c r="AA635" s="304"/>
      <c r="AB635" s="304"/>
      <c r="AC635" s="304"/>
      <c r="AD635" s="304"/>
      <c r="AE635" s="304"/>
      <c r="AF635" s="304"/>
      <c r="AG635" s="304"/>
      <c r="AH635" s="304"/>
    </row>
    <row r="636" spans="1:34"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c r="AA636" s="304"/>
      <c r="AB636" s="304"/>
      <c r="AC636" s="304"/>
      <c r="AD636" s="304"/>
      <c r="AE636" s="304"/>
      <c r="AF636" s="304"/>
      <c r="AG636" s="304"/>
      <c r="AH636" s="304"/>
    </row>
    <row r="637" spans="1:34"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c r="AA637" s="304"/>
      <c r="AB637" s="304"/>
      <c r="AC637" s="304"/>
      <c r="AD637" s="304"/>
      <c r="AE637" s="304"/>
      <c r="AF637" s="304"/>
      <c r="AG637" s="304"/>
      <c r="AH637" s="304"/>
    </row>
    <row r="638" spans="1:34"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c r="AA638" s="304"/>
      <c r="AB638" s="304"/>
      <c r="AC638" s="304"/>
      <c r="AD638" s="304"/>
      <c r="AE638" s="304"/>
      <c r="AF638" s="304"/>
      <c r="AG638" s="304"/>
      <c r="AH638" s="304"/>
    </row>
    <row r="639" spans="1:34"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c r="AA639" s="304"/>
      <c r="AB639" s="304"/>
      <c r="AC639" s="304"/>
      <c r="AD639" s="304"/>
      <c r="AE639" s="304"/>
      <c r="AF639" s="304"/>
      <c r="AG639" s="304"/>
      <c r="AH639" s="304"/>
    </row>
    <row r="640" spans="1:34"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c r="AA640" s="304"/>
      <c r="AB640" s="304"/>
      <c r="AC640" s="304"/>
      <c r="AD640" s="304"/>
      <c r="AE640" s="304"/>
      <c r="AF640" s="304"/>
      <c r="AG640" s="304"/>
      <c r="AH640" s="304"/>
    </row>
    <row r="641" spans="1:34"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304"/>
      <c r="AF641" s="304"/>
      <c r="AG641" s="304"/>
      <c r="AH641" s="304"/>
    </row>
    <row r="642" spans="1:34"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304"/>
      <c r="AF642" s="304"/>
      <c r="AG642" s="304"/>
      <c r="AH642" s="304"/>
    </row>
    <row r="643" spans="1:34"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c r="AA643" s="304"/>
      <c r="AB643" s="304"/>
      <c r="AC643" s="304"/>
      <c r="AD643" s="304"/>
      <c r="AE643" s="304"/>
      <c r="AF643" s="304"/>
      <c r="AG643" s="304"/>
      <c r="AH643" s="304"/>
    </row>
    <row r="644" spans="1:34"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304"/>
      <c r="AF644" s="304"/>
      <c r="AG644" s="304"/>
      <c r="AH644" s="304"/>
    </row>
    <row r="645" spans="1:34"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c r="AH645" s="304"/>
    </row>
    <row r="646" spans="1:34"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c r="AA646" s="304"/>
      <c r="AB646" s="304"/>
      <c r="AC646" s="304"/>
      <c r="AD646" s="304"/>
      <c r="AE646" s="304"/>
      <c r="AF646" s="304"/>
      <c r="AG646" s="304"/>
      <c r="AH646" s="304"/>
    </row>
    <row r="647" spans="1:34"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c r="AA647" s="304"/>
      <c r="AB647" s="304"/>
      <c r="AC647" s="304"/>
      <c r="AD647" s="304"/>
      <c r="AE647" s="304"/>
      <c r="AF647" s="304"/>
      <c r="AG647" s="304"/>
      <c r="AH647" s="304"/>
    </row>
    <row r="648" spans="1:34"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c r="AA648" s="304"/>
      <c r="AB648" s="304"/>
      <c r="AC648" s="304"/>
      <c r="AD648" s="304"/>
      <c r="AE648" s="304"/>
      <c r="AF648" s="304"/>
      <c r="AG648" s="304"/>
      <c r="AH648" s="304"/>
    </row>
    <row r="649" spans="1:34"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c r="AA649" s="304"/>
      <c r="AB649" s="304"/>
      <c r="AC649" s="304"/>
      <c r="AD649" s="304"/>
      <c r="AE649" s="304"/>
      <c r="AF649" s="304"/>
      <c r="AG649" s="304"/>
      <c r="AH649" s="304"/>
    </row>
    <row r="650" spans="1:34"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304"/>
      <c r="AC650" s="304"/>
      <c r="AD650" s="304"/>
      <c r="AE650" s="304"/>
      <c r="AF650" s="304"/>
      <c r="AG650" s="304"/>
      <c r="AH650" s="304"/>
    </row>
    <row r="651" spans="1:34"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c r="AA651" s="304"/>
      <c r="AB651" s="304"/>
      <c r="AC651" s="304"/>
      <c r="AD651" s="304"/>
      <c r="AE651" s="304"/>
      <c r="AF651" s="304"/>
      <c r="AG651" s="304"/>
      <c r="AH651" s="304"/>
    </row>
    <row r="652" spans="1:34"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c r="AA652" s="304"/>
      <c r="AB652" s="304"/>
      <c r="AC652" s="304"/>
      <c r="AD652" s="304"/>
      <c r="AE652" s="304"/>
      <c r="AF652" s="304"/>
      <c r="AG652" s="304"/>
      <c r="AH652" s="304"/>
    </row>
    <row r="653" spans="1:34"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304"/>
      <c r="AF653" s="304"/>
      <c r="AG653" s="304"/>
      <c r="AH653" s="304"/>
    </row>
    <row r="654" spans="1:34"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c r="AA654" s="304"/>
      <c r="AB654" s="304"/>
      <c r="AC654" s="304"/>
      <c r="AD654" s="304"/>
      <c r="AE654" s="304"/>
      <c r="AF654" s="304"/>
      <c r="AG654" s="304"/>
      <c r="AH654" s="304"/>
    </row>
    <row r="655" spans="1:34"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c r="AA655" s="304"/>
      <c r="AB655" s="304"/>
      <c r="AC655" s="304"/>
      <c r="AD655" s="304"/>
      <c r="AE655" s="304"/>
      <c r="AF655" s="304"/>
      <c r="AG655" s="304"/>
      <c r="AH655" s="304"/>
    </row>
    <row r="656" spans="1:34"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c r="AA656" s="304"/>
      <c r="AB656" s="304"/>
      <c r="AC656" s="304"/>
      <c r="AD656" s="304"/>
      <c r="AE656" s="304"/>
      <c r="AF656" s="304"/>
      <c r="AG656" s="304"/>
      <c r="AH656" s="304"/>
    </row>
    <row r="657" spans="1:34"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c r="AA657" s="304"/>
      <c r="AB657" s="304"/>
      <c r="AC657" s="304"/>
      <c r="AD657" s="304"/>
      <c r="AE657" s="304"/>
      <c r="AF657" s="304"/>
      <c r="AG657" s="304"/>
      <c r="AH657" s="304"/>
    </row>
    <row r="658" spans="1:34"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c r="AA658" s="304"/>
      <c r="AB658" s="304"/>
      <c r="AC658" s="304"/>
      <c r="AD658" s="304"/>
      <c r="AE658" s="304"/>
      <c r="AF658" s="304"/>
      <c r="AG658" s="304"/>
      <c r="AH658" s="304"/>
    </row>
    <row r="659" spans="1:34"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c r="AA659" s="304"/>
      <c r="AB659" s="304"/>
      <c r="AC659" s="304"/>
      <c r="AD659" s="304"/>
      <c r="AE659" s="304"/>
      <c r="AF659" s="304"/>
      <c r="AG659" s="304"/>
      <c r="AH659" s="304"/>
    </row>
    <row r="660" spans="1:34"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c r="AH660" s="304"/>
    </row>
    <row r="661" spans="1:34"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c r="AH661" s="304"/>
    </row>
    <row r="662" spans="1:34"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c r="AA662" s="304"/>
      <c r="AB662" s="304"/>
      <c r="AC662" s="304"/>
      <c r="AD662" s="304"/>
      <c r="AE662" s="304"/>
      <c r="AF662" s="304"/>
      <c r="AG662" s="304"/>
      <c r="AH662" s="304"/>
    </row>
    <row r="663" spans="1:34"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c r="AA663" s="304"/>
      <c r="AB663" s="304"/>
      <c r="AC663" s="304"/>
      <c r="AD663" s="304"/>
      <c r="AE663" s="304"/>
      <c r="AF663" s="304"/>
      <c r="AG663" s="304"/>
      <c r="AH663" s="304"/>
    </row>
    <row r="664" spans="1:34"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c r="AA664" s="304"/>
      <c r="AB664" s="304"/>
      <c r="AC664" s="304"/>
      <c r="AD664" s="304"/>
      <c r="AE664" s="304"/>
      <c r="AF664" s="304"/>
      <c r="AG664" s="304"/>
      <c r="AH664" s="304"/>
    </row>
    <row r="665" spans="1:34"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c r="AA665" s="304"/>
      <c r="AB665" s="304"/>
      <c r="AC665" s="304"/>
      <c r="AD665" s="304"/>
      <c r="AE665" s="304"/>
      <c r="AF665" s="304"/>
      <c r="AG665" s="304"/>
      <c r="AH665" s="304"/>
    </row>
    <row r="666" spans="1:34"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c r="AA666" s="304"/>
      <c r="AB666" s="304"/>
      <c r="AC666" s="304"/>
      <c r="AD666" s="304"/>
      <c r="AE666" s="304"/>
      <c r="AF666" s="304"/>
      <c r="AG666" s="304"/>
      <c r="AH666" s="304"/>
    </row>
    <row r="667" spans="1:34"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c r="AA667" s="304"/>
      <c r="AB667" s="304"/>
      <c r="AC667" s="304"/>
      <c r="AD667" s="304"/>
      <c r="AE667" s="304"/>
      <c r="AF667" s="304"/>
      <c r="AG667" s="304"/>
      <c r="AH667" s="304"/>
    </row>
    <row r="668" spans="1:34"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c r="AA668" s="304"/>
      <c r="AB668" s="304"/>
      <c r="AC668" s="304"/>
      <c r="AD668" s="304"/>
      <c r="AE668" s="304"/>
      <c r="AF668" s="304"/>
      <c r="AG668" s="304"/>
      <c r="AH668" s="304"/>
    </row>
    <row r="669" spans="1:34"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c r="AA669" s="304"/>
      <c r="AB669" s="304"/>
      <c r="AC669" s="304"/>
      <c r="AD669" s="304"/>
      <c r="AE669" s="304"/>
      <c r="AF669" s="304"/>
      <c r="AG669" s="304"/>
      <c r="AH669" s="304"/>
    </row>
    <row r="670" spans="1:34"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304"/>
      <c r="AF670" s="304"/>
      <c r="AG670" s="304"/>
      <c r="AH670" s="304"/>
    </row>
    <row r="671" spans="1:34"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c r="AA671" s="304"/>
      <c r="AB671" s="304"/>
      <c r="AC671" s="304"/>
      <c r="AD671" s="304"/>
      <c r="AE671" s="304"/>
      <c r="AF671" s="304"/>
      <c r="AG671" s="304"/>
      <c r="AH671" s="304"/>
    </row>
    <row r="672" spans="1:34"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304"/>
      <c r="AF672" s="304"/>
      <c r="AG672" s="304"/>
      <c r="AH672" s="304"/>
    </row>
    <row r="673" spans="1:34"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304"/>
      <c r="AF673" s="304"/>
      <c r="AG673" s="304"/>
      <c r="AH673" s="304"/>
    </row>
    <row r="674" spans="1:34"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c r="AA674" s="304"/>
      <c r="AB674" s="304"/>
      <c r="AC674" s="304"/>
      <c r="AD674" s="304"/>
      <c r="AE674" s="304"/>
      <c r="AF674" s="304"/>
      <c r="AG674" s="304"/>
      <c r="AH674" s="304"/>
    </row>
    <row r="675" spans="1:34"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c r="AA675" s="304"/>
      <c r="AB675" s="304"/>
      <c r="AC675" s="304"/>
      <c r="AD675" s="304"/>
      <c r="AE675" s="304"/>
      <c r="AF675" s="304"/>
      <c r="AG675" s="304"/>
      <c r="AH675" s="304"/>
    </row>
    <row r="676" spans="1:34"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c r="AA676" s="304"/>
      <c r="AB676" s="304"/>
      <c r="AC676" s="304"/>
      <c r="AD676" s="304"/>
      <c r="AE676" s="304"/>
      <c r="AF676" s="304"/>
      <c r="AG676" s="304"/>
      <c r="AH676" s="304"/>
    </row>
    <row r="677" spans="1:34"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c r="AA677" s="304"/>
      <c r="AB677" s="304"/>
      <c r="AC677" s="304"/>
      <c r="AD677" s="304"/>
      <c r="AE677" s="304"/>
      <c r="AF677" s="304"/>
      <c r="AG677" s="304"/>
      <c r="AH677" s="304"/>
    </row>
    <row r="678" spans="1:34"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c r="AA678" s="304"/>
      <c r="AB678" s="304"/>
      <c r="AC678" s="304"/>
      <c r="AD678" s="304"/>
      <c r="AE678" s="304"/>
      <c r="AF678" s="304"/>
      <c r="AG678" s="304"/>
      <c r="AH678" s="304"/>
    </row>
    <row r="679" spans="1:34"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304"/>
      <c r="AF679" s="304"/>
      <c r="AG679" s="304"/>
      <c r="AH679" s="304"/>
    </row>
    <row r="680" spans="1:34"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c r="AA680" s="304"/>
      <c r="AB680" s="304"/>
      <c r="AC680" s="304"/>
      <c r="AD680" s="304"/>
      <c r="AE680" s="304"/>
      <c r="AF680" s="304"/>
      <c r="AG680" s="304"/>
      <c r="AH680" s="304"/>
    </row>
    <row r="681" spans="1:34"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304"/>
      <c r="AF681" s="304"/>
      <c r="AG681" s="304"/>
      <c r="AH681" s="304"/>
    </row>
    <row r="682" spans="1:34"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304"/>
      <c r="AF682" s="304"/>
      <c r="AG682" s="304"/>
      <c r="AH682" s="304"/>
    </row>
    <row r="683" spans="1:34"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c r="AA683" s="304"/>
      <c r="AB683" s="304"/>
      <c r="AC683" s="304"/>
      <c r="AD683" s="304"/>
      <c r="AE683" s="304"/>
      <c r="AF683" s="304"/>
      <c r="AG683" s="304"/>
      <c r="AH683" s="304"/>
    </row>
    <row r="684" spans="1:34"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c r="AA684" s="304"/>
      <c r="AB684" s="304"/>
      <c r="AC684" s="304"/>
      <c r="AD684" s="304"/>
      <c r="AE684" s="304"/>
      <c r="AF684" s="304"/>
      <c r="AG684" s="304"/>
      <c r="AH684" s="304"/>
    </row>
    <row r="685" spans="1:34"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c r="AA685" s="304"/>
      <c r="AB685" s="304"/>
      <c r="AC685" s="304"/>
      <c r="AD685" s="304"/>
      <c r="AE685" s="304"/>
      <c r="AF685" s="304"/>
      <c r="AG685" s="304"/>
      <c r="AH685" s="304"/>
    </row>
    <row r="686" spans="1:34"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c r="AA686" s="304"/>
      <c r="AB686" s="304"/>
      <c r="AC686" s="304"/>
      <c r="AD686" s="304"/>
      <c r="AE686" s="304"/>
      <c r="AF686" s="304"/>
      <c r="AG686" s="304"/>
      <c r="AH686" s="304"/>
    </row>
    <row r="687" spans="1:34"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c r="AA687" s="304"/>
      <c r="AB687" s="304"/>
      <c r="AC687" s="304"/>
      <c r="AD687" s="304"/>
      <c r="AE687" s="304"/>
      <c r="AF687" s="304"/>
      <c r="AG687" s="304"/>
      <c r="AH687" s="304"/>
    </row>
    <row r="688" spans="1:34"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c r="AA688" s="304"/>
      <c r="AB688" s="304"/>
      <c r="AC688" s="304"/>
      <c r="AD688" s="304"/>
      <c r="AE688" s="304"/>
      <c r="AF688" s="304"/>
      <c r="AG688" s="304"/>
      <c r="AH688" s="304"/>
    </row>
    <row r="689" spans="1:34"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4"/>
      <c r="AD689" s="304"/>
      <c r="AE689" s="304"/>
      <c r="AF689" s="304"/>
      <c r="AG689" s="304"/>
      <c r="AH689" s="304"/>
    </row>
    <row r="690" spans="1:34"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4"/>
      <c r="AD690" s="304"/>
      <c r="AE690" s="304"/>
      <c r="AF690" s="304"/>
      <c r="AG690" s="304"/>
      <c r="AH690" s="304"/>
    </row>
    <row r="691" spans="1:34"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4"/>
      <c r="AD691" s="304"/>
      <c r="AE691" s="304"/>
      <c r="AF691" s="304"/>
      <c r="AG691" s="304"/>
      <c r="AH691" s="304"/>
    </row>
    <row r="692" spans="1:34"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4"/>
      <c r="AD692" s="304"/>
      <c r="AE692" s="304"/>
      <c r="AF692" s="304"/>
      <c r="AG692" s="304"/>
      <c r="AH692" s="304"/>
    </row>
    <row r="693" spans="1:34"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4"/>
      <c r="AD693" s="304"/>
      <c r="AE693" s="304"/>
      <c r="AF693" s="304"/>
      <c r="AG693" s="304"/>
      <c r="AH693" s="304"/>
    </row>
    <row r="694" spans="1:34"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4"/>
      <c r="AD694" s="304"/>
      <c r="AE694" s="304"/>
      <c r="AF694" s="304"/>
      <c r="AG694" s="304"/>
      <c r="AH694" s="304"/>
    </row>
    <row r="695" spans="1:34"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4"/>
      <c r="AD695" s="304"/>
      <c r="AE695" s="304"/>
      <c r="AF695" s="304"/>
      <c r="AG695" s="304"/>
      <c r="AH695" s="304"/>
    </row>
    <row r="696" spans="1:34"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4"/>
      <c r="AD696" s="304"/>
      <c r="AE696" s="304"/>
      <c r="AF696" s="304"/>
      <c r="AG696" s="304"/>
      <c r="AH696" s="304"/>
    </row>
    <row r="697" spans="1:34"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4"/>
      <c r="AD697" s="304"/>
      <c r="AE697" s="304"/>
      <c r="AF697" s="304"/>
      <c r="AG697" s="304"/>
      <c r="AH697" s="304"/>
    </row>
    <row r="698" spans="1:34"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4"/>
      <c r="AD698" s="304"/>
      <c r="AE698" s="304"/>
      <c r="AF698" s="304"/>
      <c r="AG698" s="304"/>
      <c r="AH698" s="304"/>
    </row>
    <row r="699" spans="1:34"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4"/>
      <c r="AD699" s="304"/>
      <c r="AE699" s="304"/>
      <c r="AF699" s="304"/>
      <c r="AG699" s="304"/>
      <c r="AH699" s="304"/>
    </row>
    <row r="700" spans="1:34"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4"/>
      <c r="AD700" s="304"/>
      <c r="AE700" s="304"/>
      <c r="AF700" s="304"/>
      <c r="AG700" s="304"/>
      <c r="AH700" s="304"/>
    </row>
    <row r="701" spans="1:34"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4"/>
      <c r="AD701" s="304"/>
      <c r="AE701" s="304"/>
      <c r="AF701" s="304"/>
      <c r="AG701" s="304"/>
      <c r="AH701" s="304"/>
    </row>
    <row r="702" spans="1:34"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4"/>
      <c r="AD702" s="304"/>
      <c r="AE702" s="304"/>
      <c r="AF702" s="304"/>
      <c r="AG702" s="304"/>
      <c r="AH702" s="304"/>
    </row>
    <row r="703" spans="1:34"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4"/>
      <c r="AD703" s="304"/>
      <c r="AE703" s="304"/>
      <c r="AF703" s="304"/>
      <c r="AG703" s="304"/>
      <c r="AH703" s="304"/>
    </row>
    <row r="704" spans="1:34"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4"/>
      <c r="AD704" s="304"/>
      <c r="AE704" s="304"/>
      <c r="AF704" s="304"/>
      <c r="AG704" s="304"/>
      <c r="AH704" s="304"/>
    </row>
    <row r="705" spans="1:34"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4"/>
      <c r="AD705" s="304"/>
      <c r="AE705" s="304"/>
      <c r="AF705" s="304"/>
      <c r="AG705" s="304"/>
      <c r="AH705" s="304"/>
    </row>
    <row r="706" spans="1:34"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4"/>
      <c r="AD706" s="304"/>
      <c r="AE706" s="304"/>
      <c r="AF706" s="304"/>
      <c r="AG706" s="304"/>
      <c r="AH706" s="304"/>
    </row>
    <row r="707" spans="1:34"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4"/>
      <c r="AD707" s="304"/>
      <c r="AE707" s="304"/>
      <c r="AF707" s="304"/>
      <c r="AG707" s="304"/>
      <c r="AH707" s="304"/>
    </row>
    <row r="708" spans="1:34"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4"/>
      <c r="AD708" s="304"/>
      <c r="AE708" s="304"/>
      <c r="AF708" s="304"/>
      <c r="AG708" s="304"/>
      <c r="AH708" s="304"/>
    </row>
    <row r="709" spans="1:34"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4"/>
      <c r="AD709" s="304"/>
      <c r="AE709" s="304"/>
      <c r="AF709" s="304"/>
      <c r="AG709" s="304"/>
      <c r="AH709" s="304"/>
    </row>
    <row r="710" spans="1:34"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4"/>
      <c r="AD710" s="304"/>
      <c r="AE710" s="304"/>
      <c r="AF710" s="304"/>
      <c r="AG710" s="304"/>
      <c r="AH710" s="304"/>
    </row>
    <row r="711" spans="1:34"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4"/>
      <c r="AD711" s="304"/>
      <c r="AE711" s="304"/>
      <c r="AF711" s="304"/>
      <c r="AG711" s="304"/>
      <c r="AH711" s="304"/>
    </row>
    <row r="712" spans="1:34"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4"/>
      <c r="AD712" s="304"/>
      <c r="AE712" s="304"/>
      <c r="AF712" s="304"/>
      <c r="AG712" s="304"/>
      <c r="AH712" s="304"/>
    </row>
    <row r="713" spans="1:34"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4"/>
      <c r="AD713" s="304"/>
      <c r="AE713" s="304"/>
      <c r="AF713" s="304"/>
      <c r="AG713" s="304"/>
      <c r="AH713" s="304"/>
    </row>
    <row r="714" spans="1:34"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4"/>
      <c r="AD714" s="304"/>
      <c r="AE714" s="304"/>
      <c r="AF714" s="304"/>
      <c r="AG714" s="304"/>
      <c r="AH714" s="304"/>
    </row>
    <row r="715" spans="1:34"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4"/>
      <c r="AD715" s="304"/>
      <c r="AE715" s="304"/>
      <c r="AF715" s="304"/>
      <c r="AG715" s="304"/>
      <c r="AH715" s="304"/>
    </row>
    <row r="716" spans="1:34"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4"/>
      <c r="AD716" s="304"/>
      <c r="AE716" s="304"/>
      <c r="AF716" s="304"/>
      <c r="AG716" s="304"/>
      <c r="AH716" s="304"/>
    </row>
    <row r="717" spans="1:34"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4"/>
      <c r="AD717" s="304"/>
      <c r="AE717" s="304"/>
      <c r="AF717" s="304"/>
      <c r="AG717" s="304"/>
      <c r="AH717" s="304"/>
    </row>
    <row r="718" spans="1:34"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4"/>
      <c r="AD718" s="304"/>
      <c r="AE718" s="304"/>
      <c r="AF718" s="304"/>
      <c r="AG718" s="304"/>
      <c r="AH718" s="304"/>
    </row>
    <row r="719" spans="1:34"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c r="AH719" s="304"/>
    </row>
    <row r="720" spans="1:34"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c r="AH720" s="304"/>
    </row>
    <row r="721" spans="1:34"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4"/>
      <c r="AD721" s="304"/>
      <c r="AE721" s="304"/>
      <c r="AF721" s="304"/>
      <c r="AG721" s="304"/>
      <c r="AH721" s="304"/>
    </row>
    <row r="722" spans="1:34"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4"/>
      <c r="AD722" s="304"/>
      <c r="AE722" s="304"/>
      <c r="AF722" s="304"/>
      <c r="AG722" s="304"/>
      <c r="AH722" s="304"/>
    </row>
    <row r="723" spans="1:34"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4"/>
      <c r="AD723" s="304"/>
      <c r="AE723" s="304"/>
      <c r="AF723" s="304"/>
      <c r="AG723" s="304"/>
      <c r="AH723" s="304"/>
    </row>
    <row r="724" spans="1:34"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c r="AH724" s="304"/>
    </row>
    <row r="725" spans="1:34"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4"/>
      <c r="AD725" s="304"/>
      <c r="AE725" s="304"/>
      <c r="AF725" s="304"/>
      <c r="AG725" s="304"/>
      <c r="AH725" s="304"/>
    </row>
    <row r="726" spans="1:34"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304"/>
      <c r="AF726" s="304"/>
      <c r="AG726" s="304"/>
      <c r="AH726" s="304"/>
    </row>
    <row r="727" spans="1:34"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304"/>
      <c r="AF727" s="304"/>
      <c r="AG727" s="304"/>
      <c r="AH727" s="304"/>
    </row>
    <row r="728" spans="1:34"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c r="AA728" s="304"/>
      <c r="AB728" s="304"/>
      <c r="AC728" s="304"/>
      <c r="AD728" s="304"/>
      <c r="AE728" s="304"/>
      <c r="AF728" s="304"/>
      <c r="AG728" s="304"/>
      <c r="AH728" s="304"/>
    </row>
    <row r="729" spans="1:34"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c r="AA729" s="304"/>
      <c r="AB729" s="304"/>
      <c r="AC729" s="304"/>
      <c r="AD729" s="304"/>
      <c r="AE729" s="304"/>
      <c r="AF729" s="304"/>
      <c r="AG729" s="304"/>
      <c r="AH729" s="304"/>
    </row>
    <row r="730" spans="1:34"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4"/>
      <c r="AD730" s="304"/>
      <c r="AE730" s="304"/>
      <c r="AF730" s="304"/>
      <c r="AG730" s="304"/>
      <c r="AH730" s="304"/>
    </row>
    <row r="731" spans="1:34"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4"/>
      <c r="AD731" s="304"/>
      <c r="AE731" s="304"/>
      <c r="AF731" s="304"/>
      <c r="AG731" s="304"/>
      <c r="AH731" s="304"/>
    </row>
    <row r="732" spans="1:34"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304"/>
      <c r="AF732" s="304"/>
      <c r="AG732" s="304"/>
      <c r="AH732" s="304"/>
    </row>
    <row r="733" spans="1:34"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4"/>
      <c r="AD733" s="304"/>
      <c r="AE733" s="304"/>
      <c r="AF733" s="304"/>
      <c r="AG733" s="304"/>
      <c r="AH733" s="304"/>
    </row>
    <row r="734" spans="1:34"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4"/>
      <c r="AD734" s="304"/>
      <c r="AE734" s="304"/>
      <c r="AF734" s="304"/>
      <c r="AG734" s="304"/>
      <c r="AH734" s="304"/>
    </row>
    <row r="735" spans="1:34"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304"/>
      <c r="AF735" s="304"/>
      <c r="AG735" s="304"/>
      <c r="AH735" s="304"/>
    </row>
    <row r="736" spans="1:34"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304"/>
      <c r="AF736" s="304"/>
      <c r="AG736" s="304"/>
      <c r="AH736" s="304"/>
    </row>
    <row r="737" spans="1:34"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c r="AA737" s="304"/>
      <c r="AB737" s="304"/>
      <c r="AC737" s="304"/>
      <c r="AD737" s="304"/>
      <c r="AE737" s="304"/>
      <c r="AF737" s="304"/>
      <c r="AG737" s="304"/>
      <c r="AH737" s="304"/>
    </row>
    <row r="738" spans="1:34"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c r="AA738" s="304"/>
      <c r="AB738" s="304"/>
      <c r="AC738" s="304"/>
      <c r="AD738" s="304"/>
      <c r="AE738" s="304"/>
      <c r="AF738" s="304"/>
      <c r="AG738" s="304"/>
      <c r="AH738" s="304"/>
    </row>
    <row r="739" spans="1:34"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c r="AA739" s="304"/>
      <c r="AB739" s="304"/>
      <c r="AC739" s="304"/>
      <c r="AD739" s="304"/>
      <c r="AE739" s="304"/>
      <c r="AF739" s="304"/>
      <c r="AG739" s="304"/>
      <c r="AH739" s="304"/>
    </row>
    <row r="740" spans="1:34"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c r="AA740" s="304"/>
      <c r="AB740" s="304"/>
      <c r="AC740" s="304"/>
      <c r="AD740" s="304"/>
      <c r="AE740" s="304"/>
      <c r="AF740" s="304"/>
      <c r="AG740" s="304"/>
      <c r="AH740" s="304"/>
    </row>
    <row r="741" spans="1:34"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304"/>
      <c r="AF741" s="304"/>
      <c r="AG741" s="304"/>
      <c r="AH741" s="304"/>
    </row>
    <row r="742" spans="1:34"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c r="AA742" s="304"/>
      <c r="AB742" s="304"/>
      <c r="AC742" s="304"/>
      <c r="AD742" s="304"/>
      <c r="AE742" s="304"/>
      <c r="AF742" s="304"/>
      <c r="AG742" s="304"/>
      <c r="AH742" s="304"/>
    </row>
    <row r="743" spans="1:34"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4"/>
      <c r="AD743" s="304"/>
      <c r="AE743" s="304"/>
      <c r="AF743" s="304"/>
      <c r="AG743" s="304"/>
      <c r="AH743" s="304"/>
    </row>
    <row r="744" spans="1:34"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4"/>
      <c r="AD744" s="304"/>
      <c r="AE744" s="304"/>
      <c r="AF744" s="304"/>
      <c r="AG744" s="304"/>
      <c r="AH744" s="304"/>
    </row>
    <row r="745" spans="1:34"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4"/>
      <c r="AD745" s="304"/>
      <c r="AE745" s="304"/>
      <c r="AF745" s="304"/>
      <c r="AG745" s="304"/>
      <c r="AH745" s="304"/>
    </row>
    <row r="746" spans="1:34"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4"/>
      <c r="AD746" s="304"/>
      <c r="AE746" s="304"/>
      <c r="AF746" s="304"/>
      <c r="AG746" s="304"/>
      <c r="AH746" s="304"/>
    </row>
    <row r="747" spans="1:34"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4"/>
      <c r="AD747" s="304"/>
      <c r="AE747" s="304"/>
      <c r="AF747" s="304"/>
      <c r="AG747" s="304"/>
      <c r="AH747" s="304"/>
    </row>
    <row r="748" spans="1:34"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4"/>
      <c r="AD748" s="304"/>
      <c r="AE748" s="304"/>
      <c r="AF748" s="304"/>
      <c r="AG748" s="304"/>
      <c r="AH748" s="304"/>
    </row>
    <row r="749" spans="1:34"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4"/>
      <c r="AD749" s="304"/>
      <c r="AE749" s="304"/>
      <c r="AF749" s="304"/>
      <c r="AG749" s="304"/>
      <c r="AH749" s="304"/>
    </row>
    <row r="750" spans="1:34"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4"/>
      <c r="AD750" s="304"/>
      <c r="AE750" s="304"/>
      <c r="AF750" s="304"/>
      <c r="AG750" s="304"/>
      <c r="AH750" s="304"/>
    </row>
    <row r="751" spans="1:34"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4"/>
      <c r="AD751" s="304"/>
      <c r="AE751" s="304"/>
      <c r="AF751" s="304"/>
      <c r="AG751" s="304"/>
      <c r="AH751" s="304"/>
    </row>
    <row r="752" spans="1:34"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4"/>
      <c r="AD752" s="304"/>
      <c r="AE752" s="304"/>
      <c r="AF752" s="304"/>
      <c r="AG752" s="304"/>
      <c r="AH752" s="304"/>
    </row>
    <row r="753" spans="1:34"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4"/>
      <c r="AD753" s="304"/>
      <c r="AE753" s="304"/>
      <c r="AF753" s="304"/>
      <c r="AG753" s="304"/>
      <c r="AH753" s="304"/>
    </row>
    <row r="754" spans="1:34"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4"/>
      <c r="AD754" s="304"/>
      <c r="AE754" s="304"/>
      <c r="AF754" s="304"/>
      <c r="AG754" s="304"/>
      <c r="AH754" s="304"/>
    </row>
    <row r="755" spans="1:34"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4"/>
      <c r="AD755" s="304"/>
      <c r="AE755" s="304"/>
      <c r="AF755" s="304"/>
      <c r="AG755" s="304"/>
      <c r="AH755" s="304"/>
    </row>
    <row r="756" spans="1:34"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4"/>
      <c r="AD756" s="304"/>
      <c r="AE756" s="304"/>
      <c r="AF756" s="304"/>
      <c r="AG756" s="304"/>
      <c r="AH756" s="304"/>
    </row>
    <row r="757" spans="1:34"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4"/>
      <c r="AD757" s="304"/>
      <c r="AE757" s="304"/>
      <c r="AF757" s="304"/>
      <c r="AG757" s="304"/>
      <c r="AH757" s="304"/>
    </row>
    <row r="758" spans="1:34"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304"/>
      <c r="AF758" s="304"/>
      <c r="AG758" s="304"/>
      <c r="AH758" s="304"/>
    </row>
    <row r="759" spans="1:34"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4"/>
      <c r="AD759" s="304"/>
      <c r="AE759" s="304"/>
      <c r="AF759" s="304"/>
      <c r="AG759" s="304"/>
      <c r="AH759" s="304"/>
    </row>
    <row r="760" spans="1:34"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4"/>
      <c r="AD760" s="304"/>
      <c r="AE760" s="304"/>
      <c r="AF760" s="304"/>
      <c r="AG760" s="304"/>
      <c r="AH760" s="304"/>
    </row>
    <row r="761" spans="1:34"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4"/>
      <c r="AD761" s="304"/>
      <c r="AE761" s="304"/>
      <c r="AF761" s="304"/>
      <c r="AG761" s="304"/>
      <c r="AH761" s="304"/>
    </row>
    <row r="762" spans="1:34"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4"/>
      <c r="AD762" s="304"/>
      <c r="AE762" s="304"/>
      <c r="AF762" s="304"/>
      <c r="AG762" s="304"/>
      <c r="AH762" s="304"/>
    </row>
    <row r="763" spans="1:34"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4"/>
      <c r="AD763" s="304"/>
      <c r="AE763" s="304"/>
      <c r="AF763" s="304"/>
      <c r="AG763" s="304"/>
      <c r="AH763" s="304"/>
    </row>
    <row r="764" spans="1:34"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4"/>
      <c r="AD764" s="304"/>
      <c r="AE764" s="304"/>
      <c r="AF764" s="304"/>
      <c r="AG764" s="304"/>
      <c r="AH764" s="304"/>
    </row>
    <row r="765" spans="1:34"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4"/>
      <c r="AD765" s="304"/>
      <c r="AE765" s="304"/>
      <c r="AF765" s="304"/>
      <c r="AG765" s="304"/>
      <c r="AH765" s="304"/>
    </row>
    <row r="766" spans="1:34"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4"/>
      <c r="AD766" s="304"/>
      <c r="AE766" s="304"/>
      <c r="AF766" s="304"/>
      <c r="AG766" s="304"/>
      <c r="AH766" s="304"/>
    </row>
    <row r="767" spans="1:34"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304"/>
      <c r="AF767" s="304"/>
      <c r="AG767" s="304"/>
      <c r="AH767" s="304"/>
    </row>
    <row r="768" spans="1:34"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4"/>
      <c r="AD768" s="304"/>
      <c r="AE768" s="304"/>
      <c r="AF768" s="304"/>
      <c r="AG768" s="304"/>
      <c r="AH768" s="304"/>
    </row>
    <row r="769" spans="1:34"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4"/>
      <c r="AD769" s="304"/>
      <c r="AE769" s="304"/>
      <c r="AF769" s="304"/>
      <c r="AG769" s="304"/>
      <c r="AH769" s="304"/>
    </row>
    <row r="770" spans="1:34"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4"/>
      <c r="AD770" s="304"/>
      <c r="AE770" s="304"/>
      <c r="AF770" s="304"/>
      <c r="AG770" s="304"/>
      <c r="AH770" s="304"/>
    </row>
    <row r="771" spans="1:34"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4"/>
      <c r="AD771" s="304"/>
      <c r="AE771" s="304"/>
      <c r="AF771" s="304"/>
      <c r="AG771" s="304"/>
      <c r="AH771" s="304"/>
    </row>
    <row r="772" spans="1:34"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4"/>
      <c r="AD772" s="304"/>
      <c r="AE772" s="304"/>
      <c r="AF772" s="304"/>
      <c r="AG772" s="304"/>
      <c r="AH772" s="304"/>
    </row>
    <row r="773" spans="1:34"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4"/>
      <c r="AD773" s="304"/>
      <c r="AE773" s="304"/>
      <c r="AF773" s="304"/>
      <c r="AG773" s="304"/>
      <c r="AH773" s="304"/>
    </row>
    <row r="774" spans="1:34"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4"/>
      <c r="AD774" s="304"/>
      <c r="AE774" s="304"/>
      <c r="AF774" s="304"/>
      <c r="AG774" s="304"/>
      <c r="AH774" s="304"/>
    </row>
    <row r="775" spans="1:34"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4"/>
      <c r="AD775" s="304"/>
      <c r="AE775" s="304"/>
      <c r="AF775" s="304"/>
      <c r="AG775" s="304"/>
      <c r="AH775" s="304"/>
    </row>
    <row r="776" spans="1:34"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4"/>
      <c r="AD776" s="304"/>
      <c r="AE776" s="304"/>
      <c r="AF776" s="304"/>
      <c r="AG776" s="304"/>
      <c r="AH776" s="304"/>
    </row>
    <row r="777" spans="1:34"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304"/>
      <c r="AF777" s="304"/>
      <c r="AG777" s="304"/>
      <c r="AH777" s="304"/>
    </row>
    <row r="778" spans="1:34"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304"/>
      <c r="AF778" s="304"/>
      <c r="AG778" s="304"/>
      <c r="AH778" s="304"/>
    </row>
    <row r="779" spans="1:34"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c r="AH779" s="304"/>
    </row>
    <row r="780" spans="1:34"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c r="AH780" s="304"/>
    </row>
    <row r="781" spans="1:34"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4"/>
      <c r="AD781" s="304"/>
      <c r="AE781" s="304"/>
      <c r="AF781" s="304"/>
      <c r="AG781" s="304"/>
      <c r="AH781" s="304"/>
    </row>
    <row r="782" spans="1:34"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4"/>
      <c r="AD782" s="304"/>
      <c r="AE782" s="304"/>
      <c r="AF782" s="304"/>
      <c r="AG782" s="304"/>
      <c r="AH782" s="304"/>
    </row>
    <row r="783" spans="1:34"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4"/>
      <c r="AD783" s="304"/>
      <c r="AE783" s="304"/>
      <c r="AF783" s="304"/>
      <c r="AG783" s="304"/>
      <c r="AH783" s="304"/>
    </row>
    <row r="784" spans="1:34"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4"/>
      <c r="AD784" s="304"/>
      <c r="AE784" s="304"/>
      <c r="AF784" s="304"/>
      <c r="AG784" s="304"/>
      <c r="AH784" s="304"/>
    </row>
    <row r="785" spans="1:34"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4"/>
      <c r="AD785" s="304"/>
      <c r="AE785" s="304"/>
      <c r="AF785" s="304"/>
      <c r="AG785" s="304"/>
      <c r="AH785" s="304"/>
    </row>
    <row r="786" spans="1:34"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304"/>
      <c r="AF786" s="304"/>
      <c r="AG786" s="304"/>
      <c r="AH786" s="304"/>
    </row>
    <row r="787" spans="1:34"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304"/>
      <c r="AF787" s="304"/>
      <c r="AG787" s="304"/>
      <c r="AH787" s="304"/>
    </row>
    <row r="788" spans="1:34"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c r="AA788" s="304"/>
      <c r="AB788" s="304"/>
      <c r="AC788" s="304"/>
      <c r="AD788" s="304"/>
      <c r="AE788" s="304"/>
      <c r="AF788" s="304"/>
      <c r="AG788" s="304"/>
      <c r="AH788" s="304"/>
    </row>
    <row r="789" spans="1:34"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304"/>
      <c r="AF789" s="304"/>
      <c r="AG789" s="304"/>
      <c r="AH789" s="304"/>
    </row>
    <row r="790" spans="1:34"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c r="AA790" s="304"/>
      <c r="AB790" s="304"/>
      <c r="AC790" s="304"/>
      <c r="AD790" s="304"/>
      <c r="AE790" s="304"/>
      <c r="AF790" s="304"/>
      <c r="AG790" s="304"/>
      <c r="AH790" s="304"/>
    </row>
    <row r="791" spans="1:34"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c r="AA791" s="304"/>
      <c r="AB791" s="304"/>
      <c r="AC791" s="304"/>
      <c r="AD791" s="304"/>
      <c r="AE791" s="304"/>
      <c r="AF791" s="304"/>
      <c r="AG791" s="304"/>
      <c r="AH791" s="304"/>
    </row>
    <row r="792" spans="1:34"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c r="AA792" s="304"/>
      <c r="AB792" s="304"/>
      <c r="AC792" s="304"/>
      <c r="AD792" s="304"/>
      <c r="AE792" s="304"/>
      <c r="AF792" s="304"/>
      <c r="AG792" s="304"/>
      <c r="AH792" s="304"/>
    </row>
    <row r="793" spans="1:34"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c r="AA793" s="304"/>
      <c r="AB793" s="304"/>
      <c r="AC793" s="304"/>
      <c r="AD793" s="304"/>
      <c r="AE793" s="304"/>
      <c r="AF793" s="304"/>
      <c r="AG793" s="304"/>
      <c r="AH793" s="304"/>
    </row>
    <row r="794" spans="1:34"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4"/>
      <c r="AD794" s="304"/>
      <c r="AE794" s="304"/>
      <c r="AF794" s="304"/>
      <c r="AG794" s="304"/>
      <c r="AH794" s="304"/>
    </row>
    <row r="795" spans="1:34"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4"/>
      <c r="AD795" s="304"/>
      <c r="AE795" s="304"/>
      <c r="AF795" s="304"/>
      <c r="AG795" s="304"/>
      <c r="AH795" s="304"/>
    </row>
    <row r="796" spans="1:34"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4"/>
      <c r="AD796" s="304"/>
      <c r="AE796" s="304"/>
      <c r="AF796" s="304"/>
      <c r="AG796" s="304"/>
      <c r="AH796" s="304"/>
    </row>
    <row r="797" spans="1:34"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4"/>
      <c r="AD797" s="304"/>
      <c r="AE797" s="304"/>
      <c r="AF797" s="304"/>
      <c r="AG797" s="304"/>
      <c r="AH797" s="304"/>
    </row>
    <row r="798" spans="1:34"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4"/>
      <c r="AD798" s="304"/>
      <c r="AE798" s="304"/>
      <c r="AF798" s="304"/>
      <c r="AG798" s="304"/>
      <c r="AH798" s="304"/>
    </row>
    <row r="799" spans="1:34"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4"/>
      <c r="AD799" s="304"/>
      <c r="AE799" s="304"/>
      <c r="AF799" s="304"/>
      <c r="AG799" s="304"/>
      <c r="AH799" s="304"/>
    </row>
    <row r="800" spans="1:34"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4"/>
      <c r="AD800" s="304"/>
      <c r="AE800" s="304"/>
      <c r="AF800" s="304"/>
      <c r="AG800" s="304"/>
      <c r="AH800" s="304"/>
    </row>
    <row r="801" spans="1:34"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4"/>
      <c r="AD801" s="304"/>
      <c r="AE801" s="304"/>
      <c r="AF801" s="304"/>
      <c r="AG801" s="304"/>
      <c r="AH801" s="304"/>
    </row>
    <row r="802" spans="1:34"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4"/>
      <c r="AD802" s="304"/>
      <c r="AE802" s="304"/>
      <c r="AF802" s="304"/>
      <c r="AG802" s="304"/>
      <c r="AH802" s="304"/>
    </row>
    <row r="803" spans="1:34"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c r="AH803" s="304"/>
    </row>
    <row r="804" spans="1:34"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304"/>
      <c r="AF804" s="304"/>
      <c r="AG804" s="304"/>
      <c r="AH804" s="304"/>
    </row>
    <row r="805" spans="1:34"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4"/>
      <c r="AD805" s="304"/>
      <c r="AE805" s="304"/>
      <c r="AF805" s="304"/>
      <c r="AG805" s="304"/>
      <c r="AH805" s="304"/>
    </row>
    <row r="806" spans="1:34"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4"/>
      <c r="AD806" s="304"/>
      <c r="AE806" s="304"/>
      <c r="AF806" s="304"/>
      <c r="AG806" s="304"/>
      <c r="AH806" s="304"/>
    </row>
    <row r="807" spans="1:34"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4"/>
      <c r="AD807" s="304"/>
      <c r="AE807" s="304"/>
      <c r="AF807" s="304"/>
      <c r="AG807" s="304"/>
      <c r="AH807" s="304"/>
    </row>
    <row r="808" spans="1:34"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4"/>
      <c r="AD808" s="304"/>
      <c r="AE808" s="304"/>
      <c r="AF808" s="304"/>
      <c r="AG808" s="304"/>
      <c r="AH808" s="304"/>
    </row>
    <row r="809" spans="1:34"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4"/>
      <c r="AD809" s="304"/>
      <c r="AE809" s="304"/>
      <c r="AF809" s="304"/>
      <c r="AG809" s="304"/>
      <c r="AH809" s="304"/>
    </row>
    <row r="810" spans="1:34"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4"/>
      <c r="AD810" s="304"/>
      <c r="AE810" s="304"/>
      <c r="AF810" s="304"/>
      <c r="AG810" s="304"/>
      <c r="AH810" s="304"/>
    </row>
    <row r="811" spans="1:34"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4"/>
      <c r="AD811" s="304"/>
      <c r="AE811" s="304"/>
      <c r="AF811" s="304"/>
      <c r="AG811" s="304"/>
      <c r="AH811" s="304"/>
    </row>
    <row r="812" spans="1:34"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4"/>
      <c r="AD812" s="304"/>
      <c r="AE812" s="304"/>
      <c r="AF812" s="304"/>
      <c r="AG812" s="304"/>
      <c r="AH812" s="304"/>
    </row>
    <row r="813" spans="1:34"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304"/>
      <c r="AF813" s="304"/>
      <c r="AG813" s="304"/>
      <c r="AH813" s="304"/>
    </row>
    <row r="814" spans="1:34"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4"/>
      <c r="AD814" s="304"/>
      <c r="AE814" s="304"/>
      <c r="AF814" s="304"/>
      <c r="AG814" s="304"/>
      <c r="AH814" s="304"/>
    </row>
    <row r="815" spans="1:34"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4"/>
      <c r="AD815" s="304"/>
      <c r="AE815" s="304"/>
      <c r="AF815" s="304"/>
      <c r="AG815" s="304"/>
      <c r="AH815" s="304"/>
    </row>
    <row r="816" spans="1:34"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4"/>
      <c r="AD816" s="304"/>
      <c r="AE816" s="304"/>
      <c r="AF816" s="304"/>
      <c r="AG816" s="304"/>
      <c r="AH816" s="304"/>
    </row>
    <row r="817" spans="1:34"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4"/>
      <c r="AD817" s="304"/>
      <c r="AE817" s="304"/>
      <c r="AF817" s="304"/>
      <c r="AG817" s="304"/>
      <c r="AH817" s="304"/>
    </row>
    <row r="818" spans="1:34"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4"/>
      <c r="AD818" s="304"/>
      <c r="AE818" s="304"/>
      <c r="AF818" s="304"/>
      <c r="AG818" s="304"/>
      <c r="AH818" s="304"/>
    </row>
    <row r="819" spans="1:34"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4"/>
      <c r="AD819" s="304"/>
      <c r="AE819" s="304"/>
      <c r="AF819" s="304"/>
      <c r="AG819" s="304"/>
      <c r="AH819" s="304"/>
    </row>
    <row r="820" spans="1:34"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4"/>
      <c r="AD820" s="304"/>
      <c r="AE820" s="304"/>
      <c r="AF820" s="304"/>
      <c r="AG820" s="304"/>
      <c r="AH820" s="304"/>
    </row>
    <row r="821" spans="1:34"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4"/>
      <c r="AD821" s="304"/>
      <c r="AE821" s="304"/>
      <c r="AF821" s="304"/>
      <c r="AG821" s="304"/>
      <c r="AH821" s="304"/>
    </row>
    <row r="822" spans="1:34"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4"/>
      <c r="AD822" s="304"/>
      <c r="AE822" s="304"/>
      <c r="AF822" s="304"/>
      <c r="AG822" s="304"/>
      <c r="AH822" s="304"/>
    </row>
    <row r="823" spans="1:34"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4"/>
      <c r="AD823" s="304"/>
      <c r="AE823" s="304"/>
      <c r="AF823" s="304"/>
      <c r="AG823" s="304"/>
      <c r="AH823" s="304"/>
    </row>
    <row r="824" spans="1:34"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4"/>
      <c r="AD824" s="304"/>
      <c r="AE824" s="304"/>
      <c r="AF824" s="304"/>
      <c r="AG824" s="304"/>
      <c r="AH824" s="304"/>
    </row>
    <row r="825" spans="1:34"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4"/>
      <c r="AD825" s="304"/>
      <c r="AE825" s="304"/>
      <c r="AF825" s="304"/>
      <c r="AG825" s="304"/>
      <c r="AH825" s="304"/>
    </row>
    <row r="826" spans="1:34"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304"/>
      <c r="AF826" s="304"/>
      <c r="AG826" s="304"/>
      <c r="AH826" s="304"/>
    </row>
    <row r="827" spans="1:34"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4"/>
      <c r="AD827" s="304"/>
      <c r="AE827" s="304"/>
      <c r="AF827" s="304"/>
      <c r="AG827" s="304"/>
      <c r="AH827" s="304"/>
    </row>
    <row r="828" spans="1:34"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4"/>
      <c r="AD828" s="304"/>
      <c r="AE828" s="304"/>
      <c r="AF828" s="304"/>
      <c r="AG828" s="304"/>
      <c r="AH828" s="304"/>
    </row>
    <row r="829" spans="1:34"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4"/>
      <c r="AD829" s="304"/>
      <c r="AE829" s="304"/>
      <c r="AF829" s="304"/>
      <c r="AG829" s="304"/>
      <c r="AH829" s="304"/>
    </row>
    <row r="830" spans="1:34"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4"/>
      <c r="AD830" s="304"/>
      <c r="AE830" s="304"/>
      <c r="AF830" s="304"/>
      <c r="AG830" s="304"/>
      <c r="AH830" s="304"/>
    </row>
    <row r="831" spans="1:34"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4"/>
      <c r="AD831" s="304"/>
      <c r="AE831" s="304"/>
      <c r="AF831" s="304"/>
      <c r="AG831" s="304"/>
      <c r="AH831" s="304"/>
    </row>
    <row r="832" spans="1:34"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4"/>
      <c r="AD832" s="304"/>
      <c r="AE832" s="304"/>
      <c r="AF832" s="304"/>
      <c r="AG832" s="304"/>
      <c r="AH832" s="304"/>
    </row>
    <row r="833" spans="1:34"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4"/>
      <c r="AD833" s="304"/>
      <c r="AE833" s="304"/>
      <c r="AF833" s="304"/>
      <c r="AG833" s="304"/>
      <c r="AH833" s="304"/>
    </row>
    <row r="834" spans="1:34"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4"/>
      <c r="AD834" s="304"/>
      <c r="AE834" s="304"/>
      <c r="AF834" s="304"/>
      <c r="AG834" s="304"/>
      <c r="AH834" s="304"/>
    </row>
    <row r="835" spans="1:34"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304"/>
      <c r="AF835" s="304"/>
      <c r="AG835" s="304"/>
      <c r="AH835" s="304"/>
    </row>
    <row r="836" spans="1:34"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4"/>
      <c r="AD836" s="304"/>
      <c r="AE836" s="304"/>
      <c r="AF836" s="304"/>
      <c r="AG836" s="304"/>
      <c r="AH836" s="304"/>
    </row>
    <row r="837" spans="1:34"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c r="AH837" s="304"/>
    </row>
    <row r="838" spans="1:34"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c r="AH838" s="304"/>
    </row>
    <row r="839" spans="1:34"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4"/>
      <c r="AD839" s="304"/>
      <c r="AE839" s="304"/>
      <c r="AF839" s="304"/>
      <c r="AG839" s="304"/>
      <c r="AH839" s="304"/>
    </row>
    <row r="840" spans="1:34"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4"/>
      <c r="AD840" s="304"/>
      <c r="AE840" s="304"/>
      <c r="AF840" s="304"/>
      <c r="AG840" s="304"/>
      <c r="AH840" s="304"/>
    </row>
    <row r="841" spans="1:34"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4"/>
      <c r="AD841" s="304"/>
      <c r="AE841" s="304"/>
      <c r="AF841" s="304"/>
      <c r="AG841" s="304"/>
      <c r="AH841" s="304"/>
    </row>
    <row r="842" spans="1:34"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4"/>
      <c r="AD842" s="304"/>
      <c r="AE842" s="304"/>
      <c r="AF842" s="304"/>
      <c r="AG842" s="304"/>
      <c r="AH842" s="304"/>
    </row>
    <row r="843" spans="1:34"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4"/>
      <c r="AD843" s="304"/>
      <c r="AE843" s="304"/>
      <c r="AF843" s="304"/>
      <c r="AG843" s="304"/>
      <c r="AH843" s="304"/>
    </row>
    <row r="844" spans="1:34"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4"/>
      <c r="AD844" s="304"/>
      <c r="AE844" s="304"/>
      <c r="AF844" s="304"/>
      <c r="AG844" s="304"/>
      <c r="AH844" s="304"/>
    </row>
    <row r="845" spans="1:34"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4"/>
      <c r="AD845" s="304"/>
      <c r="AE845" s="304"/>
      <c r="AF845" s="304"/>
      <c r="AG845" s="304"/>
      <c r="AH845" s="304"/>
    </row>
    <row r="846" spans="1:34"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4"/>
      <c r="AD846" s="304"/>
      <c r="AE846" s="304"/>
      <c r="AF846" s="304"/>
      <c r="AG846" s="304"/>
      <c r="AH846" s="304"/>
    </row>
    <row r="847" spans="1:34"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4"/>
      <c r="AD847" s="304"/>
      <c r="AE847" s="304"/>
      <c r="AF847" s="304"/>
      <c r="AG847" s="304"/>
      <c r="AH847" s="304"/>
    </row>
    <row r="848" spans="1:34"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4"/>
      <c r="AD848" s="304"/>
      <c r="AE848" s="304"/>
      <c r="AF848" s="304"/>
      <c r="AG848" s="304"/>
      <c r="AH848" s="304"/>
    </row>
    <row r="849" spans="1:34"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4"/>
      <c r="AD849" s="304"/>
      <c r="AE849" s="304"/>
      <c r="AF849" s="304"/>
      <c r="AG849" s="304"/>
      <c r="AH849" s="304"/>
    </row>
    <row r="850" spans="1:34"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304"/>
      <c r="AF850" s="304"/>
      <c r="AG850" s="304"/>
      <c r="AH850" s="304"/>
    </row>
    <row r="851" spans="1:34"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304"/>
      <c r="AF851" s="304"/>
      <c r="AG851" s="304"/>
      <c r="AH851" s="304"/>
    </row>
    <row r="852" spans="1:34"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c r="AA852" s="304"/>
      <c r="AB852" s="304"/>
      <c r="AC852" s="304"/>
      <c r="AD852" s="304"/>
      <c r="AE852" s="304"/>
      <c r="AF852" s="304"/>
      <c r="AG852" s="304"/>
      <c r="AH852" s="304"/>
    </row>
    <row r="853" spans="1:34"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c r="AA853" s="304"/>
      <c r="AB853" s="304"/>
      <c r="AC853" s="304"/>
      <c r="AD853" s="304"/>
      <c r="AE853" s="304"/>
      <c r="AF853" s="304"/>
      <c r="AG853" s="304"/>
      <c r="AH853" s="304"/>
    </row>
    <row r="854" spans="1:34"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4"/>
      <c r="AD854" s="304"/>
      <c r="AE854" s="304"/>
      <c r="AF854" s="304"/>
      <c r="AG854" s="304"/>
      <c r="AH854" s="304"/>
    </row>
    <row r="855" spans="1:34"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4"/>
      <c r="AD855" s="304"/>
      <c r="AE855" s="304"/>
      <c r="AF855" s="304"/>
      <c r="AG855" s="304"/>
      <c r="AH855" s="304"/>
    </row>
    <row r="856" spans="1:34"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4"/>
      <c r="AD856" s="304"/>
      <c r="AE856" s="304"/>
      <c r="AF856" s="304"/>
      <c r="AG856" s="304"/>
      <c r="AH856" s="304"/>
    </row>
    <row r="857" spans="1:34"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4"/>
      <c r="AD857" s="304"/>
      <c r="AE857" s="304"/>
      <c r="AF857" s="304"/>
      <c r="AG857" s="304"/>
      <c r="AH857" s="304"/>
    </row>
    <row r="858" spans="1:34"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4"/>
      <c r="AD858" s="304"/>
      <c r="AE858" s="304"/>
      <c r="AF858" s="304"/>
      <c r="AG858" s="304"/>
      <c r="AH858" s="304"/>
    </row>
    <row r="859" spans="1:34"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304"/>
      <c r="AF859" s="304"/>
      <c r="AG859" s="304"/>
      <c r="AH859" s="304"/>
    </row>
    <row r="860" spans="1:34"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304"/>
      <c r="AF860" s="304"/>
      <c r="AG860" s="304"/>
      <c r="AH860" s="304"/>
    </row>
    <row r="861" spans="1:34"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c r="AA861" s="304"/>
      <c r="AB861" s="304"/>
      <c r="AC861" s="304"/>
      <c r="AD861" s="304"/>
      <c r="AE861" s="304"/>
      <c r="AF861" s="304"/>
      <c r="AG861" s="304"/>
      <c r="AH861" s="304"/>
    </row>
    <row r="862" spans="1:34"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304"/>
      <c r="AF862" s="304"/>
      <c r="AG862" s="304"/>
      <c r="AH862" s="304"/>
    </row>
    <row r="863" spans="1:34"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c r="AA863" s="304"/>
      <c r="AB863" s="304"/>
      <c r="AC863" s="304"/>
      <c r="AD863" s="304"/>
      <c r="AE863" s="304"/>
      <c r="AF863" s="304"/>
      <c r="AG863" s="304"/>
      <c r="AH863" s="304"/>
    </row>
    <row r="864" spans="1:34"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c r="AA864" s="304"/>
      <c r="AB864" s="304"/>
      <c r="AC864" s="304"/>
      <c r="AD864" s="304"/>
      <c r="AE864" s="304"/>
      <c r="AF864" s="304"/>
      <c r="AG864" s="304"/>
      <c r="AH864" s="304"/>
    </row>
    <row r="865" spans="1:34"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c r="AA865" s="304"/>
      <c r="AB865" s="304"/>
      <c r="AC865" s="304"/>
      <c r="AD865" s="304"/>
      <c r="AE865" s="304"/>
      <c r="AF865" s="304"/>
      <c r="AG865" s="304"/>
      <c r="AH865" s="304"/>
    </row>
    <row r="866" spans="1:34"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c r="AA866" s="304"/>
      <c r="AB866" s="304"/>
      <c r="AC866" s="304"/>
      <c r="AD866" s="304"/>
      <c r="AE866" s="304"/>
      <c r="AF866" s="304"/>
      <c r="AG866" s="304"/>
      <c r="AH866" s="304"/>
    </row>
    <row r="867" spans="1:34"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4"/>
      <c r="AD867" s="304"/>
      <c r="AE867" s="304"/>
      <c r="AF867" s="304"/>
      <c r="AG867" s="304"/>
      <c r="AH867" s="304"/>
    </row>
    <row r="868" spans="1:34"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4"/>
      <c r="AD868" s="304"/>
      <c r="AE868" s="304"/>
      <c r="AF868" s="304"/>
      <c r="AG868" s="304"/>
      <c r="AH868" s="304"/>
    </row>
    <row r="869" spans="1:34"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4"/>
      <c r="AD869" s="304"/>
      <c r="AE869" s="304"/>
      <c r="AF869" s="304"/>
      <c r="AG869" s="304"/>
      <c r="AH869" s="304"/>
    </row>
    <row r="870" spans="1:34"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4"/>
      <c r="AD870" s="304"/>
      <c r="AE870" s="304"/>
      <c r="AF870" s="304"/>
      <c r="AG870" s="304"/>
      <c r="AH870" s="304"/>
    </row>
    <row r="871" spans="1:34"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304"/>
      <c r="AF871" s="304"/>
      <c r="AG871" s="304"/>
      <c r="AH871" s="304"/>
    </row>
    <row r="872" spans="1:34"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4"/>
      <c r="AD872" s="304"/>
      <c r="AE872" s="304"/>
      <c r="AF872" s="304"/>
      <c r="AG872" s="304"/>
      <c r="AH872" s="304"/>
    </row>
    <row r="873" spans="1:34"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4"/>
      <c r="AD873" s="304"/>
      <c r="AE873" s="304"/>
      <c r="AF873" s="304"/>
      <c r="AG873" s="304"/>
      <c r="AH873" s="304"/>
    </row>
    <row r="874" spans="1:34"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4"/>
      <c r="AD874" s="304"/>
      <c r="AE874" s="304"/>
      <c r="AF874" s="304"/>
      <c r="AG874" s="304"/>
      <c r="AH874" s="304"/>
    </row>
    <row r="875" spans="1:34"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4"/>
      <c r="AD875" s="304"/>
      <c r="AE875" s="304"/>
      <c r="AF875" s="304"/>
      <c r="AG875" s="304"/>
      <c r="AH875" s="304"/>
    </row>
    <row r="876" spans="1:34"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4"/>
      <c r="AD876" s="304"/>
      <c r="AE876" s="304"/>
      <c r="AF876" s="304"/>
      <c r="AG876" s="304"/>
      <c r="AH876" s="304"/>
    </row>
    <row r="877" spans="1:34"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304"/>
      <c r="AF877" s="304"/>
      <c r="AG877" s="304"/>
      <c r="AH877" s="304"/>
    </row>
    <row r="878" spans="1:34"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304"/>
      <c r="AF878" s="304"/>
      <c r="AG878" s="304"/>
      <c r="AH878" s="304"/>
    </row>
    <row r="879" spans="1:34"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c r="AA879" s="304"/>
      <c r="AB879" s="304"/>
      <c r="AC879" s="304"/>
      <c r="AD879" s="304"/>
      <c r="AE879" s="304"/>
      <c r="AF879" s="304"/>
      <c r="AG879" s="304"/>
      <c r="AH879" s="304"/>
    </row>
    <row r="880" spans="1:34"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c r="AA880" s="304"/>
      <c r="AB880" s="304"/>
      <c r="AC880" s="304"/>
      <c r="AD880" s="304"/>
      <c r="AE880" s="304"/>
      <c r="AF880" s="304"/>
      <c r="AG880" s="304"/>
      <c r="AH880" s="304"/>
    </row>
    <row r="881" spans="1:34"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4"/>
      <c r="AD881" s="304"/>
      <c r="AE881" s="304"/>
      <c r="AF881" s="304"/>
      <c r="AG881" s="304"/>
      <c r="AH881" s="304"/>
    </row>
    <row r="882" spans="1:34"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c r="AH882" s="304"/>
    </row>
    <row r="883" spans="1:34"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4"/>
      <c r="AD883" s="304"/>
      <c r="AE883" s="304"/>
      <c r="AF883" s="304"/>
      <c r="AG883" s="304"/>
      <c r="AH883" s="304"/>
    </row>
    <row r="884" spans="1:34"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4"/>
      <c r="AD884" s="304"/>
      <c r="AE884" s="304"/>
      <c r="AF884" s="304"/>
      <c r="AG884" s="304"/>
      <c r="AH884" s="304"/>
    </row>
    <row r="885" spans="1:34"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4"/>
      <c r="AD885" s="304"/>
      <c r="AE885" s="304"/>
      <c r="AF885" s="304"/>
      <c r="AG885" s="304"/>
      <c r="AH885" s="304"/>
    </row>
    <row r="886" spans="1:34"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304"/>
      <c r="AF886" s="304"/>
      <c r="AG886" s="304"/>
      <c r="AH886" s="304"/>
    </row>
    <row r="887" spans="1:34"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304"/>
      <c r="AF887" s="304"/>
      <c r="AG887" s="304"/>
      <c r="AH887" s="304"/>
    </row>
    <row r="888" spans="1:34"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c r="AA888" s="304"/>
      <c r="AB888" s="304"/>
      <c r="AC888" s="304"/>
      <c r="AD888" s="304"/>
      <c r="AE888" s="304"/>
      <c r="AF888" s="304"/>
      <c r="AG888" s="304"/>
      <c r="AH888" s="304"/>
    </row>
    <row r="889" spans="1:34"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c r="AA889" s="304"/>
      <c r="AB889" s="304"/>
      <c r="AC889" s="304"/>
      <c r="AD889" s="304"/>
      <c r="AE889" s="304"/>
      <c r="AF889" s="304"/>
      <c r="AG889" s="304"/>
      <c r="AH889" s="304"/>
    </row>
    <row r="890" spans="1:34"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c r="AA890" s="304"/>
      <c r="AB890" s="304"/>
      <c r="AC890" s="304"/>
      <c r="AD890" s="304"/>
      <c r="AE890" s="304"/>
      <c r="AF890" s="304"/>
      <c r="AG890" s="304"/>
      <c r="AH890" s="304"/>
    </row>
    <row r="891" spans="1:34"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c r="AA891" s="304"/>
      <c r="AB891" s="304"/>
      <c r="AC891" s="304"/>
      <c r="AD891" s="304"/>
      <c r="AE891" s="304"/>
      <c r="AF891" s="304"/>
      <c r="AG891" s="304"/>
      <c r="AH891" s="304"/>
    </row>
    <row r="892" spans="1:34"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c r="AA892" s="304"/>
      <c r="AB892" s="304"/>
      <c r="AC892" s="304"/>
      <c r="AD892" s="304"/>
      <c r="AE892" s="304"/>
      <c r="AF892" s="304"/>
      <c r="AG892" s="304"/>
      <c r="AH892" s="304"/>
    </row>
    <row r="893" spans="1:34"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c r="AA893" s="304"/>
      <c r="AB893" s="304"/>
      <c r="AC893" s="304"/>
      <c r="AD893" s="304"/>
      <c r="AE893" s="304"/>
      <c r="AF893" s="304"/>
      <c r="AG893" s="304"/>
      <c r="AH893" s="304"/>
    </row>
    <row r="894" spans="1:34"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c r="AH894" s="304"/>
    </row>
    <row r="895" spans="1:34"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c r="AH895" s="304"/>
    </row>
    <row r="896" spans="1:34"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304"/>
      <c r="AF896" s="304"/>
      <c r="AG896" s="304"/>
      <c r="AH896" s="304"/>
    </row>
    <row r="897" spans="1:34"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c r="AA897" s="304"/>
      <c r="AB897" s="304"/>
      <c r="AC897" s="304"/>
      <c r="AD897" s="304"/>
      <c r="AE897" s="304"/>
      <c r="AF897" s="304"/>
      <c r="AG897" s="304"/>
      <c r="AH897" s="304"/>
    </row>
    <row r="898" spans="1:34"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c r="AA898" s="304"/>
      <c r="AB898" s="304"/>
      <c r="AC898" s="304"/>
      <c r="AD898" s="304"/>
      <c r="AE898" s="304"/>
      <c r="AF898" s="304"/>
      <c r="AG898" s="304"/>
      <c r="AH898" s="304"/>
    </row>
    <row r="899" spans="1:34"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4"/>
      <c r="AD899" s="304"/>
      <c r="AE899" s="304"/>
      <c r="AF899" s="304"/>
      <c r="AG899" s="304"/>
      <c r="AH899" s="304"/>
    </row>
    <row r="900" spans="1:34"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4"/>
      <c r="AD900" s="304"/>
      <c r="AE900" s="304"/>
      <c r="AF900" s="304"/>
      <c r="AG900" s="304"/>
      <c r="AH900" s="304"/>
    </row>
    <row r="901" spans="1:34"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4"/>
      <c r="AD901" s="304"/>
      <c r="AE901" s="304"/>
      <c r="AF901" s="304"/>
      <c r="AG901" s="304"/>
      <c r="AH901" s="304"/>
    </row>
    <row r="902" spans="1:34"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4"/>
      <c r="AD902" s="304"/>
      <c r="AE902" s="304"/>
      <c r="AF902" s="304"/>
      <c r="AG902" s="304"/>
      <c r="AH902" s="304"/>
    </row>
    <row r="903" spans="1:34"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4"/>
      <c r="AD903" s="304"/>
      <c r="AE903" s="304"/>
      <c r="AF903" s="304"/>
      <c r="AG903" s="304"/>
      <c r="AH903" s="304"/>
    </row>
    <row r="904" spans="1:34"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304"/>
      <c r="AF904" s="304"/>
      <c r="AG904" s="304"/>
      <c r="AH904" s="304"/>
    </row>
    <row r="905" spans="1:34"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304"/>
      <c r="AF905" s="304"/>
      <c r="AG905" s="304"/>
      <c r="AH905" s="304"/>
    </row>
    <row r="906" spans="1:34"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c r="AA906" s="304"/>
      <c r="AB906" s="304"/>
      <c r="AC906" s="304"/>
      <c r="AD906" s="304"/>
      <c r="AE906" s="304"/>
      <c r="AF906" s="304"/>
      <c r="AG906" s="304"/>
      <c r="AH906" s="304"/>
    </row>
    <row r="907" spans="1:34"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c r="AA907" s="304"/>
      <c r="AB907" s="304"/>
      <c r="AC907" s="304"/>
      <c r="AD907" s="304"/>
      <c r="AE907" s="304"/>
      <c r="AF907" s="304"/>
      <c r="AG907" s="304"/>
      <c r="AH907" s="304"/>
    </row>
    <row r="908" spans="1:34"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c r="AA908" s="304"/>
      <c r="AB908" s="304"/>
      <c r="AC908" s="304"/>
      <c r="AD908" s="304"/>
      <c r="AE908" s="304"/>
      <c r="AF908" s="304"/>
      <c r="AG908" s="304"/>
      <c r="AH908" s="304"/>
    </row>
    <row r="909" spans="1:34"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c r="AA909" s="304"/>
      <c r="AB909" s="304"/>
      <c r="AC909" s="304"/>
      <c r="AD909" s="304"/>
      <c r="AE909" s="304"/>
      <c r="AF909" s="304"/>
      <c r="AG909" s="304"/>
      <c r="AH909" s="304"/>
    </row>
    <row r="910" spans="1:34"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c r="AA910" s="304"/>
      <c r="AB910" s="304"/>
      <c r="AC910" s="304"/>
      <c r="AD910" s="304"/>
      <c r="AE910" s="304"/>
      <c r="AF910" s="304"/>
      <c r="AG910" s="304"/>
      <c r="AH910" s="304"/>
    </row>
    <row r="911" spans="1:34"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c r="AA911" s="304"/>
      <c r="AB911" s="304"/>
      <c r="AC911" s="304"/>
      <c r="AD911" s="304"/>
      <c r="AE911" s="304"/>
      <c r="AF911" s="304"/>
      <c r="AG911" s="304"/>
      <c r="AH911" s="304"/>
    </row>
    <row r="912" spans="1:34"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4"/>
      <c r="AD912" s="304"/>
      <c r="AE912" s="304"/>
      <c r="AF912" s="304"/>
      <c r="AG912" s="304"/>
      <c r="AH912" s="304"/>
    </row>
    <row r="913" spans="1:34"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4"/>
      <c r="AD913" s="304"/>
      <c r="AE913" s="304"/>
      <c r="AF913" s="304"/>
      <c r="AG913" s="304"/>
      <c r="AH913" s="304"/>
    </row>
    <row r="914" spans="1:34"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4"/>
      <c r="AD914" s="304"/>
      <c r="AE914" s="304"/>
      <c r="AF914" s="304"/>
      <c r="AG914" s="304"/>
      <c r="AH914" s="304"/>
    </row>
    <row r="915" spans="1:34"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4"/>
      <c r="AD915" s="304"/>
      <c r="AE915" s="304"/>
      <c r="AF915" s="304"/>
      <c r="AG915" s="304"/>
      <c r="AH915" s="304"/>
    </row>
    <row r="916" spans="1:34"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4"/>
      <c r="AD916" s="304"/>
      <c r="AE916" s="304"/>
      <c r="AF916" s="304"/>
      <c r="AG916" s="304"/>
      <c r="AH916" s="304"/>
    </row>
    <row r="917" spans="1:34"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4"/>
      <c r="AD917" s="304"/>
      <c r="AE917" s="304"/>
      <c r="AF917" s="304"/>
      <c r="AG917" s="304"/>
      <c r="AH917" s="304"/>
    </row>
    <row r="918" spans="1:34"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4"/>
      <c r="AD918" s="304"/>
      <c r="AE918" s="304"/>
      <c r="AF918" s="304"/>
      <c r="AG918" s="304"/>
      <c r="AH918" s="304"/>
    </row>
    <row r="919" spans="1:34"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4"/>
      <c r="AD919" s="304"/>
      <c r="AE919" s="304"/>
      <c r="AF919" s="304"/>
      <c r="AG919" s="304"/>
      <c r="AH919" s="304"/>
    </row>
    <row r="920" spans="1:34"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4"/>
      <c r="AD920" s="304"/>
      <c r="AE920" s="304"/>
      <c r="AF920" s="304"/>
      <c r="AG920" s="304"/>
      <c r="AH920" s="304"/>
    </row>
    <row r="921" spans="1:34"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4"/>
      <c r="AD921" s="304"/>
      <c r="AE921" s="304"/>
      <c r="AF921" s="304"/>
      <c r="AG921" s="304"/>
      <c r="AH921" s="304"/>
    </row>
    <row r="922" spans="1:34"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4"/>
      <c r="AD922" s="304"/>
      <c r="AE922" s="304"/>
      <c r="AF922" s="304"/>
      <c r="AG922" s="304"/>
      <c r="AH922" s="304"/>
    </row>
    <row r="923" spans="1:34"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4"/>
      <c r="AD923" s="304"/>
      <c r="AE923" s="304"/>
      <c r="AF923" s="304"/>
      <c r="AG923" s="304"/>
      <c r="AH923" s="304"/>
    </row>
    <row r="924" spans="1:34"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4"/>
      <c r="AD924" s="304"/>
      <c r="AE924" s="304"/>
      <c r="AF924" s="304"/>
      <c r="AG924" s="304"/>
      <c r="AH924" s="304"/>
    </row>
    <row r="925" spans="1:34"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4"/>
      <c r="AD925" s="304"/>
      <c r="AE925" s="304"/>
      <c r="AF925" s="304"/>
      <c r="AG925" s="304"/>
      <c r="AH925" s="304"/>
    </row>
    <row r="926" spans="1:34"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4"/>
      <c r="AD926" s="304"/>
      <c r="AE926" s="304"/>
      <c r="AF926" s="304"/>
      <c r="AG926" s="304"/>
      <c r="AH926" s="304"/>
    </row>
    <row r="927" spans="1:34"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4"/>
      <c r="AD927" s="304"/>
      <c r="AE927" s="304"/>
      <c r="AF927" s="304"/>
      <c r="AG927" s="304"/>
      <c r="AH927" s="304"/>
    </row>
    <row r="928" spans="1:34"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4"/>
      <c r="AD928" s="304"/>
      <c r="AE928" s="304"/>
      <c r="AF928" s="304"/>
      <c r="AG928" s="304"/>
      <c r="AH928" s="304"/>
    </row>
    <row r="929" spans="1:34"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4"/>
      <c r="AD929" s="304"/>
      <c r="AE929" s="304"/>
      <c r="AF929" s="304"/>
      <c r="AG929" s="304"/>
      <c r="AH929" s="304"/>
    </row>
    <row r="930" spans="1:34"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4"/>
      <c r="AD930" s="304"/>
      <c r="AE930" s="304"/>
      <c r="AF930" s="304"/>
      <c r="AG930" s="304"/>
      <c r="AH930" s="304"/>
    </row>
    <row r="931" spans="1:34"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4"/>
      <c r="AD931" s="304"/>
      <c r="AE931" s="304"/>
      <c r="AF931" s="304"/>
      <c r="AG931" s="304"/>
      <c r="AH931" s="304"/>
    </row>
    <row r="932" spans="1:34"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4"/>
      <c r="AD932" s="304"/>
      <c r="AE932" s="304"/>
      <c r="AF932" s="304"/>
      <c r="AG932" s="304"/>
      <c r="AH932" s="304"/>
    </row>
    <row r="933" spans="1:34"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4"/>
      <c r="AD933" s="304"/>
      <c r="AE933" s="304"/>
      <c r="AF933" s="304"/>
      <c r="AG933" s="304"/>
      <c r="AH933" s="304"/>
    </row>
    <row r="934" spans="1:34"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4"/>
      <c r="AD934" s="304"/>
      <c r="AE934" s="304"/>
      <c r="AF934" s="304"/>
      <c r="AG934" s="304"/>
      <c r="AH934" s="304"/>
    </row>
    <row r="935" spans="1:34"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4"/>
      <c r="AD935" s="304"/>
      <c r="AE935" s="304"/>
      <c r="AF935" s="304"/>
      <c r="AG935" s="304"/>
      <c r="AH935" s="304"/>
    </row>
    <row r="936" spans="1:34"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4"/>
      <c r="AD936" s="304"/>
      <c r="AE936" s="304"/>
      <c r="AF936" s="304"/>
      <c r="AG936" s="304"/>
      <c r="AH936" s="304"/>
    </row>
    <row r="937" spans="1:34"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4"/>
      <c r="AD937" s="304"/>
      <c r="AE937" s="304"/>
      <c r="AF937" s="304"/>
      <c r="AG937" s="304"/>
      <c r="AH937" s="304"/>
    </row>
    <row r="938" spans="1:34"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304"/>
      <c r="AF938" s="304"/>
      <c r="AG938" s="304"/>
      <c r="AH938" s="304"/>
    </row>
    <row r="939" spans="1:34"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304"/>
      <c r="AF939" s="304"/>
      <c r="AG939" s="304"/>
      <c r="AH939" s="304"/>
    </row>
    <row r="940" spans="1:34"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c r="AA940" s="304"/>
      <c r="AB940" s="304"/>
      <c r="AC940" s="304"/>
      <c r="AD940" s="304"/>
      <c r="AE940" s="304"/>
      <c r="AF940" s="304"/>
      <c r="AG940" s="304"/>
      <c r="AH940" s="304"/>
    </row>
    <row r="941" spans="1:34"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c r="AA941" s="304"/>
      <c r="AB941" s="304"/>
      <c r="AC941" s="304"/>
      <c r="AD941" s="304"/>
      <c r="AE941" s="304"/>
      <c r="AF941" s="304"/>
      <c r="AG941" s="304"/>
      <c r="AH941" s="304"/>
    </row>
    <row r="942" spans="1:34"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4"/>
      <c r="AD942" s="304"/>
      <c r="AE942" s="304"/>
      <c r="AF942" s="304"/>
      <c r="AG942" s="304"/>
      <c r="AH942" s="304"/>
    </row>
    <row r="943" spans="1:34"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4"/>
      <c r="AD943" s="304"/>
      <c r="AE943" s="304"/>
      <c r="AF943" s="304"/>
      <c r="AG943" s="304"/>
      <c r="AH943" s="304"/>
    </row>
    <row r="944" spans="1:34"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4"/>
      <c r="AD944" s="304"/>
      <c r="AE944" s="304"/>
      <c r="AF944" s="304"/>
      <c r="AG944" s="304"/>
      <c r="AH944" s="304"/>
    </row>
    <row r="945" spans="1:34"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4"/>
      <c r="AD945" s="304"/>
      <c r="AE945" s="304"/>
      <c r="AF945" s="304"/>
      <c r="AG945" s="304"/>
      <c r="AH945" s="304"/>
    </row>
    <row r="946" spans="1:34"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4"/>
      <c r="AD946" s="304"/>
      <c r="AE946" s="304"/>
      <c r="AF946" s="304"/>
      <c r="AG946" s="304"/>
      <c r="AH946" s="304"/>
    </row>
    <row r="947" spans="1:34"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304"/>
      <c r="AF947" s="304"/>
      <c r="AG947" s="304"/>
      <c r="AH947" s="304"/>
    </row>
    <row r="948" spans="1:34"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c r="AH948" s="304"/>
    </row>
    <row r="949" spans="1:34"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c r="AA949" s="304"/>
      <c r="AB949" s="304"/>
      <c r="AC949" s="304"/>
      <c r="AD949" s="304"/>
      <c r="AE949" s="304"/>
      <c r="AF949" s="304"/>
      <c r="AG949" s="304"/>
      <c r="AH949" s="304"/>
    </row>
    <row r="950" spans="1:34"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c r="AA950" s="304"/>
      <c r="AB950" s="304"/>
      <c r="AC950" s="304"/>
      <c r="AD950" s="304"/>
      <c r="AE950" s="304"/>
      <c r="AF950" s="304"/>
      <c r="AG950" s="304"/>
      <c r="AH950" s="304"/>
    </row>
    <row r="951" spans="1:34"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c r="AH951" s="304"/>
    </row>
    <row r="952" spans="1:34"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c r="AA952" s="304"/>
      <c r="AB952" s="304"/>
      <c r="AC952" s="304"/>
      <c r="AD952" s="304"/>
      <c r="AE952" s="304"/>
      <c r="AF952" s="304"/>
      <c r="AG952" s="304"/>
      <c r="AH952" s="304"/>
    </row>
    <row r="953" spans="1:34"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c r="AA953" s="304"/>
      <c r="AB953" s="304"/>
      <c r="AC953" s="304"/>
      <c r="AD953" s="304"/>
      <c r="AE953" s="304"/>
      <c r="AF953" s="304"/>
      <c r="AG953" s="304"/>
      <c r="AH953" s="304"/>
    </row>
    <row r="954" spans="1:34"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c r="AH954" s="304"/>
    </row>
    <row r="955" spans="1:34"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c r="AH955" s="304"/>
    </row>
    <row r="956" spans="1:34"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4"/>
      <c r="AD956" s="304"/>
      <c r="AE956" s="304"/>
      <c r="AF956" s="304"/>
      <c r="AG956" s="304"/>
      <c r="AH956" s="304"/>
    </row>
    <row r="957" spans="1:34"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4"/>
      <c r="AD957" s="304"/>
      <c r="AE957" s="304"/>
      <c r="AF957" s="304"/>
      <c r="AG957" s="304"/>
      <c r="AH957" s="304"/>
    </row>
    <row r="958" spans="1:34"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4"/>
      <c r="AD958" s="304"/>
      <c r="AE958" s="304"/>
      <c r="AF958" s="304"/>
      <c r="AG958" s="304"/>
      <c r="AH958" s="304"/>
    </row>
    <row r="959" spans="1:34"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4"/>
      <c r="AD959" s="304"/>
      <c r="AE959" s="304"/>
      <c r="AF959" s="304"/>
      <c r="AG959" s="304"/>
      <c r="AH959" s="304"/>
    </row>
    <row r="960" spans="1:34"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4"/>
      <c r="AD960" s="304"/>
      <c r="AE960" s="304"/>
      <c r="AF960" s="304"/>
      <c r="AG960" s="304"/>
      <c r="AH960" s="304"/>
    </row>
    <row r="961" spans="1:34"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c r="AH961" s="304"/>
    </row>
    <row r="962" spans="1:34"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4"/>
      <c r="AD962" s="304"/>
      <c r="AE962" s="304"/>
      <c r="AF962" s="304"/>
      <c r="AG962" s="304"/>
      <c r="AH962" s="304"/>
    </row>
    <row r="963" spans="1:34"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c r="AH963" s="304"/>
    </row>
    <row r="964" spans="1:34"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4"/>
      <c r="AD964" s="304"/>
      <c r="AE964" s="304"/>
      <c r="AF964" s="304"/>
      <c r="AG964" s="304"/>
      <c r="AH964" s="304"/>
    </row>
    <row r="965" spans="1:34"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4"/>
      <c r="AD965" s="304"/>
      <c r="AE965" s="304"/>
      <c r="AF965" s="304"/>
      <c r="AG965" s="304"/>
      <c r="AH965" s="304"/>
    </row>
    <row r="966" spans="1:34"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4"/>
      <c r="AD966" s="304"/>
      <c r="AE966" s="304"/>
      <c r="AF966" s="304"/>
      <c r="AG966" s="304"/>
      <c r="AH966" s="304"/>
    </row>
    <row r="967" spans="1:34"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4"/>
      <c r="AD967" s="304"/>
      <c r="AE967" s="304"/>
      <c r="AF967" s="304"/>
      <c r="AG967" s="304"/>
      <c r="AH967" s="304"/>
    </row>
    <row r="968" spans="1:34"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c r="AH968" s="304"/>
    </row>
    <row r="969" spans="1:34"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4"/>
      <c r="AD969" s="304"/>
      <c r="AE969" s="304"/>
      <c r="AF969" s="304"/>
      <c r="AG969" s="304"/>
      <c r="AH969" s="304"/>
    </row>
    <row r="970" spans="1:34"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4"/>
      <c r="AD970" s="304"/>
      <c r="AE970" s="304"/>
      <c r="AF970" s="304"/>
      <c r="AG970" s="304"/>
      <c r="AH970" s="304"/>
    </row>
    <row r="971" spans="1:34"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4"/>
      <c r="AD971" s="304"/>
      <c r="AE971" s="304"/>
      <c r="AF971" s="304"/>
      <c r="AG971" s="304"/>
      <c r="AH971" s="304"/>
    </row>
    <row r="972" spans="1:34"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4"/>
      <c r="AD972" s="304"/>
      <c r="AE972" s="304"/>
      <c r="AF972" s="304"/>
      <c r="AG972" s="304"/>
      <c r="AH972" s="304"/>
    </row>
    <row r="973" spans="1:34"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4"/>
      <c r="AD973" s="304"/>
      <c r="AE973" s="304"/>
      <c r="AF973" s="304"/>
      <c r="AG973" s="304"/>
      <c r="AH973" s="304"/>
    </row>
    <row r="974" spans="1:34"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c r="AH974" s="304"/>
    </row>
    <row r="975" spans="1:34"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4"/>
      <c r="AD975" s="304"/>
      <c r="AE975" s="304"/>
      <c r="AF975" s="304"/>
      <c r="AG975" s="304"/>
      <c r="AH975" s="304"/>
    </row>
    <row r="976" spans="1:34"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4"/>
      <c r="AD976" s="304"/>
      <c r="AE976" s="304"/>
      <c r="AF976" s="304"/>
      <c r="AG976" s="304"/>
      <c r="AH976" s="304"/>
    </row>
    <row r="977" spans="1:34"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4"/>
      <c r="AD977" s="304"/>
      <c r="AE977" s="304"/>
      <c r="AF977" s="304"/>
      <c r="AG977" s="304"/>
      <c r="AH977" s="304"/>
    </row>
    <row r="978" spans="1:34"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4"/>
      <c r="AD978" s="304"/>
      <c r="AE978" s="304"/>
      <c r="AF978" s="304"/>
      <c r="AG978" s="304"/>
      <c r="AH978" s="304"/>
    </row>
    <row r="979" spans="1:34"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4"/>
      <c r="AD979" s="304"/>
      <c r="AE979" s="304"/>
      <c r="AF979" s="304"/>
      <c r="AG979" s="304"/>
      <c r="AH979" s="304"/>
    </row>
    <row r="980" spans="1:34"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c r="AH980" s="304"/>
    </row>
    <row r="981" spans="1:34"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4"/>
      <c r="AD981" s="304"/>
      <c r="AE981" s="304"/>
      <c r="AF981" s="304"/>
      <c r="AG981" s="304"/>
      <c r="AH981" s="304"/>
    </row>
    <row r="982" spans="1:34"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4"/>
      <c r="AD982" s="304"/>
      <c r="AE982" s="304"/>
      <c r="AF982" s="304"/>
      <c r="AG982" s="304"/>
      <c r="AH982" s="304"/>
    </row>
    <row r="983" spans="1:34"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4"/>
      <c r="AD983" s="304"/>
      <c r="AE983" s="304"/>
      <c r="AF983" s="304"/>
      <c r="AG983" s="304"/>
      <c r="AH983" s="304"/>
    </row>
    <row r="984" spans="1:34"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4"/>
      <c r="AD984" s="304"/>
      <c r="AE984" s="304"/>
      <c r="AF984" s="304"/>
      <c r="AG984" s="304"/>
      <c r="AH984" s="304"/>
    </row>
    <row r="985" spans="1:34"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4"/>
      <c r="AD985" s="304"/>
      <c r="AE985" s="304"/>
      <c r="AF985" s="304"/>
      <c r="AG985" s="304"/>
      <c r="AH985" s="304"/>
    </row>
    <row r="986" spans="1:34"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c r="AH986" s="304"/>
    </row>
    <row r="987" spans="1:34"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4"/>
      <c r="AD987" s="304"/>
      <c r="AE987" s="304"/>
      <c r="AF987" s="304"/>
      <c r="AG987" s="304"/>
      <c r="AH987" s="304"/>
    </row>
    <row r="988" spans="1:34"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4"/>
      <c r="AD988" s="304"/>
      <c r="AE988" s="304"/>
      <c r="AF988" s="304"/>
      <c r="AG988" s="304"/>
      <c r="AH988" s="304"/>
    </row>
    <row r="989" spans="1:34"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4"/>
      <c r="AD989" s="304"/>
      <c r="AE989" s="304"/>
      <c r="AF989" s="304"/>
      <c r="AG989" s="304"/>
      <c r="AH989" s="304"/>
    </row>
    <row r="990" spans="1:34"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4"/>
      <c r="AD990" s="304"/>
      <c r="AE990" s="304"/>
      <c r="AF990" s="304"/>
      <c r="AG990" s="304"/>
      <c r="AH990" s="304"/>
    </row>
    <row r="991" spans="1:34"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4"/>
      <c r="AD991" s="304"/>
      <c r="AE991" s="304"/>
      <c r="AF991" s="304"/>
      <c r="AG991" s="304"/>
      <c r="AH991" s="304"/>
    </row>
    <row r="992" spans="1:34"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c r="AH992" s="304"/>
    </row>
    <row r="993" spans="1:34"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4"/>
      <c r="AD993" s="304"/>
      <c r="AE993" s="304"/>
      <c r="AF993" s="304"/>
      <c r="AG993" s="304"/>
      <c r="AH993" s="304"/>
    </row>
    <row r="994" spans="1:34"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4"/>
      <c r="AD994" s="304"/>
      <c r="AE994" s="304"/>
      <c r="AF994" s="304"/>
      <c r="AG994" s="304"/>
      <c r="AH994" s="304"/>
    </row>
    <row r="995" spans="1:34"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4"/>
      <c r="AD995" s="304"/>
      <c r="AE995" s="304"/>
      <c r="AF995" s="304"/>
      <c r="AG995" s="304"/>
      <c r="AH995" s="304"/>
    </row>
    <row r="996" spans="1:34"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4"/>
      <c r="AD996" s="304"/>
      <c r="AE996" s="304"/>
      <c r="AF996" s="304"/>
      <c r="AG996" s="304"/>
      <c r="AH996" s="304"/>
    </row>
    <row r="997" spans="1:34"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4"/>
      <c r="AD997" s="304"/>
      <c r="AE997" s="304"/>
      <c r="AF997" s="304"/>
      <c r="AG997" s="304"/>
      <c r="AH997" s="304"/>
    </row>
    <row r="998" spans="1:34"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4"/>
      <c r="AD998" s="304"/>
      <c r="AE998" s="304"/>
      <c r="AF998" s="304"/>
      <c r="AG998" s="304"/>
      <c r="AH998" s="304"/>
    </row>
    <row r="999" spans="1:34"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c r="AH999" s="304"/>
    </row>
    <row r="1000" spans="1:34"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4"/>
      <c r="AD1000" s="304"/>
      <c r="AE1000" s="304"/>
      <c r="AF1000" s="304"/>
      <c r="AG1000" s="304"/>
      <c r="AH1000" s="304"/>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162" t="s">
        <v>518</v>
      </c>
    </row>
    <row r="3" spans="1:15" x14ac:dyDescent="0.25">
      <c r="A3" s="162" t="s">
        <v>519</v>
      </c>
      <c r="C3" s="162" t="s">
        <v>520</v>
      </c>
      <c r="E3" s="162" t="s">
        <v>521</v>
      </c>
      <c r="G3" s="162" t="s">
        <v>522</v>
      </c>
      <c r="I3" s="162" t="s">
        <v>523</v>
      </c>
      <c r="K3" s="162" t="s">
        <v>524</v>
      </c>
      <c r="M3" s="162" t="s">
        <v>525</v>
      </c>
      <c r="O3" s="162" t="s">
        <v>526</v>
      </c>
    </row>
    <row r="5" spans="1:15" x14ac:dyDescent="0.25">
      <c r="A5" s="162" t="s">
        <v>21</v>
      </c>
      <c r="C5" s="162" t="s">
        <v>527</v>
      </c>
      <c r="D5" s="162">
        <v>1</v>
      </c>
      <c r="E5" s="162" t="s">
        <v>528</v>
      </c>
      <c r="G5" s="162" t="s">
        <v>15</v>
      </c>
      <c r="I5" s="162" t="s">
        <v>529</v>
      </c>
      <c r="K5" s="162" t="s">
        <v>409</v>
      </c>
      <c r="M5" s="162" t="s">
        <v>126</v>
      </c>
      <c r="O5" s="162" t="s">
        <v>530</v>
      </c>
    </row>
    <row r="6" spans="1:15" x14ac:dyDescent="0.25">
      <c r="A6" s="162" t="s">
        <v>33</v>
      </c>
      <c r="C6" s="162" t="s">
        <v>531</v>
      </c>
      <c r="D6" s="162">
        <v>2</v>
      </c>
      <c r="E6" s="162" t="s">
        <v>532</v>
      </c>
      <c r="G6" s="162" t="s">
        <v>27</v>
      </c>
      <c r="I6" s="162" t="s">
        <v>533</v>
      </c>
      <c r="M6" s="162" t="s">
        <v>441</v>
      </c>
      <c r="O6" s="162" t="s">
        <v>534</v>
      </c>
    </row>
    <row r="7" spans="1:15" x14ac:dyDescent="0.25">
      <c r="A7" s="162" t="s">
        <v>23</v>
      </c>
      <c r="D7" s="162">
        <v>3</v>
      </c>
      <c r="E7" s="162" t="s">
        <v>535</v>
      </c>
      <c r="G7" s="162" t="s">
        <v>46</v>
      </c>
      <c r="I7" s="162" t="s">
        <v>20</v>
      </c>
      <c r="M7" s="162" t="s">
        <v>471</v>
      </c>
      <c r="O7" s="162" t="s">
        <v>536</v>
      </c>
    </row>
    <row r="8" spans="1:15" x14ac:dyDescent="0.25">
      <c r="D8" s="162">
        <v>4</v>
      </c>
      <c r="E8" s="162" t="s">
        <v>537</v>
      </c>
      <c r="G8" s="162" t="s">
        <v>26</v>
      </c>
      <c r="I8" s="162" t="s">
        <v>42</v>
      </c>
      <c r="M8" s="162" t="s">
        <v>498</v>
      </c>
      <c r="O8" s="162" t="s">
        <v>538</v>
      </c>
    </row>
    <row r="9" spans="1:15" x14ac:dyDescent="0.25">
      <c r="D9" s="162">
        <v>5</v>
      </c>
      <c r="E9" s="162" t="s">
        <v>539</v>
      </c>
      <c r="G9" s="162" t="s">
        <v>540</v>
      </c>
      <c r="I9" s="162" t="s">
        <v>57</v>
      </c>
      <c r="O9" s="162" t="s">
        <v>541</v>
      </c>
    </row>
    <row r="10" spans="1:15" x14ac:dyDescent="0.25">
      <c r="D10" s="162">
        <v>6</v>
      </c>
      <c r="E10" s="162" t="s">
        <v>542</v>
      </c>
      <c r="G10" s="162" t="s">
        <v>543</v>
      </c>
      <c r="I10" s="162" t="s">
        <v>62</v>
      </c>
      <c r="O10" s="162" t="s">
        <v>544</v>
      </c>
    </row>
    <row r="11" spans="1:15" x14ac:dyDescent="0.25">
      <c r="D11" s="162">
        <v>7</v>
      </c>
      <c r="E11" s="162" t="s">
        <v>545</v>
      </c>
      <c r="I11" s="162" t="s">
        <v>543</v>
      </c>
    </row>
    <row r="12" spans="1:15" x14ac:dyDescent="0.25">
      <c r="D12" s="162">
        <v>8</v>
      </c>
      <c r="E12" s="162" t="s">
        <v>546</v>
      </c>
    </row>
    <row r="13" spans="1:15" x14ac:dyDescent="0.25">
      <c r="D13" s="162">
        <v>9</v>
      </c>
      <c r="E13" s="162" t="s">
        <v>547</v>
      </c>
    </row>
    <row r="14" spans="1:15" x14ac:dyDescent="0.25">
      <c r="D14" s="162">
        <v>10</v>
      </c>
      <c r="E14" s="162" t="s">
        <v>548</v>
      </c>
    </row>
    <row r="15" spans="1:15" x14ac:dyDescent="0.25">
      <c r="D15" s="162">
        <v>11</v>
      </c>
      <c r="E15" s="162" t="s">
        <v>549</v>
      </c>
    </row>
    <row r="16" spans="1:15" x14ac:dyDescent="0.25">
      <c r="D16" s="162">
        <v>12</v>
      </c>
      <c r="E16" s="162" t="s">
        <v>550</v>
      </c>
    </row>
    <row r="17" spans="4:14" x14ac:dyDescent="0.25">
      <c r="D17" s="162">
        <v>13</v>
      </c>
      <c r="E17" s="162" t="s">
        <v>551</v>
      </c>
    </row>
    <row r="18" spans="4:14" x14ac:dyDescent="0.25">
      <c r="D18" s="162">
        <v>14</v>
      </c>
      <c r="E18" s="162" t="s">
        <v>552</v>
      </c>
    </row>
    <row r="19" spans="4:14" x14ac:dyDescent="0.25">
      <c r="D19" s="162">
        <v>15</v>
      </c>
      <c r="E19" s="162" t="s">
        <v>553</v>
      </c>
    </row>
    <row r="20" spans="4:14" x14ac:dyDescent="0.25">
      <c r="D20" s="162">
        <v>16</v>
      </c>
      <c r="E20" s="162" t="s">
        <v>554</v>
      </c>
    </row>
    <row r="21" spans="4:14" ht="15.75" customHeight="1" x14ac:dyDescent="0.25">
      <c r="D21" s="162">
        <v>17</v>
      </c>
      <c r="E21" s="162" t="s">
        <v>555</v>
      </c>
      <c r="I21" s="162" t="s">
        <v>556</v>
      </c>
      <c r="N21" s="162" t="s">
        <v>557</v>
      </c>
    </row>
    <row r="22" spans="4:14" ht="15.75" customHeight="1" x14ac:dyDescent="0.25">
      <c r="D22" s="162">
        <v>18</v>
      </c>
      <c r="E22" s="162" t="s">
        <v>558</v>
      </c>
    </row>
    <row r="23" spans="4:14" ht="15.75" customHeight="1" x14ac:dyDescent="0.25">
      <c r="D23" s="162">
        <v>19</v>
      </c>
      <c r="E23" s="162" t="s">
        <v>559</v>
      </c>
      <c r="I23" s="162" t="s">
        <v>560</v>
      </c>
      <c r="N23" s="162" t="s">
        <v>561</v>
      </c>
    </row>
    <row r="24" spans="4:14" ht="15.75" customHeight="1" x14ac:dyDescent="0.25">
      <c r="D24" s="162">
        <v>20</v>
      </c>
      <c r="E24" s="162" t="s">
        <v>562</v>
      </c>
      <c r="I24" s="162" t="s">
        <v>563</v>
      </c>
      <c r="N24" s="162" t="s">
        <v>564</v>
      </c>
    </row>
    <row r="25" spans="4:14" ht="15.75" customHeight="1" x14ac:dyDescent="0.25">
      <c r="I25" s="162" t="s">
        <v>565</v>
      </c>
      <c r="N25" s="162" t="s">
        <v>566</v>
      </c>
    </row>
    <row r="26" spans="4:14" ht="15.75" customHeight="1" x14ac:dyDescent="0.25">
      <c r="I26" s="162" t="s">
        <v>567</v>
      </c>
      <c r="N26" s="162" t="s">
        <v>568</v>
      </c>
    </row>
    <row r="27" spans="4:14" ht="15.75" customHeight="1" x14ac:dyDescent="0.25">
      <c r="I27" s="162" t="s">
        <v>569</v>
      </c>
      <c r="N27" s="162" t="s">
        <v>570</v>
      </c>
    </row>
    <row r="28" spans="4:14" ht="15.75" customHeight="1" x14ac:dyDescent="0.25">
      <c r="N28" s="162" t="s">
        <v>571</v>
      </c>
    </row>
    <row r="29" spans="4:14" ht="15.75" customHeight="1" x14ac:dyDescent="0.25">
      <c r="N29" s="162" t="s">
        <v>572</v>
      </c>
    </row>
    <row r="30" spans="4:14" ht="15.75" customHeight="1" x14ac:dyDescent="0.25">
      <c r="I30" s="162" t="s">
        <v>573</v>
      </c>
      <c r="N30" s="162" t="s">
        <v>574</v>
      </c>
    </row>
    <row r="31" spans="4:14" ht="15.75" customHeight="1" x14ac:dyDescent="0.25">
      <c r="N31" s="162" t="s">
        <v>575</v>
      </c>
    </row>
    <row r="32" spans="4:14" ht="15.75" customHeight="1" x14ac:dyDescent="0.25">
      <c r="I32" s="162" t="s">
        <v>576</v>
      </c>
      <c r="N32" s="162" t="s">
        <v>577</v>
      </c>
    </row>
    <row r="33" spans="8:14" ht="15.75" customHeight="1" x14ac:dyDescent="0.25">
      <c r="I33" s="162" t="s">
        <v>578</v>
      </c>
      <c r="N33" s="162" t="s">
        <v>579</v>
      </c>
    </row>
    <row r="34" spans="8:14" ht="15.75" customHeight="1" x14ac:dyDescent="0.25">
      <c r="I34" s="162" t="s">
        <v>580</v>
      </c>
    </row>
    <row r="35" spans="8:14" ht="15.75" customHeight="1" x14ac:dyDescent="0.25">
      <c r="I35" s="162" t="s">
        <v>581</v>
      </c>
    </row>
    <row r="36" spans="8:14" ht="15.75" customHeight="1" x14ac:dyDescent="0.25"/>
    <row r="37" spans="8:14" ht="15.75" customHeight="1" x14ac:dyDescent="0.25"/>
    <row r="38" spans="8:14" ht="15.75" customHeight="1" x14ac:dyDescent="0.25">
      <c r="I38" s="162" t="s">
        <v>582</v>
      </c>
      <c r="L38" s="162" t="s">
        <v>583</v>
      </c>
      <c r="M38" s="162" t="s">
        <v>584</v>
      </c>
      <c r="N38" s="162" t="s">
        <v>585</v>
      </c>
    </row>
    <row r="39" spans="8:14" ht="15.75" customHeight="1" x14ac:dyDescent="0.25"/>
    <row r="40" spans="8:14" ht="15.75" customHeight="1" x14ac:dyDescent="0.25">
      <c r="H40" s="162" t="s">
        <v>278</v>
      </c>
      <c r="I40" s="162" t="s">
        <v>586</v>
      </c>
      <c r="L40" s="53" t="s">
        <v>587</v>
      </c>
      <c r="M40" s="162" t="s">
        <v>588</v>
      </c>
      <c r="N40" s="162" t="s">
        <v>589</v>
      </c>
    </row>
    <row r="41" spans="8:14" ht="15.75" customHeight="1" x14ac:dyDescent="0.25">
      <c r="I41" s="162" t="s">
        <v>590</v>
      </c>
      <c r="L41" s="53" t="s">
        <v>591</v>
      </c>
      <c r="M41" s="162" t="s">
        <v>592</v>
      </c>
      <c r="N41" s="162" t="s">
        <v>593</v>
      </c>
    </row>
    <row r="42" spans="8:14" ht="15.75" customHeight="1" x14ac:dyDescent="0.25">
      <c r="I42" s="162" t="s">
        <v>594</v>
      </c>
      <c r="L42" s="53" t="s">
        <v>595</v>
      </c>
      <c r="N42" s="162" t="s">
        <v>596</v>
      </c>
    </row>
    <row r="43" spans="8:14" ht="15.75" customHeight="1" x14ac:dyDescent="0.25">
      <c r="I43" s="162" t="s">
        <v>597</v>
      </c>
      <c r="L43" s="53" t="s">
        <v>598</v>
      </c>
      <c r="N43" s="162" t="s">
        <v>599</v>
      </c>
    </row>
    <row r="44" spans="8:14" ht="15.75" customHeight="1" x14ac:dyDescent="0.25">
      <c r="I44" s="162" t="s">
        <v>600</v>
      </c>
      <c r="N44" s="162" t="s">
        <v>601</v>
      </c>
    </row>
    <row r="45" spans="8:14" ht="15.75" customHeight="1" x14ac:dyDescent="0.25">
      <c r="I45" s="162" t="s">
        <v>602</v>
      </c>
      <c r="N45" s="162" t="s">
        <v>603</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pageSetUpPr fitToPage="1"/>
  </sheetPr>
  <dimension ref="A1:O126"/>
  <sheetViews>
    <sheetView showGridLines="0" topLeftCell="A31" zoomScale="55" zoomScaleNormal="55" workbookViewId="0">
      <selection activeCell="D74" sqref="D74:E74"/>
    </sheetView>
  </sheetViews>
  <sheetFormatPr baseColWidth="10" defaultColWidth="10.85546875" defaultRowHeight="14.25" x14ac:dyDescent="0.25"/>
  <cols>
    <col min="1" max="1" width="49.85546875" style="68" customWidth="1"/>
    <col min="2" max="4" width="35.85546875" style="68" customWidth="1"/>
    <col min="5" max="5" width="43" style="68" customWidth="1"/>
    <col min="6" max="6" width="35.85546875" style="68" customWidth="1"/>
    <col min="7" max="7" width="39.710937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31" t="s">
        <v>206</v>
      </c>
      <c r="C11" s="632"/>
      <c r="D11" s="632"/>
      <c r="E11" s="632"/>
      <c r="F11" s="632"/>
      <c r="G11" s="632"/>
      <c r="H11" s="632"/>
      <c r="I11" s="632"/>
      <c r="J11" s="632"/>
      <c r="K11" s="632"/>
      <c r="L11" s="632"/>
      <c r="M11" s="632"/>
      <c r="N11" s="632"/>
      <c r="O11" s="633"/>
    </row>
    <row r="12" spans="1:15" ht="15" customHeight="1" x14ac:dyDescent="0.25">
      <c r="A12" s="651"/>
      <c r="B12" s="634"/>
      <c r="C12" s="635"/>
      <c r="D12" s="635"/>
      <c r="E12" s="635"/>
      <c r="F12" s="635"/>
      <c r="G12" s="635"/>
      <c r="H12" s="635"/>
      <c r="I12" s="635"/>
      <c r="J12" s="635"/>
      <c r="K12" s="635"/>
      <c r="L12" s="635"/>
      <c r="M12" s="635"/>
      <c r="N12" s="635"/>
      <c r="O12" s="636"/>
    </row>
    <row r="13" spans="1:15" ht="15" customHeight="1" thickBot="1" x14ac:dyDescent="0.3">
      <c r="A13" s="652"/>
      <c r="B13" s="637"/>
      <c r="C13" s="638"/>
      <c r="D13" s="638"/>
      <c r="E13" s="638"/>
      <c r="F13" s="638"/>
      <c r="G13" s="638"/>
      <c r="H13" s="638"/>
      <c r="I13" s="638"/>
      <c r="J13" s="638"/>
      <c r="K13" s="638"/>
      <c r="L13" s="638"/>
      <c r="M13" s="638"/>
      <c r="N13" s="638"/>
      <c r="O13" s="639"/>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208</v>
      </c>
      <c r="C15" s="640"/>
      <c r="D15" s="640"/>
      <c r="E15" s="640"/>
      <c r="F15" s="640"/>
      <c r="G15" s="644" t="s">
        <v>209</v>
      </c>
      <c r="H15" s="644"/>
      <c r="I15" s="641" t="s">
        <v>210</v>
      </c>
      <c r="J15" s="641"/>
      <c r="K15" s="641"/>
      <c r="L15" s="641"/>
      <c r="M15" s="641"/>
      <c r="N15" s="641"/>
      <c r="O15" s="641"/>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43" t="s">
        <v>211</v>
      </c>
      <c r="B17" s="646" t="s">
        <v>212</v>
      </c>
      <c r="C17" s="647"/>
      <c r="D17" s="647"/>
      <c r="E17" s="648"/>
      <c r="F17" s="344" t="s">
        <v>213</v>
      </c>
      <c r="G17" s="645" t="s">
        <v>214</v>
      </c>
      <c r="H17" s="645"/>
      <c r="I17" s="645"/>
      <c r="J17" s="124" t="s">
        <v>215</v>
      </c>
      <c r="K17" s="640" t="s">
        <v>216</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3"/>
      <c r="F22" s="613"/>
      <c r="G22" s="612"/>
      <c r="H22" s="612"/>
      <c r="I22" s="612"/>
      <c r="J22" s="612"/>
      <c r="K22" s="612"/>
      <c r="L22" s="612"/>
      <c r="M22" s="612"/>
      <c r="N22" s="612"/>
      <c r="O22" s="614"/>
    </row>
    <row r="23" spans="1:15" ht="32.1" customHeight="1" thickBot="1" x14ac:dyDescent="0.3">
      <c r="A23" s="96"/>
      <c r="B23" s="86" t="s">
        <v>188</v>
      </c>
      <c r="C23" s="86" t="s">
        <v>189</v>
      </c>
      <c r="D23" s="341" t="s">
        <v>190</v>
      </c>
      <c r="E23" s="341" t="s">
        <v>191</v>
      </c>
      <c r="F23" s="392" t="s">
        <v>195</v>
      </c>
      <c r="G23" s="342" t="s">
        <v>196</v>
      </c>
      <c r="H23" s="86" t="s">
        <v>197</v>
      </c>
      <c r="I23" s="86" t="s">
        <v>198</v>
      </c>
      <c r="J23" s="86" t="s">
        <v>200</v>
      </c>
      <c r="K23" s="86" t="s">
        <v>201</v>
      </c>
      <c r="L23" s="86" t="s">
        <v>202</v>
      </c>
      <c r="M23" s="86" t="s">
        <v>203</v>
      </c>
      <c r="N23" s="87" t="s">
        <v>219</v>
      </c>
      <c r="O23" s="87" t="s">
        <v>220</v>
      </c>
    </row>
    <row r="24" spans="1:15" ht="32.1" customHeight="1" x14ac:dyDescent="0.25">
      <c r="A24" s="90" t="s">
        <v>221</v>
      </c>
      <c r="B24" s="91">
        <v>1969146000</v>
      </c>
      <c r="C24" s="408"/>
      <c r="D24" s="408">
        <f>8257600000+104333</f>
        <v>8257704333</v>
      </c>
      <c r="E24" s="188"/>
      <c r="F24" s="188"/>
      <c r="G24" s="91"/>
      <c r="H24" s="88"/>
      <c r="I24" s="88"/>
      <c r="J24" s="88"/>
      <c r="K24" s="88"/>
      <c r="L24" s="88"/>
      <c r="M24" s="88"/>
      <c r="N24" s="345">
        <f t="shared" ref="N24:N29" si="0">SUM(B24:M24)</f>
        <v>10226850333</v>
      </c>
      <c r="O24" s="89"/>
    </row>
    <row r="25" spans="1:15" ht="32.1" customHeight="1" x14ac:dyDescent="0.25">
      <c r="A25" s="90" t="s">
        <v>222</v>
      </c>
      <c r="B25" s="91">
        <v>4258050180</v>
      </c>
      <c r="C25" s="91">
        <v>1033685738</v>
      </c>
      <c r="D25" s="91"/>
      <c r="E25" s="91"/>
      <c r="F25" s="91"/>
      <c r="G25" s="91"/>
      <c r="H25" s="91"/>
      <c r="I25" s="91"/>
      <c r="J25" s="91"/>
      <c r="K25" s="91"/>
      <c r="L25" s="91"/>
      <c r="M25" s="91"/>
      <c r="N25" s="345">
        <f t="shared" si="0"/>
        <v>5291735918</v>
      </c>
      <c r="O25" s="123">
        <f>N25/N24</f>
        <v>0.51743554913721845</v>
      </c>
    </row>
    <row r="26" spans="1:15" ht="32.1" customHeight="1" x14ac:dyDescent="0.25">
      <c r="A26" s="90" t="s">
        <v>223</v>
      </c>
      <c r="B26" s="91">
        <v>0</v>
      </c>
      <c r="C26" s="91"/>
      <c r="D26" s="91"/>
      <c r="E26" s="91"/>
      <c r="F26" s="91"/>
      <c r="G26" s="91"/>
      <c r="H26" s="91"/>
      <c r="I26" s="91"/>
      <c r="J26" s="91"/>
      <c r="K26" s="91"/>
      <c r="L26" s="91"/>
      <c r="M26" s="91"/>
      <c r="N26" s="345">
        <f t="shared" si="0"/>
        <v>0</v>
      </c>
      <c r="O26" s="123"/>
    </row>
    <row r="27" spans="1:15" ht="32.1" customHeight="1" x14ac:dyDescent="0.25">
      <c r="A27" s="90" t="s">
        <v>224</v>
      </c>
      <c r="B27" s="91">
        <v>1102000000</v>
      </c>
      <c r="C27" s="91">
        <v>1060878855</v>
      </c>
      <c r="D27" s="91">
        <v>415795909</v>
      </c>
      <c r="E27" s="91">
        <v>23534404</v>
      </c>
      <c r="F27" s="91"/>
      <c r="G27" s="91">
        <v>19261062</v>
      </c>
      <c r="H27" s="91"/>
      <c r="I27" s="91"/>
      <c r="J27" s="91"/>
      <c r="K27" s="91"/>
      <c r="L27" s="91"/>
      <c r="M27" s="346"/>
      <c r="N27" s="345">
        <f t="shared" si="0"/>
        <v>2621470230</v>
      </c>
      <c r="O27" s="123"/>
    </row>
    <row r="28" spans="1:15" ht="32.1" customHeight="1" x14ac:dyDescent="0.25">
      <c r="A28" s="90" t="s">
        <v>225</v>
      </c>
      <c r="B28" s="91">
        <v>0</v>
      </c>
      <c r="C28" s="91"/>
      <c r="D28" s="91"/>
      <c r="E28" s="91"/>
      <c r="F28" s="91"/>
      <c r="G28" s="91"/>
      <c r="H28" s="91"/>
      <c r="I28" s="91"/>
      <c r="J28" s="91"/>
      <c r="K28" s="91"/>
      <c r="L28" s="91"/>
      <c r="M28" s="91"/>
      <c r="N28" s="345">
        <f t="shared" si="0"/>
        <v>0</v>
      </c>
      <c r="O28" s="92"/>
    </row>
    <row r="29" spans="1:15" ht="32.1" customHeight="1" thickBot="1" x14ac:dyDescent="0.3">
      <c r="A29" s="93" t="s">
        <v>226</v>
      </c>
      <c r="B29" s="94">
        <v>1009078172</v>
      </c>
      <c r="C29" s="94">
        <v>997307670</v>
      </c>
      <c r="D29" s="94"/>
      <c r="E29" s="94"/>
      <c r="F29" s="94"/>
      <c r="G29" s="94"/>
      <c r="H29" s="94"/>
      <c r="I29" s="94"/>
      <c r="J29" s="94"/>
      <c r="K29" s="94"/>
      <c r="L29" s="94"/>
      <c r="M29" s="94"/>
      <c r="N29" s="435">
        <f t="shared" si="0"/>
        <v>2006385842</v>
      </c>
      <c r="O29" s="436">
        <f>+N29/(N27-N28)</f>
        <v>0.76536663244884529</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Operar 6 Casas Refugio que incorporen el enfoque diferencial para la atención de mujeres víctimas de violencias de género y sus personas a cargo, incluyendo una casa para mujeres rurales y campesinas y un modelo intermedio</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23</v>
      </c>
      <c r="I35" s="679"/>
      <c r="J35" s="98"/>
    </row>
    <row r="36" spans="1:10" ht="50.25" customHeight="1" thickBot="1" x14ac:dyDescent="0.3">
      <c r="A36" s="678"/>
      <c r="B36" s="281">
        <v>6</v>
      </c>
      <c r="C36" s="281">
        <v>6</v>
      </c>
      <c r="D36" s="281">
        <v>6</v>
      </c>
      <c r="E36" s="281">
        <v>6</v>
      </c>
      <c r="F36" s="281">
        <v>6</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375.95" customHeight="1" thickBot="1" x14ac:dyDescent="0.3">
      <c r="A39" s="678"/>
      <c r="B39" s="104">
        <v>6</v>
      </c>
      <c r="C39" s="105">
        <v>6</v>
      </c>
      <c r="D39" s="670" t="s">
        <v>630</v>
      </c>
      <c r="E39" s="671"/>
      <c r="F39" s="670" t="s">
        <v>631</v>
      </c>
      <c r="G39" s="671"/>
      <c r="H39" s="407" t="s">
        <v>632</v>
      </c>
      <c r="I39" s="407" t="s">
        <v>633</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408.75" customHeight="1" thickBot="1" x14ac:dyDescent="0.3">
      <c r="A41" s="678"/>
      <c r="B41" s="104">
        <v>6</v>
      </c>
      <c r="C41" s="105">
        <v>6</v>
      </c>
      <c r="D41" s="670" t="s">
        <v>754</v>
      </c>
      <c r="E41" s="671"/>
      <c r="F41" s="670" t="s">
        <v>755</v>
      </c>
      <c r="G41" s="671"/>
      <c r="H41" s="407" t="s">
        <v>632</v>
      </c>
      <c r="I41" s="407" t="s">
        <v>633</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6</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6</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6</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6</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6</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6</v>
      </c>
      <c r="C53" s="107"/>
      <c r="D53" s="600"/>
      <c r="E53" s="682"/>
      <c r="F53" s="600"/>
      <c r="G53" s="601"/>
      <c r="H53" s="101"/>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6">
        <v>6</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6</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6</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6</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97.5" customHeight="1" x14ac:dyDescent="0.25">
      <c r="A66" s="113" t="s">
        <v>253</v>
      </c>
      <c r="B66" s="616" t="s">
        <v>254</v>
      </c>
      <c r="C66" s="617"/>
      <c r="D66" s="616" t="s">
        <v>255</v>
      </c>
      <c r="E66" s="617"/>
      <c r="F66" s="616" t="s">
        <v>256</v>
      </c>
      <c r="G66" s="617"/>
      <c r="H66" s="616"/>
      <c r="I66" s="617"/>
    </row>
    <row r="67" spans="1:9" ht="40.5" customHeight="1" x14ac:dyDescent="0.25">
      <c r="A67" s="113" t="s">
        <v>257</v>
      </c>
      <c r="B67" s="596">
        <v>0.03</v>
      </c>
      <c r="C67" s="597"/>
      <c r="D67" s="596">
        <v>0.03</v>
      </c>
      <c r="E67" s="597"/>
      <c r="F67" s="596">
        <v>0.04</v>
      </c>
      <c r="G67" s="597"/>
      <c r="H67" s="596"/>
      <c r="I67" s="597"/>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8.3000000000000004E-2</v>
      </c>
      <c r="C69" s="115">
        <v>8.3000000000000004E-2</v>
      </c>
      <c r="D69" s="115">
        <v>8.3000000000000004E-2</v>
      </c>
      <c r="E69" s="115">
        <v>8.3000000000000004E-2</v>
      </c>
      <c r="F69" s="115">
        <v>0</v>
      </c>
      <c r="G69" s="116">
        <v>0</v>
      </c>
      <c r="H69" s="115"/>
      <c r="I69" s="117"/>
    </row>
    <row r="70" spans="1:9" ht="223.5" customHeight="1" x14ac:dyDescent="0.25">
      <c r="A70" s="113" t="s">
        <v>258</v>
      </c>
      <c r="B70" s="618" t="s">
        <v>634</v>
      </c>
      <c r="C70" s="619"/>
      <c r="D70" s="618" t="s">
        <v>635</v>
      </c>
      <c r="E70" s="619"/>
      <c r="F70" s="618" t="s">
        <v>636</v>
      </c>
      <c r="G70" s="619"/>
      <c r="H70" s="620"/>
      <c r="I70" s="621"/>
    </row>
    <row r="71" spans="1:9" ht="80.25" customHeight="1" x14ac:dyDescent="0.25">
      <c r="A71" s="113" t="s">
        <v>259</v>
      </c>
      <c r="B71" s="655" t="s">
        <v>638</v>
      </c>
      <c r="C71" s="656"/>
      <c r="D71" s="655" t="s">
        <v>639</v>
      </c>
      <c r="E71" s="656"/>
      <c r="F71" s="657" t="s">
        <v>637</v>
      </c>
      <c r="G71" s="656"/>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8.3000000000000004E-2</v>
      </c>
      <c r="C73" s="115">
        <v>8.3000000000000004E-2</v>
      </c>
      <c r="D73" s="115">
        <v>8.3000000000000004E-2</v>
      </c>
      <c r="E73" s="115">
        <v>8.3000000000000004E-2</v>
      </c>
      <c r="F73" s="115">
        <v>0.1</v>
      </c>
      <c r="G73" s="116">
        <v>0.1</v>
      </c>
      <c r="H73" s="115"/>
      <c r="I73" s="117"/>
    </row>
    <row r="74" spans="1:9" ht="361.5" customHeight="1" x14ac:dyDescent="0.25">
      <c r="A74" s="113" t="s">
        <v>258</v>
      </c>
      <c r="B74" s="618" t="s">
        <v>753</v>
      </c>
      <c r="C74" s="619"/>
      <c r="D74" s="618" t="s">
        <v>798</v>
      </c>
      <c r="E74" s="619"/>
      <c r="F74" s="618" t="s">
        <v>795</v>
      </c>
      <c r="G74" s="619"/>
      <c r="H74" s="658"/>
      <c r="I74" s="659"/>
    </row>
    <row r="75" spans="1:9" ht="80.25" customHeight="1" x14ac:dyDescent="0.25">
      <c r="A75" s="113" t="s">
        <v>259</v>
      </c>
      <c r="B75" s="655" t="s">
        <v>762</v>
      </c>
      <c r="C75" s="656"/>
      <c r="D75" s="655" t="s">
        <v>763</v>
      </c>
      <c r="E75" s="656"/>
      <c r="F75" s="655" t="s">
        <v>796</v>
      </c>
      <c r="G75" s="656"/>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8.3000000000000004E-2</v>
      </c>
      <c r="C77" s="116"/>
      <c r="D77" s="115">
        <v>8.3000000000000004E-2</v>
      </c>
      <c r="E77" s="116"/>
      <c r="F77" s="115">
        <v>0.1</v>
      </c>
      <c r="G77" s="116"/>
      <c r="H77" s="115"/>
      <c r="I77" s="117"/>
    </row>
    <row r="78" spans="1:9" ht="80.25" customHeight="1" x14ac:dyDescent="0.25">
      <c r="A78" s="113" t="s">
        <v>258</v>
      </c>
      <c r="B78" s="683"/>
      <c r="C78" s="684"/>
      <c r="D78" s="683"/>
      <c r="E78" s="684"/>
      <c r="F78" s="683"/>
      <c r="G78" s="684"/>
      <c r="H78" s="607"/>
      <c r="I78" s="608"/>
    </row>
    <row r="79" spans="1:9" ht="80.25" customHeight="1" x14ac:dyDescent="0.25">
      <c r="A79" s="113" t="s">
        <v>259</v>
      </c>
      <c r="B79" s="653"/>
      <c r="C79" s="654"/>
      <c r="D79" s="653"/>
      <c r="E79" s="654"/>
      <c r="F79" s="653"/>
      <c r="G79" s="654"/>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8.3000000000000004E-2</v>
      </c>
      <c r="C81" s="116"/>
      <c r="D81" s="115">
        <v>8.3000000000000004E-2</v>
      </c>
      <c r="E81" s="116"/>
      <c r="F81" s="115">
        <v>0.1</v>
      </c>
      <c r="G81" s="116"/>
      <c r="H81" s="115"/>
      <c r="I81" s="117"/>
    </row>
    <row r="82" spans="1:9" ht="80.25" customHeight="1" x14ac:dyDescent="0.25">
      <c r="A82" s="113" t="s">
        <v>258</v>
      </c>
      <c r="B82" s="686"/>
      <c r="C82" s="687"/>
      <c r="D82" s="686"/>
      <c r="E82" s="687"/>
      <c r="F82" s="686"/>
      <c r="G82" s="687"/>
      <c r="H82" s="607"/>
      <c r="I82" s="608"/>
    </row>
    <row r="83" spans="1:9" ht="80.25" customHeight="1" x14ac:dyDescent="0.25">
      <c r="A83" s="113" t="s">
        <v>259</v>
      </c>
      <c r="B83" s="605"/>
      <c r="C83" s="606"/>
      <c r="D83" s="605"/>
      <c r="E83" s="606"/>
      <c r="F83" s="605"/>
      <c r="G83" s="606"/>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8.3000000000000004E-2</v>
      </c>
      <c r="C85" s="116"/>
      <c r="D85" s="115">
        <v>8.3000000000000004E-2</v>
      </c>
      <c r="E85" s="116"/>
      <c r="F85" s="115">
        <v>0.1</v>
      </c>
      <c r="G85" s="116"/>
      <c r="H85" s="115"/>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8.3000000000000004E-2</v>
      </c>
      <c r="C89" s="118"/>
      <c r="D89" s="115">
        <v>8.3000000000000004E-2</v>
      </c>
      <c r="E89" s="118"/>
      <c r="F89" s="115">
        <v>0.1</v>
      </c>
      <c r="G89" s="118"/>
      <c r="H89" s="115"/>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8.3000000000000004E-2</v>
      </c>
      <c r="C93" s="118"/>
      <c r="D93" s="115">
        <v>8.3000000000000004E-2</v>
      </c>
      <c r="E93" s="118"/>
      <c r="F93" s="115">
        <v>0.1</v>
      </c>
      <c r="G93" s="118"/>
      <c r="H93" s="115"/>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8.3000000000000004E-2</v>
      </c>
      <c r="C97" s="118"/>
      <c r="D97" s="115">
        <v>8.3000000000000004E-2</v>
      </c>
      <c r="E97" s="118"/>
      <c r="F97" s="115">
        <v>0.1</v>
      </c>
      <c r="G97" s="118"/>
      <c r="H97" s="115"/>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8.4000000000000005E-2</v>
      </c>
      <c r="C101" s="118"/>
      <c r="D101" s="115">
        <v>8.4000000000000005E-2</v>
      </c>
      <c r="E101" s="118"/>
      <c r="F101" s="115">
        <v>0.1</v>
      </c>
      <c r="G101" s="118"/>
      <c r="H101" s="115"/>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8.4000000000000005E-2</v>
      </c>
      <c r="C105" s="118"/>
      <c r="D105" s="115">
        <v>8.4000000000000005E-2</v>
      </c>
      <c r="E105" s="118"/>
      <c r="F105" s="115">
        <v>0.1</v>
      </c>
      <c r="G105" s="118"/>
      <c r="H105" s="115"/>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8.4000000000000005E-2</v>
      </c>
      <c r="C109" s="118"/>
      <c r="D109" s="115">
        <v>8.4000000000000005E-2</v>
      </c>
      <c r="E109" s="118"/>
      <c r="F109" s="115">
        <v>0.1</v>
      </c>
      <c r="G109" s="118"/>
      <c r="H109" s="115"/>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8.4000000000000005E-2</v>
      </c>
      <c r="C113" s="270"/>
      <c r="D113" s="115">
        <v>8.4000000000000005E-2</v>
      </c>
      <c r="E113" s="270"/>
      <c r="F113" s="115">
        <v>0</v>
      </c>
      <c r="G113" s="270"/>
      <c r="H113" s="115"/>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294">
        <f>(B69+B73+B77+B81+B85+B89+B93+B97+B101+B105+B109+B113)</f>
        <v>0.99999999999999989</v>
      </c>
      <c r="C116" s="119">
        <f t="shared" ref="C116:I116" si="1">(C69+C73+C77+C81+C85+C89+C93+C97+C101+C105+C109+C113)</f>
        <v>0.16600000000000001</v>
      </c>
      <c r="D116" s="119">
        <f t="shared" si="1"/>
        <v>0.99999999999999989</v>
      </c>
      <c r="E116" s="119">
        <f t="shared" si="1"/>
        <v>0.16600000000000001</v>
      </c>
      <c r="F116" s="119">
        <f t="shared" si="1"/>
        <v>0.99999999999999989</v>
      </c>
      <c r="G116" s="119">
        <f t="shared" si="1"/>
        <v>0.1</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50" type="noConversion"/>
  <hyperlinks>
    <hyperlink ref="B71" r:id="rId1" xr:uid="{DA2AEFDB-0CEA-4147-BD88-82151590AD41}"/>
    <hyperlink ref="D71" r:id="rId2" xr:uid="{83282340-E857-46B5-A2DA-609855B68F4F}"/>
    <hyperlink ref="B75" r:id="rId3" xr:uid="{C830EF85-79DA-401B-810B-E65431214A41}"/>
    <hyperlink ref="D75" r:id="rId4" xr:uid="{0C23F972-5AF7-402D-8C46-A73C14E7D3DF}"/>
    <hyperlink ref="F75" r:id="rId5" xr:uid="{C7277F5B-BA79-4218-B4BC-1C105DED5944}"/>
  </hyperlinks>
  <pageMargins left="0.25" right="0.25" top="0.75" bottom="0.75" header="0.3" footer="0.3"/>
  <pageSetup scale="25" orientation="landscape" r:id="rId6"/>
  <drawing r:id="rId7"/>
  <legacy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110F-FE67-4177-B8BD-926C1E898A30}">
  <sheetPr>
    <tabColor theme="2"/>
    <pageSetUpPr fitToPage="1"/>
  </sheetPr>
  <dimension ref="A1:O126"/>
  <sheetViews>
    <sheetView showGridLines="0" topLeftCell="A22" zoomScale="60" zoomScaleNormal="60" workbookViewId="0">
      <selection activeCell="A63" sqref="A63"/>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262</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208</v>
      </c>
      <c r="C15" s="640"/>
      <c r="D15" s="640"/>
      <c r="E15" s="640"/>
      <c r="F15" s="640"/>
      <c r="G15" s="644" t="s">
        <v>209</v>
      </c>
      <c r="H15" s="644"/>
      <c r="I15" s="641" t="s">
        <v>263</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43" t="s">
        <v>211</v>
      </c>
      <c r="B17" s="646" t="s">
        <v>212</v>
      </c>
      <c r="C17" s="647"/>
      <c r="D17" s="647"/>
      <c r="E17" s="648"/>
      <c r="F17" s="344" t="s">
        <v>213</v>
      </c>
      <c r="G17" s="645" t="s">
        <v>214</v>
      </c>
      <c r="H17" s="645"/>
      <c r="I17" s="645"/>
      <c r="J17" s="124" t="s">
        <v>215</v>
      </c>
      <c r="K17" s="640" t="s">
        <v>216</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3"/>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128" t="s">
        <v>219</v>
      </c>
      <c r="O23" s="410" t="s">
        <v>220</v>
      </c>
    </row>
    <row r="24" spans="1:15" ht="32.1" customHeight="1" x14ac:dyDescent="0.25">
      <c r="A24" s="90" t="s">
        <v>221</v>
      </c>
      <c r="B24" s="91">
        <v>949965000</v>
      </c>
      <c r="C24" s="91"/>
      <c r="D24" s="91"/>
      <c r="E24" s="91"/>
      <c r="F24" s="91"/>
      <c r="G24" s="91"/>
      <c r="H24" s="88"/>
      <c r="I24" s="88"/>
      <c r="J24" s="88"/>
      <c r="K24" s="88"/>
      <c r="L24" s="88"/>
      <c r="M24" s="437"/>
      <c r="N24" s="188">
        <f t="shared" ref="N24:N29" si="0">SUM(B24:M24)</f>
        <v>949965000</v>
      </c>
      <c r="O24" s="439"/>
    </row>
    <row r="25" spans="1:15" ht="32.1" customHeight="1" x14ac:dyDescent="0.25">
      <c r="A25" s="90" t="s">
        <v>222</v>
      </c>
      <c r="B25" s="91">
        <v>949245000</v>
      </c>
      <c r="C25" s="91"/>
      <c r="D25" s="91"/>
      <c r="E25" s="91"/>
      <c r="F25" s="91"/>
      <c r="G25" s="91"/>
      <c r="H25" s="91"/>
      <c r="I25" s="91"/>
      <c r="J25" s="91"/>
      <c r="K25" s="91"/>
      <c r="L25" s="91"/>
      <c r="M25" s="346"/>
      <c r="N25" s="91">
        <f t="shared" si="0"/>
        <v>949245000</v>
      </c>
      <c r="O25" s="409">
        <f>+(B25+C25+D25+E25+F25+G25+H25+I25+J25+K25+L25+M25)/N24</f>
        <v>0.9992420773396915</v>
      </c>
    </row>
    <row r="26" spans="1:15" ht="32.1" customHeight="1" x14ac:dyDescent="0.25">
      <c r="A26" s="90" t="s">
        <v>223</v>
      </c>
      <c r="B26" s="91">
        <v>0</v>
      </c>
      <c r="C26" s="91">
        <v>43777201</v>
      </c>
      <c r="D26" s="91"/>
      <c r="E26" s="91"/>
      <c r="F26" s="91"/>
      <c r="G26" s="91"/>
      <c r="H26" s="91"/>
      <c r="I26" s="91"/>
      <c r="J26" s="91"/>
      <c r="K26" s="91"/>
      <c r="L26" s="91"/>
      <c r="M26" s="346"/>
      <c r="N26" s="91">
        <f t="shared" si="0"/>
        <v>43777201</v>
      </c>
      <c r="O26" s="409"/>
    </row>
    <row r="27" spans="1:15" ht="32.1" customHeight="1" x14ac:dyDescent="0.25">
      <c r="A27" s="90" t="s">
        <v>224</v>
      </c>
      <c r="B27" s="91">
        <v>8643000</v>
      </c>
      <c r="C27" s="91">
        <v>19838000</v>
      </c>
      <c r="D27" s="91"/>
      <c r="E27" s="91"/>
      <c r="F27" s="91"/>
      <c r="G27" s="91"/>
      <c r="H27" s="91"/>
      <c r="I27" s="91"/>
      <c r="J27" s="91"/>
      <c r="K27" s="91"/>
      <c r="L27" s="91"/>
      <c r="M27" s="346"/>
      <c r="N27" s="91">
        <f t="shared" si="0"/>
        <v>28481000</v>
      </c>
      <c r="O27" s="409"/>
    </row>
    <row r="28" spans="1:15" ht="32.1" customHeight="1" x14ac:dyDescent="0.25">
      <c r="A28" s="90" t="s">
        <v>225</v>
      </c>
      <c r="B28" s="91">
        <v>0</v>
      </c>
      <c r="C28" s="91"/>
      <c r="D28" s="91"/>
      <c r="E28" s="91"/>
      <c r="F28" s="91"/>
      <c r="G28" s="91"/>
      <c r="H28" s="91"/>
      <c r="I28" s="91"/>
      <c r="J28" s="91"/>
      <c r="K28" s="91"/>
      <c r="L28" s="91"/>
      <c r="M28" s="346"/>
      <c r="N28" s="91">
        <f t="shared" si="0"/>
        <v>0</v>
      </c>
      <c r="O28" s="347"/>
    </row>
    <row r="29" spans="1:15" ht="32.1" customHeight="1" thickBot="1" x14ac:dyDescent="0.3">
      <c r="A29" s="93" t="s">
        <v>226</v>
      </c>
      <c r="B29" s="94">
        <v>8643000</v>
      </c>
      <c r="C29" s="94">
        <v>19838000</v>
      </c>
      <c r="D29" s="94"/>
      <c r="E29" s="94"/>
      <c r="F29" s="94"/>
      <c r="G29" s="94"/>
      <c r="H29" s="94"/>
      <c r="I29" s="94"/>
      <c r="J29" s="94"/>
      <c r="K29" s="94"/>
      <c r="L29" s="94"/>
      <c r="M29" s="438"/>
      <c r="N29" s="94">
        <f t="shared" si="0"/>
        <v>28481000</v>
      </c>
      <c r="O29" s="440">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Realizar la atención al 100% de personas (mujeres víctimas de violencias de género y sus personas a cargo) que son acogidas en Casas Refugio.</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23</v>
      </c>
      <c r="I35" s="679"/>
      <c r="J35" s="98"/>
    </row>
    <row r="36" spans="1:10" ht="50.25" customHeight="1" thickBot="1" x14ac:dyDescent="0.3">
      <c r="A36" s="678"/>
      <c r="B36" s="157">
        <v>1</v>
      </c>
      <c r="C36" s="157">
        <v>1</v>
      </c>
      <c r="D36" s="157">
        <v>1</v>
      </c>
      <c r="E36" s="157">
        <v>1</v>
      </c>
      <c r="F36" s="157">
        <v>1</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187.5" customHeight="1" thickBot="1" x14ac:dyDescent="0.3">
      <c r="A39" s="678"/>
      <c r="B39" s="157">
        <v>1</v>
      </c>
      <c r="C39" s="157">
        <v>1</v>
      </c>
      <c r="D39" s="697" t="s">
        <v>715</v>
      </c>
      <c r="E39" s="698"/>
      <c r="F39" s="697" t="s">
        <v>640</v>
      </c>
      <c r="G39" s="698"/>
      <c r="H39" s="412" t="s">
        <v>641</v>
      </c>
      <c r="I39" s="412" t="s">
        <v>642</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180" customHeight="1" thickBot="1" x14ac:dyDescent="0.3">
      <c r="A41" s="678"/>
      <c r="B41" s="157">
        <v>1</v>
      </c>
      <c r="C41" s="157">
        <v>1</v>
      </c>
      <c r="D41" s="697" t="s">
        <v>756</v>
      </c>
      <c r="E41" s="698"/>
      <c r="F41" s="697" t="s">
        <v>757</v>
      </c>
      <c r="G41" s="698"/>
      <c r="H41" s="412" t="s">
        <v>641</v>
      </c>
      <c r="I41" s="412" t="s">
        <v>642</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57">
        <v>1</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57">
        <v>1</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57">
        <v>1</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57">
        <v>1</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57">
        <v>1</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57">
        <v>1</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57">
        <v>1</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57">
        <v>1</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57">
        <v>1</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57">
        <v>1</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63.75" customHeight="1" x14ac:dyDescent="0.25">
      <c r="A66" s="113" t="s">
        <v>253</v>
      </c>
      <c r="B66" s="616" t="s">
        <v>264</v>
      </c>
      <c r="C66" s="617"/>
      <c r="D66" s="616" t="s">
        <v>265</v>
      </c>
      <c r="E66" s="617"/>
      <c r="F66" s="693"/>
      <c r="G66" s="694"/>
      <c r="H66" s="693"/>
      <c r="I66" s="694"/>
    </row>
    <row r="67" spans="1:9" ht="40.5" customHeight="1" x14ac:dyDescent="0.25">
      <c r="A67" s="113" t="s">
        <v>257</v>
      </c>
      <c r="B67" s="596">
        <v>0.05</v>
      </c>
      <c r="C67" s="597"/>
      <c r="D67" s="596">
        <v>0.05</v>
      </c>
      <c r="E67" s="597"/>
      <c r="F67" s="695"/>
      <c r="G67" s="696"/>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8.3000000000000004E-2</v>
      </c>
      <c r="C69" s="115">
        <v>8.3000000000000004E-2</v>
      </c>
      <c r="D69" s="115">
        <v>8.3000000000000004E-2</v>
      </c>
      <c r="E69" s="115">
        <v>8.3000000000000004E-2</v>
      </c>
      <c r="F69" s="122"/>
      <c r="G69" s="116"/>
      <c r="H69" s="122"/>
      <c r="I69" s="116"/>
    </row>
    <row r="70" spans="1:9" ht="206.25" customHeight="1" x14ac:dyDescent="0.25">
      <c r="A70" s="113" t="s">
        <v>258</v>
      </c>
      <c r="B70" s="689" t="s">
        <v>643</v>
      </c>
      <c r="C70" s="690"/>
      <c r="D70" s="689" t="s">
        <v>644</v>
      </c>
      <c r="E70" s="690"/>
      <c r="F70" s="620"/>
      <c r="G70" s="688"/>
      <c r="H70" s="620"/>
      <c r="I70" s="621"/>
    </row>
    <row r="71" spans="1:9" ht="80.25" customHeight="1" x14ac:dyDescent="0.25">
      <c r="A71" s="113" t="s">
        <v>259</v>
      </c>
      <c r="B71" s="655" t="s">
        <v>645</v>
      </c>
      <c r="C71" s="692"/>
      <c r="D71" s="655" t="s">
        <v>646</v>
      </c>
      <c r="E71" s="692"/>
      <c r="F71" s="607"/>
      <c r="G71" s="608"/>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8.3000000000000004E-2</v>
      </c>
      <c r="C73" s="115">
        <v>8.3000000000000004E-2</v>
      </c>
      <c r="D73" s="115">
        <v>8.3000000000000004E-2</v>
      </c>
      <c r="E73" s="115">
        <v>8.3000000000000004E-2</v>
      </c>
      <c r="F73" s="122"/>
      <c r="G73" s="117"/>
      <c r="H73" s="122"/>
      <c r="I73" s="117"/>
    </row>
    <row r="74" spans="1:9" ht="300.75" customHeight="1" x14ac:dyDescent="0.25">
      <c r="A74" s="113" t="s">
        <v>258</v>
      </c>
      <c r="B74" s="689" t="s">
        <v>758</v>
      </c>
      <c r="C74" s="690"/>
      <c r="D74" s="689" t="s">
        <v>759</v>
      </c>
      <c r="E74" s="690"/>
      <c r="F74" s="618"/>
      <c r="G74" s="619"/>
      <c r="H74" s="658"/>
      <c r="I74" s="659"/>
    </row>
    <row r="75" spans="1:9" ht="80.25" customHeight="1" x14ac:dyDescent="0.25">
      <c r="A75" s="113" t="s">
        <v>259</v>
      </c>
      <c r="B75" s="655" t="s">
        <v>764</v>
      </c>
      <c r="C75" s="691"/>
      <c r="D75" s="655" t="s">
        <v>765</v>
      </c>
      <c r="E75" s="691"/>
      <c r="F75" s="657"/>
      <c r="G75" s="656"/>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8.3000000000000004E-2</v>
      </c>
      <c r="C77" s="116"/>
      <c r="D77" s="115">
        <v>8.3000000000000004E-2</v>
      </c>
      <c r="E77" s="116"/>
      <c r="F77" s="122"/>
      <c r="G77" s="117"/>
      <c r="H77" s="122"/>
      <c r="I77" s="117"/>
    </row>
    <row r="78" spans="1:9" ht="80.25" customHeight="1" x14ac:dyDescent="0.25">
      <c r="A78" s="113" t="s">
        <v>258</v>
      </c>
      <c r="B78" s="683"/>
      <c r="C78" s="684"/>
      <c r="D78" s="683"/>
      <c r="E78" s="684"/>
      <c r="F78" s="620"/>
      <c r="G78" s="688"/>
      <c r="H78" s="607"/>
      <c r="I78" s="608"/>
    </row>
    <row r="79" spans="1:9" ht="80.25" customHeight="1" x14ac:dyDescent="0.25">
      <c r="A79" s="113" t="s">
        <v>259</v>
      </c>
      <c r="B79" s="653"/>
      <c r="C79" s="654"/>
      <c r="D79" s="653"/>
      <c r="E79" s="654"/>
      <c r="F79" s="607"/>
      <c r="G79" s="608"/>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8.3000000000000004E-2</v>
      </c>
      <c r="C81" s="116"/>
      <c r="D81" s="115">
        <v>8.3000000000000004E-2</v>
      </c>
      <c r="E81" s="116"/>
      <c r="F81" s="122"/>
      <c r="G81" s="117"/>
      <c r="H81" s="122"/>
      <c r="I81" s="117"/>
    </row>
    <row r="82" spans="1:9" ht="80.25" customHeight="1" x14ac:dyDescent="0.25">
      <c r="A82" s="113" t="s">
        <v>258</v>
      </c>
      <c r="B82" s="686"/>
      <c r="C82" s="687"/>
      <c r="D82" s="686"/>
      <c r="E82" s="687"/>
      <c r="F82" s="620"/>
      <c r="G82" s="688"/>
      <c r="H82" s="607"/>
      <c r="I82" s="608"/>
    </row>
    <row r="83" spans="1:9" ht="80.25" customHeight="1" x14ac:dyDescent="0.25">
      <c r="A83" s="113" t="s">
        <v>259</v>
      </c>
      <c r="B83" s="605"/>
      <c r="C83" s="606"/>
      <c r="D83" s="605"/>
      <c r="E83" s="606"/>
      <c r="F83" s="607"/>
      <c r="G83" s="608"/>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8.3000000000000004E-2</v>
      </c>
      <c r="C85" s="116"/>
      <c r="D85" s="115">
        <v>8.3000000000000004E-2</v>
      </c>
      <c r="E85" s="116"/>
      <c r="F85" s="122"/>
      <c r="G85" s="117"/>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8.3000000000000004E-2</v>
      </c>
      <c r="C89" s="118"/>
      <c r="D89" s="115">
        <v>8.3000000000000004E-2</v>
      </c>
      <c r="E89" s="118"/>
      <c r="F89" s="122"/>
      <c r="G89" s="117"/>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8.3000000000000004E-2</v>
      </c>
      <c r="C93" s="118"/>
      <c r="D93" s="115">
        <v>8.3000000000000004E-2</v>
      </c>
      <c r="E93" s="118"/>
      <c r="F93" s="122"/>
      <c r="G93" s="117"/>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8.3000000000000004E-2</v>
      </c>
      <c r="C97" s="118"/>
      <c r="D97" s="115">
        <v>8.3000000000000004E-2</v>
      </c>
      <c r="E97" s="118"/>
      <c r="F97" s="122"/>
      <c r="G97" s="117"/>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8.4000000000000005E-2</v>
      </c>
      <c r="C101" s="118"/>
      <c r="D101" s="115">
        <v>8.4000000000000005E-2</v>
      </c>
      <c r="E101" s="118"/>
      <c r="F101" s="122"/>
      <c r="G101" s="117"/>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8.4000000000000005E-2</v>
      </c>
      <c r="C105" s="118"/>
      <c r="D105" s="115">
        <v>8.4000000000000005E-2</v>
      </c>
      <c r="E105" s="118"/>
      <c r="F105" s="122"/>
      <c r="G105" s="117"/>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8.4000000000000005E-2</v>
      </c>
      <c r="C109" s="118"/>
      <c r="D109" s="115">
        <v>8.4000000000000005E-2</v>
      </c>
      <c r="E109" s="118"/>
      <c r="F109" s="122"/>
      <c r="G109" s="117"/>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8.4000000000000005E-2</v>
      </c>
      <c r="C113" s="270"/>
      <c r="D113" s="115">
        <v>8.4000000000000005E-2</v>
      </c>
      <c r="E113" s="270"/>
      <c r="F113" s="270"/>
      <c r="G113" s="271"/>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1">(B69+B73+B77+B81+B85+B89+B93+B97+B101+B105+B109+B113)</f>
        <v>0.99999999999999989</v>
      </c>
      <c r="C116" s="119">
        <f t="shared" si="1"/>
        <v>0.16600000000000001</v>
      </c>
      <c r="D116" s="119">
        <f t="shared" si="1"/>
        <v>0.99999999999999989</v>
      </c>
      <c r="E116" s="119">
        <f t="shared" si="1"/>
        <v>0.16600000000000001</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CC681A84-D7DC-455F-807B-F335C5843468}"/>
    <hyperlink ref="D71" r:id="rId2" xr:uid="{780841C6-F91D-465A-B8F2-B9A66BB8927E}"/>
    <hyperlink ref="B75" r:id="rId3" xr:uid="{353B2DCD-E126-4DAF-96B3-86BB0416BAA0}"/>
    <hyperlink ref="D75" r:id="rId4" xr:uid="{C8D982D6-6B0C-43CD-895D-60B21238E009}"/>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2BDBB8A-BF4D-4F99-9A21-99260C1611B7}">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1C0-AB3C-401A-84A2-7B58ACCE02E4}">
  <sheetPr>
    <tabColor theme="2"/>
    <pageSetUpPr fitToPage="1"/>
  </sheetPr>
  <dimension ref="A1:O126"/>
  <sheetViews>
    <sheetView showGridLines="0" topLeftCell="A3" zoomScale="85" zoomScaleNormal="85" workbookViewId="0">
      <selection activeCell="B11" sqref="B11:O13"/>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31" t="s">
        <v>614</v>
      </c>
      <c r="C11" s="632"/>
      <c r="D11" s="632"/>
      <c r="E11" s="632"/>
      <c r="F11" s="632"/>
      <c r="G11" s="632"/>
      <c r="H11" s="632"/>
      <c r="I11" s="632"/>
      <c r="J11" s="632"/>
      <c r="K11" s="632"/>
      <c r="L11" s="632"/>
      <c r="M11" s="632"/>
      <c r="N11" s="632"/>
      <c r="O11" s="633"/>
    </row>
    <row r="12" spans="1:15" ht="15" customHeight="1" x14ac:dyDescent="0.25">
      <c r="A12" s="651"/>
      <c r="B12" s="634"/>
      <c r="C12" s="635"/>
      <c r="D12" s="635"/>
      <c r="E12" s="635"/>
      <c r="F12" s="635"/>
      <c r="G12" s="635"/>
      <c r="H12" s="635"/>
      <c r="I12" s="635"/>
      <c r="J12" s="635"/>
      <c r="K12" s="635"/>
      <c r="L12" s="635"/>
      <c r="M12" s="635"/>
      <c r="N12" s="635"/>
      <c r="O12" s="636"/>
    </row>
    <row r="13" spans="1:15" ht="15" customHeight="1" thickBot="1" x14ac:dyDescent="0.3">
      <c r="A13" s="652"/>
      <c r="B13" s="637"/>
      <c r="C13" s="638"/>
      <c r="D13" s="638"/>
      <c r="E13" s="638"/>
      <c r="F13" s="638"/>
      <c r="G13" s="638"/>
      <c r="H13" s="638"/>
      <c r="I13" s="638"/>
      <c r="J13" s="638"/>
      <c r="K13" s="638"/>
      <c r="L13" s="638"/>
      <c r="M13" s="638"/>
      <c r="N13" s="638"/>
      <c r="O13" s="639"/>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268</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16326885000</v>
      </c>
      <c r="C24" s="91"/>
      <c r="D24" s="91"/>
      <c r="E24" s="91"/>
      <c r="F24" s="91"/>
      <c r="G24" s="91"/>
      <c r="H24" s="88"/>
      <c r="I24" s="88"/>
      <c r="J24" s="88"/>
      <c r="K24" s="88"/>
      <c r="L24" s="88"/>
      <c r="M24" s="437"/>
      <c r="N24" s="91">
        <f t="shared" ref="N24:N29" si="0">SUM(B24:M24)</f>
        <v>16326885000</v>
      </c>
      <c r="O24" s="439"/>
    </row>
    <row r="25" spans="1:15" ht="32.1" customHeight="1" x14ac:dyDescent="0.25">
      <c r="A25" s="90" t="s">
        <v>222</v>
      </c>
      <c r="B25" s="91">
        <v>16326884449</v>
      </c>
      <c r="C25" s="91"/>
      <c r="D25" s="91"/>
      <c r="E25" s="91"/>
      <c r="F25" s="91"/>
      <c r="G25" s="91"/>
      <c r="H25" s="91"/>
      <c r="I25" s="91"/>
      <c r="J25" s="91"/>
      <c r="K25" s="91"/>
      <c r="L25" s="91"/>
      <c r="M25" s="346"/>
      <c r="N25" s="91">
        <f t="shared" si="0"/>
        <v>16326884449</v>
      </c>
      <c r="O25" s="409">
        <f>+(B25+C25+D25+E25+F25+G25+H25+I25+J25+K25+L25+M25)/N24</f>
        <v>0.99999996625198251</v>
      </c>
    </row>
    <row r="26" spans="1:15" ht="32.1" customHeight="1" x14ac:dyDescent="0.25">
      <c r="A26" s="90" t="s">
        <v>223</v>
      </c>
      <c r="B26" s="91">
        <v>0</v>
      </c>
      <c r="C26" s="91">
        <v>1247441685</v>
      </c>
      <c r="D26" s="91"/>
      <c r="E26" s="91"/>
      <c r="F26" s="91"/>
      <c r="G26" s="91"/>
      <c r="H26" s="91"/>
      <c r="I26" s="91"/>
      <c r="J26" s="91"/>
      <c r="K26" s="91"/>
      <c r="L26" s="91"/>
      <c r="M26" s="346"/>
      <c r="N26" s="91">
        <f t="shared" si="0"/>
        <v>1247441685</v>
      </c>
      <c r="O26" s="409"/>
    </row>
    <row r="27" spans="1:15" ht="32.1" customHeight="1" x14ac:dyDescent="0.25">
      <c r="A27" s="90" t="s">
        <v>224</v>
      </c>
      <c r="B27" s="91">
        <v>1231063255</v>
      </c>
      <c r="C27" s="91">
        <v>36271486</v>
      </c>
      <c r="D27" s="91"/>
      <c r="E27" s="91"/>
      <c r="F27" s="91"/>
      <c r="G27" s="91"/>
      <c r="H27" s="91"/>
      <c r="I27" s="91"/>
      <c r="J27" s="91"/>
      <c r="K27" s="91"/>
      <c r="L27" s="91"/>
      <c r="M27" s="346">
        <v>41589938</v>
      </c>
      <c r="N27" s="91">
        <f t="shared" si="0"/>
        <v>1308924679</v>
      </c>
      <c r="O27" s="409"/>
    </row>
    <row r="28" spans="1:15" ht="32.1" customHeight="1" x14ac:dyDescent="0.25">
      <c r="A28" s="90" t="s">
        <v>225</v>
      </c>
      <c r="B28" s="91">
        <v>0</v>
      </c>
      <c r="C28" s="91"/>
      <c r="D28" s="91"/>
      <c r="E28" s="91"/>
      <c r="F28" s="91"/>
      <c r="G28" s="91"/>
      <c r="H28" s="91"/>
      <c r="I28" s="91"/>
      <c r="J28" s="91"/>
      <c r="K28" s="91"/>
      <c r="L28" s="91"/>
      <c r="M28" s="346"/>
      <c r="N28" s="91">
        <f t="shared" si="0"/>
        <v>0</v>
      </c>
      <c r="O28" s="347"/>
    </row>
    <row r="29" spans="1:15" ht="32.1" customHeight="1" thickBot="1" x14ac:dyDescent="0.3">
      <c r="A29" s="93" t="s">
        <v>226</v>
      </c>
      <c r="B29" s="94">
        <v>1209252707</v>
      </c>
      <c r="C29" s="94">
        <v>58082034</v>
      </c>
      <c r="D29" s="94"/>
      <c r="E29" s="94"/>
      <c r="F29" s="94"/>
      <c r="G29" s="94"/>
      <c r="H29" s="94"/>
      <c r="I29" s="94"/>
      <c r="J29" s="94"/>
      <c r="K29" s="94"/>
      <c r="L29" s="94"/>
      <c r="M29" s="438"/>
      <c r="N29" s="94">
        <f t="shared" si="0"/>
        <v>1267334741</v>
      </c>
      <c r="O29" s="440">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Realizar 142.183 atenciones efectivas a través de los diferentes canales de atención de la Línea Púrpura Distrital y los casos gestionados y analizados en el marco de la integración con el NUSE 123</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295">
        <v>21285</v>
      </c>
      <c r="C36" s="295">
        <v>40898</v>
      </c>
      <c r="D36" s="295">
        <v>40000</v>
      </c>
      <c r="E36" s="295">
        <v>40000</v>
      </c>
      <c r="F36" s="296">
        <f>SUM(B36:E36)</f>
        <v>142183</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235.5" customHeight="1" thickBot="1" x14ac:dyDescent="0.3">
      <c r="A39" s="678"/>
      <c r="B39" s="101">
        <v>3333</v>
      </c>
      <c r="C39" s="105">
        <v>2968</v>
      </c>
      <c r="D39" s="718" t="s">
        <v>622</v>
      </c>
      <c r="E39" s="719"/>
      <c r="F39" s="720" t="s">
        <v>623</v>
      </c>
      <c r="G39" s="721"/>
      <c r="H39" s="406" t="s">
        <v>624</v>
      </c>
      <c r="I39" s="406" t="s">
        <v>625</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216.75" customHeight="1" thickBot="1" x14ac:dyDescent="0.3">
      <c r="A41" s="678"/>
      <c r="B41" s="101">
        <v>3333</v>
      </c>
      <c r="C41" s="105">
        <v>3207</v>
      </c>
      <c r="D41" s="718" t="s">
        <v>807</v>
      </c>
      <c r="E41" s="719"/>
      <c r="F41" s="720" t="s">
        <v>744</v>
      </c>
      <c r="G41" s="721"/>
      <c r="H41" s="406" t="s">
        <v>624</v>
      </c>
      <c r="I41" s="406" t="s">
        <v>625</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1">
        <v>3333</v>
      </c>
      <c r="C43" s="105"/>
      <c r="D43" s="672"/>
      <c r="E43" s="673"/>
      <c r="F43" s="672"/>
      <c r="G43" s="673"/>
      <c r="H43" s="101"/>
      <c r="I43" s="102"/>
    </row>
    <row r="44" spans="1:10" s="99" customFormat="1" ht="35.1" customHeight="1" thickBot="1" x14ac:dyDescent="0.3">
      <c r="A44" s="677" t="s">
        <v>243</v>
      </c>
      <c r="B44" s="110" t="s">
        <v>235</v>
      </c>
      <c r="C44" s="111" t="s">
        <v>236</v>
      </c>
      <c r="D44" s="660" t="s">
        <v>237</v>
      </c>
      <c r="E44" s="661"/>
      <c r="F44" s="660" t="s">
        <v>238</v>
      </c>
      <c r="G44" s="661"/>
      <c r="H44" s="110" t="s">
        <v>239</v>
      </c>
      <c r="I44" s="110" t="s">
        <v>240</v>
      </c>
    </row>
    <row r="45" spans="1:10" ht="120.75" customHeight="1" thickBot="1" x14ac:dyDescent="0.3">
      <c r="A45" s="678"/>
      <c r="B45" s="101">
        <v>3333</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1">
        <v>3333</v>
      </c>
      <c r="C47" s="105"/>
      <c r="D47" s="600"/>
      <c r="E47" s="601"/>
      <c r="F47" s="600"/>
      <c r="G47" s="601"/>
      <c r="H47" s="101"/>
      <c r="I47" s="103"/>
    </row>
    <row r="48" spans="1:10" s="99" customFormat="1" ht="35.1" customHeight="1" thickBot="1" x14ac:dyDescent="0.3">
      <c r="A48" s="677" t="s">
        <v>245</v>
      </c>
      <c r="B48" s="110" t="s">
        <v>235</v>
      </c>
      <c r="C48" s="110" t="s">
        <v>236</v>
      </c>
      <c r="D48" s="660" t="s">
        <v>237</v>
      </c>
      <c r="E48" s="661"/>
      <c r="F48" s="660" t="s">
        <v>238</v>
      </c>
      <c r="G48" s="661"/>
      <c r="H48" s="110" t="s">
        <v>239</v>
      </c>
      <c r="I48" s="112" t="s">
        <v>240</v>
      </c>
    </row>
    <row r="49" spans="1:9" ht="120.75" customHeight="1" thickBot="1" x14ac:dyDescent="0.3">
      <c r="A49" s="678"/>
      <c r="B49" s="101">
        <v>3333</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1">
        <v>3333</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1">
        <v>3333</v>
      </c>
      <c r="C53" s="107"/>
      <c r="D53" s="600"/>
      <c r="E53" s="682"/>
      <c r="F53" s="600"/>
      <c r="G53" s="601"/>
      <c r="H53" s="279"/>
      <c r="I53" s="103"/>
    </row>
    <row r="54" spans="1:9" ht="35.1" customHeight="1" thickBot="1" x14ac:dyDescent="0.3">
      <c r="A54" s="677" t="s">
        <v>248</v>
      </c>
      <c r="B54" s="110" t="s">
        <v>235</v>
      </c>
      <c r="C54" s="108" t="s">
        <v>236</v>
      </c>
      <c r="D54" s="660" t="s">
        <v>237</v>
      </c>
      <c r="E54" s="661"/>
      <c r="F54" s="660" t="s">
        <v>238</v>
      </c>
      <c r="G54" s="661"/>
      <c r="H54" s="110" t="s">
        <v>239</v>
      </c>
      <c r="I54" s="112" t="s">
        <v>240</v>
      </c>
    </row>
    <row r="55" spans="1:9" ht="120.75" customHeight="1" thickBot="1" x14ac:dyDescent="0.3">
      <c r="A55" s="678"/>
      <c r="B55" s="101">
        <v>3334</v>
      </c>
      <c r="C55" s="107"/>
      <c r="D55" s="600"/>
      <c r="E55" s="601"/>
      <c r="F55" s="600"/>
      <c r="G55" s="601"/>
      <c r="H55" s="101"/>
      <c r="I55" s="101"/>
    </row>
    <row r="56" spans="1:9" ht="35.1" customHeight="1" thickBot="1" x14ac:dyDescent="0.3">
      <c r="A56" s="677" t="s">
        <v>249</v>
      </c>
      <c r="B56" s="110" t="s">
        <v>235</v>
      </c>
      <c r="C56" s="108" t="s">
        <v>236</v>
      </c>
      <c r="D56" s="660" t="s">
        <v>237</v>
      </c>
      <c r="E56" s="661"/>
      <c r="F56" s="660" t="s">
        <v>238</v>
      </c>
      <c r="G56" s="661"/>
      <c r="H56" s="110" t="s">
        <v>239</v>
      </c>
      <c r="I56" s="112" t="s">
        <v>240</v>
      </c>
    </row>
    <row r="57" spans="1:9" ht="120.75" customHeight="1" thickBot="1" x14ac:dyDescent="0.3">
      <c r="A57" s="678"/>
      <c r="B57" s="101">
        <v>3334</v>
      </c>
      <c r="C57" s="107"/>
      <c r="D57" s="600"/>
      <c r="E57" s="601"/>
      <c r="F57" s="600"/>
      <c r="G57" s="601"/>
      <c r="H57" s="101"/>
      <c r="I57" s="103"/>
    </row>
    <row r="58" spans="1:9" ht="35.1" customHeight="1" thickBot="1" x14ac:dyDescent="0.3">
      <c r="A58" s="677" t="s">
        <v>250</v>
      </c>
      <c r="B58" s="110" t="s">
        <v>235</v>
      </c>
      <c r="C58" s="108" t="s">
        <v>236</v>
      </c>
      <c r="D58" s="660" t="s">
        <v>237</v>
      </c>
      <c r="E58" s="661"/>
      <c r="F58" s="660" t="s">
        <v>238</v>
      </c>
      <c r="G58" s="661"/>
      <c r="H58" s="110" t="s">
        <v>239</v>
      </c>
      <c r="I58" s="112" t="s">
        <v>240</v>
      </c>
    </row>
    <row r="59" spans="1:9" ht="120.75" customHeight="1" thickBot="1" x14ac:dyDescent="0.3">
      <c r="A59" s="678"/>
      <c r="B59" s="101">
        <v>3334</v>
      </c>
      <c r="C59" s="107"/>
      <c r="D59" s="600"/>
      <c r="E59" s="601"/>
      <c r="F59" s="682"/>
      <c r="G59" s="682"/>
      <c r="H59" s="101"/>
      <c r="I59" s="101"/>
    </row>
    <row r="60" spans="1:9" ht="35.1" customHeight="1" thickBot="1" x14ac:dyDescent="0.3">
      <c r="A60" s="677" t="s">
        <v>251</v>
      </c>
      <c r="B60" s="110" t="s">
        <v>235</v>
      </c>
      <c r="C60" s="108" t="s">
        <v>236</v>
      </c>
      <c r="D60" s="660" t="s">
        <v>237</v>
      </c>
      <c r="E60" s="661"/>
      <c r="F60" s="660" t="s">
        <v>238</v>
      </c>
      <c r="G60" s="661"/>
      <c r="H60" s="110" t="s">
        <v>239</v>
      </c>
      <c r="I60" s="112" t="s">
        <v>240</v>
      </c>
    </row>
    <row r="61" spans="1:9" ht="120.75" customHeight="1" thickBot="1" x14ac:dyDescent="0.3">
      <c r="A61" s="678"/>
      <c r="B61" s="101">
        <v>3334</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85.5" customHeight="1" x14ac:dyDescent="0.25">
      <c r="A66" s="113" t="s">
        <v>253</v>
      </c>
      <c r="B66" s="616" t="s">
        <v>270</v>
      </c>
      <c r="C66" s="617"/>
      <c r="D66" s="616" t="s">
        <v>271</v>
      </c>
      <c r="E66" s="617"/>
      <c r="F66" s="616" t="s">
        <v>272</v>
      </c>
      <c r="G66" s="617"/>
      <c r="H66" s="616" t="s">
        <v>273</v>
      </c>
      <c r="I66" s="617"/>
    </row>
    <row r="67" spans="1:9" ht="78" customHeight="1" x14ac:dyDescent="0.25">
      <c r="A67" s="113" t="s">
        <v>257</v>
      </c>
      <c r="B67" s="716">
        <v>0.05</v>
      </c>
      <c r="C67" s="717"/>
      <c r="D67" s="716">
        <v>0.05</v>
      </c>
      <c r="E67" s="717"/>
      <c r="F67" s="695"/>
      <c r="G67" s="696"/>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8.3000000000000004E-2</v>
      </c>
      <c r="C69" s="115">
        <v>8.3000000000000004E-2</v>
      </c>
      <c r="D69" s="115">
        <v>8.3000000000000004E-2</v>
      </c>
      <c r="E69" s="115">
        <v>8.3000000000000004E-2</v>
      </c>
      <c r="F69" s="122"/>
      <c r="G69" s="116"/>
      <c r="H69" s="122"/>
      <c r="I69" s="116"/>
    </row>
    <row r="70" spans="1:9" ht="322.5" customHeight="1" x14ac:dyDescent="0.2">
      <c r="A70" s="113" t="s">
        <v>258</v>
      </c>
      <c r="B70" s="713" t="s">
        <v>626</v>
      </c>
      <c r="C70" s="714"/>
      <c r="D70" s="710" t="s">
        <v>627</v>
      </c>
      <c r="E70" s="711"/>
      <c r="F70" s="620"/>
      <c r="G70" s="688"/>
      <c r="H70" s="620"/>
      <c r="I70" s="621"/>
    </row>
    <row r="71" spans="1:9" ht="80.25" customHeight="1" x14ac:dyDescent="0.25">
      <c r="A71" s="113" t="s">
        <v>259</v>
      </c>
      <c r="B71" s="715" t="s">
        <v>628</v>
      </c>
      <c r="C71" s="654"/>
      <c r="D71" s="715" t="s">
        <v>629</v>
      </c>
      <c r="E71" s="654"/>
      <c r="F71" s="607"/>
      <c r="G71" s="608"/>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8.3000000000000004E-2</v>
      </c>
      <c r="C73" s="115">
        <v>8.3000000000000004E-2</v>
      </c>
      <c r="D73" s="115">
        <v>8.3000000000000004E-2</v>
      </c>
      <c r="E73" s="115">
        <v>8.3000000000000004E-2</v>
      </c>
      <c r="F73" s="122"/>
      <c r="G73" s="117"/>
      <c r="H73" s="122"/>
      <c r="I73" s="117"/>
    </row>
    <row r="74" spans="1:9" ht="408.75" customHeight="1" x14ac:dyDescent="0.2">
      <c r="A74" s="113" t="s">
        <v>258</v>
      </c>
      <c r="B74" s="708" t="s">
        <v>808</v>
      </c>
      <c r="C74" s="709"/>
      <c r="D74" s="710" t="s">
        <v>745</v>
      </c>
      <c r="E74" s="711"/>
      <c r="F74" s="620"/>
      <c r="G74" s="688"/>
      <c r="H74" s="658"/>
      <c r="I74" s="659"/>
    </row>
    <row r="75" spans="1:9" ht="80.25" customHeight="1" x14ac:dyDescent="0.25">
      <c r="A75" s="113" t="s">
        <v>259</v>
      </c>
      <c r="B75" s="712" t="s">
        <v>746</v>
      </c>
      <c r="C75" s="654"/>
      <c r="D75" s="712" t="s">
        <v>747</v>
      </c>
      <c r="E75" s="654"/>
      <c r="F75" s="607"/>
      <c r="G75" s="608"/>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8.3000000000000004E-2</v>
      </c>
      <c r="C77" s="116"/>
      <c r="D77" s="115">
        <v>8.3000000000000004E-2</v>
      </c>
      <c r="E77" s="116"/>
      <c r="F77" s="122"/>
      <c r="G77" s="117"/>
      <c r="H77" s="122"/>
      <c r="I77" s="117"/>
    </row>
    <row r="78" spans="1:9" ht="80.25" customHeight="1" x14ac:dyDescent="0.25">
      <c r="A78" s="113" t="s">
        <v>258</v>
      </c>
      <c r="B78" s="683"/>
      <c r="C78" s="684"/>
      <c r="D78" s="683"/>
      <c r="E78" s="684"/>
      <c r="F78" s="620"/>
      <c r="G78" s="688"/>
      <c r="H78" s="607"/>
      <c r="I78" s="608"/>
    </row>
    <row r="79" spans="1:9" ht="80.25" customHeight="1" x14ac:dyDescent="0.25">
      <c r="A79" s="113" t="s">
        <v>259</v>
      </c>
      <c r="B79" s="653"/>
      <c r="C79" s="654"/>
      <c r="D79" s="653"/>
      <c r="E79" s="654"/>
      <c r="F79" s="607"/>
      <c r="G79" s="608"/>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8.3000000000000004E-2</v>
      </c>
      <c r="C81" s="116"/>
      <c r="D81" s="115">
        <v>8.3000000000000004E-2</v>
      </c>
      <c r="E81" s="116"/>
      <c r="F81" s="122"/>
      <c r="G81" s="117"/>
      <c r="H81" s="122"/>
      <c r="I81" s="117"/>
    </row>
    <row r="82" spans="1:9" ht="80.25" customHeight="1" x14ac:dyDescent="0.25">
      <c r="A82" s="113" t="s">
        <v>258</v>
      </c>
      <c r="B82" s="686"/>
      <c r="C82" s="687"/>
      <c r="D82" s="686"/>
      <c r="E82" s="687"/>
      <c r="F82" s="620"/>
      <c r="G82" s="688"/>
      <c r="H82" s="607"/>
      <c r="I82" s="608"/>
    </row>
    <row r="83" spans="1:9" ht="80.25" customHeight="1" x14ac:dyDescent="0.25">
      <c r="A83" s="113" t="s">
        <v>259</v>
      </c>
      <c r="B83" s="605"/>
      <c r="C83" s="606"/>
      <c r="D83" s="605"/>
      <c r="E83" s="606"/>
      <c r="F83" s="607"/>
      <c r="G83" s="608"/>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8.3000000000000004E-2</v>
      </c>
      <c r="C85" s="116"/>
      <c r="D85" s="115">
        <v>8.3000000000000004E-2</v>
      </c>
      <c r="E85" s="116"/>
      <c r="F85" s="122"/>
      <c r="G85" s="117"/>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8.3000000000000004E-2</v>
      </c>
      <c r="C89" s="118"/>
      <c r="D89" s="115">
        <v>8.3000000000000004E-2</v>
      </c>
      <c r="E89" s="118"/>
      <c r="F89" s="122"/>
      <c r="G89" s="117"/>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8.3000000000000004E-2</v>
      </c>
      <c r="C93" s="118"/>
      <c r="D93" s="115">
        <v>8.3000000000000004E-2</v>
      </c>
      <c r="E93" s="118"/>
      <c r="F93" s="122"/>
      <c r="G93" s="117"/>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8.3000000000000004E-2</v>
      </c>
      <c r="C97" s="118"/>
      <c r="D97" s="115">
        <v>8.3000000000000004E-2</v>
      </c>
      <c r="E97" s="118"/>
      <c r="F97" s="122"/>
      <c r="G97" s="117"/>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8.4000000000000005E-2</v>
      </c>
      <c r="C101" s="118"/>
      <c r="D101" s="115">
        <v>8.4000000000000005E-2</v>
      </c>
      <c r="E101" s="118"/>
      <c r="F101" s="122"/>
      <c r="G101" s="117"/>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8.4000000000000005E-2</v>
      </c>
      <c r="C105" s="118"/>
      <c r="D105" s="115">
        <v>8.4000000000000005E-2</v>
      </c>
      <c r="E105" s="118"/>
      <c r="F105" s="122"/>
      <c r="G105" s="117"/>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8.4000000000000005E-2</v>
      </c>
      <c r="C109" s="118"/>
      <c r="D109" s="115">
        <v>8.4000000000000005E-2</v>
      </c>
      <c r="E109" s="118"/>
      <c r="F109" s="122"/>
      <c r="G109" s="117"/>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8.4000000000000005E-2</v>
      </c>
      <c r="C113" s="270"/>
      <c r="D113" s="115">
        <v>8.4000000000000005E-2</v>
      </c>
      <c r="E113" s="270"/>
      <c r="F113" s="270"/>
      <c r="G113" s="271"/>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1">(B69+B73+B77+B81+B85+B89+B93+B97+B101+B105+B109+B113)</f>
        <v>0.99999999999999989</v>
      </c>
      <c r="C116" s="119">
        <f t="shared" si="1"/>
        <v>0.16600000000000001</v>
      </c>
      <c r="D116" s="119">
        <f t="shared" si="1"/>
        <v>0.99999999999999989</v>
      </c>
      <c r="E116" s="119">
        <f t="shared" si="1"/>
        <v>0.16600000000000001</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73747B67-6FAD-42AF-BBF6-EABA22B5CB86}"/>
    <hyperlink ref="D71" r:id="rId2" xr:uid="{921BC630-B23C-458E-B01E-4D784A81E00A}"/>
    <hyperlink ref="B75" r:id="rId3" xr:uid="{12C32C8D-9803-4DB8-9EDF-422CB1AA8223}"/>
    <hyperlink ref="D75" r:id="rId4" xr:uid="{1CA2D877-A3DA-4361-9492-65F422E2D806}"/>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CEDF12E-1B23-44B1-B896-1709008F4BEB}">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23D-D77C-4D11-8DD3-B37DDFFF7356}">
  <sheetPr>
    <tabColor theme="2"/>
    <pageSetUpPr fitToPage="1"/>
  </sheetPr>
  <dimension ref="A1:O126"/>
  <sheetViews>
    <sheetView showGridLines="0" zoomScale="70" zoomScaleNormal="70" workbookViewId="0">
      <selection activeCell="B11" sqref="B11:O13"/>
    </sheetView>
  </sheetViews>
  <sheetFormatPr baseColWidth="10" defaultColWidth="10.85546875" defaultRowHeight="14.25" x14ac:dyDescent="0.25"/>
  <cols>
    <col min="1" max="1" width="49.85546875" style="68" customWidth="1"/>
    <col min="2" max="7" width="35.85546875" style="68" customWidth="1"/>
    <col min="8" max="8" width="61"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615</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275</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1617117667</v>
      </c>
      <c r="C24" s="91"/>
      <c r="D24" s="91"/>
      <c r="E24" s="91"/>
      <c r="F24" s="91"/>
      <c r="G24" s="91"/>
      <c r="H24" s="88"/>
      <c r="I24" s="88"/>
      <c r="J24" s="88"/>
      <c r="K24" s="88"/>
      <c r="L24" s="88"/>
      <c r="M24" s="437"/>
      <c r="N24" s="91">
        <f>SUM(B24:M24)</f>
        <v>1617117667</v>
      </c>
      <c r="O24" s="439"/>
    </row>
    <row r="25" spans="1:15" ht="32.1" customHeight="1" x14ac:dyDescent="0.25">
      <c r="A25" s="90" t="s">
        <v>222</v>
      </c>
      <c r="B25" s="91">
        <v>1617117667</v>
      </c>
      <c r="C25" s="91"/>
      <c r="D25" s="91"/>
      <c r="E25" s="91"/>
      <c r="F25" s="91"/>
      <c r="G25" s="91"/>
      <c r="H25" s="91"/>
      <c r="I25" s="91"/>
      <c r="J25" s="91"/>
      <c r="K25" s="91"/>
      <c r="L25" s="91"/>
      <c r="M25" s="346"/>
      <c r="N25" s="91">
        <f>SUM(B25:M25)</f>
        <v>1617117667</v>
      </c>
      <c r="O25" s="409">
        <f>+(B25+C25+D25+E25+F25+G25+H25+I25+J25+K25+L25+M25)/N24</f>
        <v>1</v>
      </c>
    </row>
    <row r="26" spans="1:15" ht="32.1" customHeight="1" x14ac:dyDescent="0.25">
      <c r="A26" s="90" t="s">
        <v>223</v>
      </c>
      <c r="B26" s="91">
        <v>0</v>
      </c>
      <c r="C26" s="91">
        <v>87200297</v>
      </c>
      <c r="D26" s="91"/>
      <c r="E26" s="91"/>
      <c r="F26" s="91"/>
      <c r="G26" s="91"/>
      <c r="H26" s="91"/>
      <c r="I26" s="91"/>
      <c r="J26" s="91"/>
      <c r="K26" s="91"/>
      <c r="L26" s="91"/>
      <c r="M26" s="346"/>
      <c r="N26" s="91">
        <f>SUM(B26:M26)</f>
        <v>87200297</v>
      </c>
      <c r="O26" s="409"/>
    </row>
    <row r="27" spans="1:15" ht="32.1" customHeight="1" x14ac:dyDescent="0.25">
      <c r="A27" s="90" t="s">
        <v>224</v>
      </c>
      <c r="B27" s="91">
        <v>6806767</v>
      </c>
      <c r="C27" s="91">
        <v>87681000</v>
      </c>
      <c r="D27" s="91"/>
      <c r="E27" s="91"/>
      <c r="F27" s="91"/>
      <c r="G27" s="91"/>
      <c r="H27" s="91"/>
      <c r="I27" s="91"/>
      <c r="J27" s="91"/>
      <c r="K27" s="91"/>
      <c r="L27" s="91"/>
      <c r="M27" s="346"/>
      <c r="N27" s="91">
        <f>SUM(B27:M27)</f>
        <v>94487767</v>
      </c>
      <c r="O27" s="347"/>
    </row>
    <row r="28" spans="1:15" ht="32.1" customHeight="1" x14ac:dyDescent="0.25">
      <c r="A28" s="90" t="s">
        <v>225</v>
      </c>
      <c r="B28" s="91">
        <v>0</v>
      </c>
      <c r="C28" s="91"/>
      <c r="D28" s="91"/>
      <c r="E28" s="91"/>
      <c r="F28" s="91"/>
      <c r="G28" s="91"/>
      <c r="H28" s="91"/>
      <c r="I28" s="91"/>
      <c r="J28" s="91"/>
      <c r="K28" s="91"/>
      <c r="L28" s="91"/>
      <c r="M28" s="346"/>
      <c r="N28" s="91">
        <f>SUM(B28:M28)</f>
        <v>0</v>
      </c>
      <c r="O28" s="347"/>
    </row>
    <row r="29" spans="1:15" ht="32.1" customHeight="1" thickBot="1" x14ac:dyDescent="0.3">
      <c r="A29" s="93" t="s">
        <v>226</v>
      </c>
      <c r="B29" s="94">
        <v>0</v>
      </c>
      <c r="C29" s="94">
        <v>90850767</v>
      </c>
      <c r="D29" s="94"/>
      <c r="E29" s="94"/>
      <c r="F29" s="94"/>
      <c r="G29" s="94"/>
      <c r="H29" s="94"/>
      <c r="I29" s="94"/>
      <c r="J29" s="94"/>
      <c r="K29" s="94"/>
      <c r="L29" s="94"/>
      <c r="M29" s="438"/>
      <c r="N29" s="94">
        <f t="shared" ref="N29" si="0">SUM(B29:M29)</f>
        <v>90850767</v>
      </c>
      <c r="O29" s="440">
        <f>+N29/(N27-N28)</f>
        <v>0.96150824476569541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Brindar 4.063 atenciones psico-jurídicas efectivas en emergencia a través de la MóvilMujer, fortaleciendo la respuesta de gestión, atención y transferencia de voz en urgencia- emergencia de los incidentes asociados a la Agencia Muj</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281">
        <v>463</v>
      </c>
      <c r="C36" s="281">
        <v>1151</v>
      </c>
      <c r="D36" s="281">
        <v>1224</v>
      </c>
      <c r="E36" s="281">
        <v>1225</v>
      </c>
      <c r="F36" s="281">
        <f>SUM(B36:E36)</f>
        <v>4063</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201.95" customHeight="1" thickBot="1" x14ac:dyDescent="0.3">
      <c r="A39" s="678"/>
      <c r="B39" s="104">
        <v>102</v>
      </c>
      <c r="C39" s="105">
        <v>123</v>
      </c>
      <c r="D39" s="670" t="s">
        <v>649</v>
      </c>
      <c r="E39" s="671"/>
      <c r="F39" s="670" t="s">
        <v>650</v>
      </c>
      <c r="G39" s="671"/>
      <c r="H39" s="415" t="s">
        <v>651</v>
      </c>
      <c r="I39" s="407" t="s">
        <v>652</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314.25" customHeight="1" thickBot="1" x14ac:dyDescent="0.3">
      <c r="A41" s="678"/>
      <c r="B41" s="104">
        <v>102</v>
      </c>
      <c r="C41" s="105">
        <v>75</v>
      </c>
      <c r="D41" s="670" t="s">
        <v>766</v>
      </c>
      <c r="E41" s="671"/>
      <c r="F41" s="670" t="s">
        <v>752</v>
      </c>
      <c r="G41" s="671"/>
      <c r="H41" s="479" t="s">
        <v>799</v>
      </c>
      <c r="I41" s="407" t="s">
        <v>652</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102</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102</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102</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1">
        <v>102</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1">
        <v>102</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1">
        <v>102</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1">
        <v>102</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1">
        <v>102</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1">
        <v>102</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1">
        <v>102</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25.25" customHeight="1" x14ac:dyDescent="0.25">
      <c r="A66" s="113" t="s">
        <v>253</v>
      </c>
      <c r="B66" s="616" t="s">
        <v>276</v>
      </c>
      <c r="C66" s="617"/>
      <c r="D66" s="616" t="s">
        <v>277</v>
      </c>
      <c r="E66" s="617"/>
      <c r="F66" s="693"/>
      <c r="G66" s="694"/>
      <c r="H66" s="693"/>
      <c r="I66" s="694"/>
    </row>
    <row r="67" spans="1:9" ht="40.5" customHeight="1" x14ac:dyDescent="0.25">
      <c r="A67" s="113" t="s">
        <v>257</v>
      </c>
      <c r="B67" s="716">
        <v>0.05</v>
      </c>
      <c r="C67" s="717"/>
      <c r="D67" s="716">
        <v>0.05</v>
      </c>
      <c r="E67" s="717"/>
      <c r="F67" s="695"/>
      <c r="G67" s="696"/>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8.3000000000000004E-2</v>
      </c>
      <c r="C69" s="115">
        <v>8.3000000000000004E-2</v>
      </c>
      <c r="D69" s="115">
        <v>8.3000000000000004E-2</v>
      </c>
      <c r="E69" s="115">
        <v>8.3000000000000004E-2</v>
      </c>
      <c r="F69" s="122"/>
      <c r="G69" s="116"/>
      <c r="H69" s="122"/>
      <c r="I69" s="116"/>
    </row>
    <row r="70" spans="1:9" ht="291" customHeight="1" x14ac:dyDescent="0.25">
      <c r="A70" s="113" t="s">
        <v>258</v>
      </c>
      <c r="B70" s="722" t="s">
        <v>660</v>
      </c>
      <c r="C70" s="723"/>
      <c r="D70" s="618" t="s">
        <v>661</v>
      </c>
      <c r="E70" s="619"/>
      <c r="F70" s="620"/>
      <c r="G70" s="688"/>
      <c r="H70" s="620"/>
      <c r="I70" s="621"/>
    </row>
    <row r="71" spans="1:9" ht="80.25" customHeight="1" x14ac:dyDescent="0.25">
      <c r="A71" s="113" t="s">
        <v>259</v>
      </c>
      <c r="B71" s="715" t="s">
        <v>662</v>
      </c>
      <c r="C71" s="654"/>
      <c r="D71" s="715" t="s">
        <v>663</v>
      </c>
      <c r="E71" s="654"/>
      <c r="F71" s="607"/>
      <c r="G71" s="608"/>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8.3000000000000004E-2</v>
      </c>
      <c r="C73" s="475"/>
      <c r="D73" s="115">
        <v>8.3000000000000004E-2</v>
      </c>
      <c r="E73" s="475"/>
      <c r="F73" s="122"/>
      <c r="G73" s="117"/>
      <c r="H73" s="122"/>
      <c r="I73" s="117"/>
    </row>
    <row r="74" spans="1:9" ht="301.5" customHeight="1" x14ac:dyDescent="0.25">
      <c r="A74" s="113" t="s">
        <v>258</v>
      </c>
      <c r="B74" s="722" t="s">
        <v>749</v>
      </c>
      <c r="C74" s="723"/>
      <c r="D74" s="618" t="s">
        <v>767</v>
      </c>
      <c r="E74" s="619"/>
      <c r="F74" s="620"/>
      <c r="G74" s="688"/>
      <c r="H74" s="658"/>
      <c r="I74" s="659"/>
    </row>
    <row r="75" spans="1:9" ht="80.25" customHeight="1" x14ac:dyDescent="0.25">
      <c r="A75" s="113" t="s">
        <v>259</v>
      </c>
      <c r="B75" s="712" t="s">
        <v>750</v>
      </c>
      <c r="C75" s="654"/>
      <c r="D75" s="712" t="s">
        <v>751</v>
      </c>
      <c r="E75" s="654"/>
      <c r="F75" s="607"/>
      <c r="G75" s="608"/>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8.3000000000000004E-2</v>
      </c>
      <c r="C77" s="116"/>
      <c r="D77" s="115">
        <v>8.3000000000000004E-2</v>
      </c>
      <c r="E77" s="116"/>
      <c r="F77" s="122"/>
      <c r="G77" s="117"/>
      <c r="H77" s="122"/>
      <c r="I77" s="117"/>
    </row>
    <row r="78" spans="1:9" ht="80.25" customHeight="1" x14ac:dyDescent="0.25">
      <c r="A78" s="113" t="s">
        <v>258</v>
      </c>
      <c r="B78" s="683"/>
      <c r="C78" s="684"/>
      <c r="D78" s="683"/>
      <c r="E78" s="684"/>
      <c r="F78" s="620"/>
      <c r="G78" s="688"/>
      <c r="H78" s="607"/>
      <c r="I78" s="608"/>
    </row>
    <row r="79" spans="1:9" ht="80.25" customHeight="1" x14ac:dyDescent="0.25">
      <c r="A79" s="113" t="s">
        <v>259</v>
      </c>
      <c r="B79" s="653"/>
      <c r="C79" s="654"/>
      <c r="D79" s="653"/>
      <c r="E79" s="654"/>
      <c r="F79" s="607"/>
      <c r="G79" s="608"/>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8.3000000000000004E-2</v>
      </c>
      <c r="C81" s="116"/>
      <c r="D81" s="115">
        <v>8.3000000000000004E-2</v>
      </c>
      <c r="E81" s="116"/>
      <c r="F81" s="122"/>
      <c r="G81" s="117"/>
      <c r="H81" s="122"/>
      <c r="I81" s="117"/>
    </row>
    <row r="82" spans="1:9" ht="80.25" customHeight="1" x14ac:dyDescent="0.25">
      <c r="A82" s="113" t="s">
        <v>258</v>
      </c>
      <c r="B82" s="686"/>
      <c r="C82" s="687"/>
      <c r="D82" s="686"/>
      <c r="E82" s="687"/>
      <c r="F82" s="620"/>
      <c r="G82" s="688"/>
      <c r="H82" s="607"/>
      <c r="I82" s="608"/>
    </row>
    <row r="83" spans="1:9" ht="80.25" customHeight="1" x14ac:dyDescent="0.25">
      <c r="A83" s="113" t="s">
        <v>259</v>
      </c>
      <c r="B83" s="605"/>
      <c r="C83" s="606"/>
      <c r="D83" s="605"/>
      <c r="E83" s="606"/>
      <c r="F83" s="607"/>
      <c r="G83" s="608"/>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8.3000000000000004E-2</v>
      </c>
      <c r="C85" s="116"/>
      <c r="D85" s="115">
        <v>8.3000000000000004E-2</v>
      </c>
      <c r="E85" s="116"/>
      <c r="F85" s="122"/>
      <c r="G85" s="117"/>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8.3000000000000004E-2</v>
      </c>
      <c r="C89" s="118"/>
      <c r="D89" s="115">
        <v>8.3000000000000004E-2</v>
      </c>
      <c r="E89" s="118"/>
      <c r="F89" s="122"/>
      <c r="G89" s="117"/>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8.3000000000000004E-2</v>
      </c>
      <c r="C93" s="118"/>
      <c r="D93" s="115">
        <v>8.3000000000000004E-2</v>
      </c>
      <c r="E93" s="118"/>
      <c r="F93" s="122"/>
      <c r="G93" s="117"/>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8.3000000000000004E-2</v>
      </c>
      <c r="C97" s="118"/>
      <c r="D97" s="115">
        <v>8.3000000000000004E-2</v>
      </c>
      <c r="E97" s="118"/>
      <c r="F97" s="122"/>
      <c r="G97" s="117"/>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8.4000000000000005E-2</v>
      </c>
      <c r="C101" s="118"/>
      <c r="D101" s="115">
        <v>8.4000000000000005E-2</v>
      </c>
      <c r="E101" s="118"/>
      <c r="F101" s="122"/>
      <c r="G101" s="117"/>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8.4000000000000005E-2</v>
      </c>
      <c r="C105" s="118"/>
      <c r="D105" s="115">
        <v>8.4000000000000005E-2</v>
      </c>
      <c r="E105" s="118"/>
      <c r="F105" s="122"/>
      <c r="G105" s="117"/>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8.4000000000000005E-2</v>
      </c>
      <c r="C109" s="118"/>
      <c r="D109" s="115">
        <v>8.4000000000000005E-2</v>
      </c>
      <c r="E109" s="118"/>
      <c r="F109" s="122"/>
      <c r="G109" s="117"/>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8.4000000000000005E-2</v>
      </c>
      <c r="C113" s="270"/>
      <c r="D113" s="115">
        <v>8.4000000000000005E-2</v>
      </c>
      <c r="E113" s="270"/>
      <c r="F113" s="270"/>
      <c r="G113" s="271"/>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1">(B69+B73+B77+B81+B85+B89+B93+B97+B101+B105+B109+B113)</f>
        <v>0.99999999999999989</v>
      </c>
      <c r="C116" s="119">
        <f t="shared" si="1"/>
        <v>8.3000000000000004E-2</v>
      </c>
      <c r="D116" s="119">
        <f t="shared" si="1"/>
        <v>0.99999999999999989</v>
      </c>
      <c r="E116" s="119">
        <f t="shared" si="1"/>
        <v>8.3000000000000004E-2</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1" r:id="rId1" xr:uid="{22FF87D6-AD64-4E82-BA7C-643DE28E1520}"/>
    <hyperlink ref="B71" r:id="rId2" xr:uid="{7BFBCC65-C17D-4645-8E07-8FE55413AAAC}"/>
    <hyperlink ref="B75" r:id="rId3" xr:uid="{1BDDC927-4C7A-474D-AB81-AB0159354AC2}"/>
    <hyperlink ref="D75" r:id="rId4" xr:uid="{47D84251-E7E7-4F19-BF79-CC583EC9E7FE}"/>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E6E74068-DF47-4593-ACE2-6A3232821359}">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F58B-0959-4C98-9B2C-BBC77FA2EE17}">
  <sheetPr>
    <tabColor theme="2"/>
    <pageSetUpPr fitToPage="1"/>
  </sheetPr>
  <dimension ref="A1:O126"/>
  <sheetViews>
    <sheetView showGridLines="0" topLeftCell="A28" zoomScale="85" zoomScaleNormal="85" workbookViewId="0">
      <selection activeCell="B70" sqref="B70:C70"/>
    </sheetView>
  </sheetViews>
  <sheetFormatPr baseColWidth="10" defaultColWidth="10.85546875" defaultRowHeight="14.25" x14ac:dyDescent="0.25"/>
  <cols>
    <col min="1" max="1" width="49.85546875" style="68" customWidth="1"/>
    <col min="2" max="7" width="35.85546875" style="68" customWidth="1"/>
    <col min="8" max="8" width="60.85546875" style="68" customWidth="1"/>
    <col min="9"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279</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280</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477"/>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476" t="s">
        <v>221</v>
      </c>
      <c r="B24" s="188">
        <v>604341000</v>
      </c>
      <c r="C24" s="91"/>
      <c r="D24" s="91"/>
      <c r="E24" s="91"/>
      <c r="F24" s="91"/>
      <c r="G24" s="91"/>
      <c r="H24" s="88"/>
      <c r="I24" s="88"/>
      <c r="J24" s="88"/>
      <c r="K24" s="88"/>
      <c r="L24" s="88"/>
      <c r="M24" s="437"/>
      <c r="N24" s="91">
        <f>SUM(B24:M24)</f>
        <v>604341000</v>
      </c>
      <c r="O24" s="439"/>
    </row>
    <row r="25" spans="1:15" ht="32.1" customHeight="1" x14ac:dyDescent="0.25">
      <c r="A25" s="90" t="s">
        <v>222</v>
      </c>
      <c r="B25" s="91">
        <v>604341000</v>
      </c>
      <c r="C25" s="91"/>
      <c r="D25" s="91"/>
      <c r="E25" s="91"/>
      <c r="F25" s="91"/>
      <c r="G25" s="91"/>
      <c r="H25" s="91"/>
      <c r="I25" s="91"/>
      <c r="J25" s="91"/>
      <c r="K25" s="91"/>
      <c r="L25" s="91"/>
      <c r="M25" s="346"/>
      <c r="N25" s="91">
        <f>SUM(B25:M25)</f>
        <v>604341000</v>
      </c>
      <c r="O25" s="409">
        <f>+(B25+C25+D25+E25+F25+G25+H25+I25+J25+K25+L25+M25)/N24</f>
        <v>1</v>
      </c>
    </row>
    <row r="26" spans="1:15" ht="32.1" customHeight="1" x14ac:dyDescent="0.25">
      <c r="A26" s="90" t="s">
        <v>223</v>
      </c>
      <c r="B26" s="91">
        <v>0</v>
      </c>
      <c r="C26" s="91">
        <v>9028497</v>
      </c>
      <c r="D26" s="91"/>
      <c r="E26" s="91"/>
      <c r="F26" s="91"/>
      <c r="G26" s="91"/>
      <c r="H26" s="91"/>
      <c r="I26" s="91"/>
      <c r="J26" s="91"/>
      <c r="K26" s="91"/>
      <c r="L26" s="91"/>
      <c r="M26" s="346"/>
      <c r="N26" s="91">
        <f>SUM(B26:M26)</f>
        <v>9028497</v>
      </c>
      <c r="O26" s="409"/>
    </row>
    <row r="27" spans="1:15" ht="32.1" customHeight="1" x14ac:dyDescent="0.25">
      <c r="A27" s="90" t="s">
        <v>224</v>
      </c>
      <c r="B27" s="91"/>
      <c r="C27" s="91">
        <v>14548000</v>
      </c>
      <c r="D27" s="91"/>
      <c r="E27" s="91"/>
      <c r="F27" s="91"/>
      <c r="G27" s="91"/>
      <c r="H27" s="91"/>
      <c r="I27" s="91"/>
      <c r="J27" s="91"/>
      <c r="K27" s="91"/>
      <c r="L27" s="91"/>
      <c r="M27" s="346"/>
      <c r="N27" s="91">
        <f>SUM(B27:M27)</f>
        <v>14548000</v>
      </c>
      <c r="O27" s="409"/>
    </row>
    <row r="28" spans="1:15" ht="32.1" customHeight="1" x14ac:dyDescent="0.25">
      <c r="A28" s="90" t="s">
        <v>225</v>
      </c>
      <c r="B28" s="91">
        <v>0</v>
      </c>
      <c r="C28" s="91"/>
      <c r="D28" s="91"/>
      <c r="E28" s="91"/>
      <c r="F28" s="91"/>
      <c r="G28" s="91"/>
      <c r="H28" s="91"/>
      <c r="I28" s="91"/>
      <c r="J28" s="91"/>
      <c r="K28" s="91"/>
      <c r="L28" s="91"/>
      <c r="M28" s="346"/>
      <c r="N28" s="91"/>
      <c r="O28" s="347"/>
    </row>
    <row r="29" spans="1:15" ht="32.1" customHeight="1" thickBot="1" x14ac:dyDescent="0.3">
      <c r="A29" s="93" t="s">
        <v>226</v>
      </c>
      <c r="B29" s="94">
        <v>7274000</v>
      </c>
      <c r="C29" s="94"/>
      <c r="D29" s="94"/>
      <c r="E29" s="94"/>
      <c r="F29" s="94"/>
      <c r="G29" s="94"/>
      <c r="H29" s="94"/>
      <c r="I29" s="94"/>
      <c r="J29" s="94"/>
      <c r="K29" s="94"/>
      <c r="L29" s="94"/>
      <c r="M29" s="438"/>
      <c r="N29" s="94">
        <f>SUM(B29:M29)</f>
        <v>7274000</v>
      </c>
      <c r="O29" s="440">
        <f>+N29/(N27-N28)</f>
        <v>0.5</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Realizar 10.300 acciones de atención, acceso a la justicia y articulación interinstitucional a casos de mujeres valoradas  para prevenir el riesgo de feminicidio en la ciudad</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281">
        <v>1172</v>
      </c>
      <c r="C36" s="281">
        <v>3447</v>
      </c>
      <c r="D36" s="281">
        <v>3000</v>
      </c>
      <c r="E36" s="281">
        <v>2681</v>
      </c>
      <c r="F36" s="293">
        <v>10300</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192" customHeight="1" thickBot="1" x14ac:dyDescent="0.3">
      <c r="A39" s="678"/>
      <c r="B39" s="104">
        <v>100</v>
      </c>
      <c r="C39" s="430">
        <v>0</v>
      </c>
      <c r="D39" s="732" t="s">
        <v>637</v>
      </c>
      <c r="E39" s="733"/>
      <c r="F39" s="732" t="s">
        <v>637</v>
      </c>
      <c r="G39" s="733"/>
      <c r="H39" s="431" t="s">
        <v>695</v>
      </c>
      <c r="I39" s="432" t="s">
        <v>637</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191.25" customHeight="1" thickBot="1" x14ac:dyDescent="0.3">
      <c r="A41" s="678"/>
      <c r="B41" s="104">
        <v>300</v>
      </c>
      <c r="C41" s="105">
        <v>518</v>
      </c>
      <c r="D41" s="730" t="s">
        <v>768</v>
      </c>
      <c r="E41" s="731"/>
      <c r="F41" s="730" t="s">
        <v>769</v>
      </c>
      <c r="G41" s="731"/>
      <c r="H41" s="468" t="s">
        <v>770</v>
      </c>
      <c r="I41" s="469" t="s">
        <v>771</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300</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300</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300</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300</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300</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300</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6">
        <v>300</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300</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100</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100</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46.25" customHeight="1" x14ac:dyDescent="0.25">
      <c r="A66" s="113" t="s">
        <v>253</v>
      </c>
      <c r="B66" s="616" t="s">
        <v>619</v>
      </c>
      <c r="C66" s="617"/>
      <c r="D66" s="616" t="s">
        <v>281</v>
      </c>
      <c r="E66" s="617"/>
      <c r="F66" s="616" t="s">
        <v>282</v>
      </c>
      <c r="G66" s="617"/>
      <c r="H66" s="693"/>
      <c r="I66" s="694"/>
    </row>
    <row r="67" spans="1:9" ht="40.5" customHeight="1" x14ac:dyDescent="0.25">
      <c r="A67" s="113" t="s">
        <v>257</v>
      </c>
      <c r="B67" s="596">
        <v>0.04</v>
      </c>
      <c r="C67" s="597"/>
      <c r="D67" s="596">
        <v>0.04</v>
      </c>
      <c r="E67" s="597"/>
      <c r="F67" s="596">
        <v>0.02</v>
      </c>
      <c r="G67" s="597"/>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397">
        <v>0</v>
      </c>
      <c r="C69" s="397">
        <v>0</v>
      </c>
      <c r="D69" s="397">
        <v>0</v>
      </c>
      <c r="E69" s="397">
        <v>0</v>
      </c>
      <c r="F69" s="397">
        <v>0</v>
      </c>
      <c r="G69" s="397">
        <v>0</v>
      </c>
      <c r="H69" s="122"/>
      <c r="I69" s="116"/>
    </row>
    <row r="70" spans="1:9" ht="282.95" customHeight="1" x14ac:dyDescent="0.25">
      <c r="A70" s="113" t="s">
        <v>258</v>
      </c>
      <c r="B70" s="728" t="s">
        <v>696</v>
      </c>
      <c r="C70" s="729"/>
      <c r="D70" s="728" t="s">
        <v>697</v>
      </c>
      <c r="E70" s="729"/>
      <c r="F70" s="728" t="s">
        <v>698</v>
      </c>
      <c r="G70" s="729"/>
      <c r="H70" s="620"/>
      <c r="I70" s="621"/>
    </row>
    <row r="71" spans="1:9" ht="80.25" customHeight="1" x14ac:dyDescent="0.25">
      <c r="A71" s="113" t="s">
        <v>259</v>
      </c>
      <c r="B71" s="653" t="s">
        <v>637</v>
      </c>
      <c r="C71" s="654"/>
      <c r="D71" s="653" t="s">
        <v>637</v>
      </c>
      <c r="E71" s="654"/>
      <c r="F71" s="653" t="s">
        <v>637</v>
      </c>
      <c r="G71" s="654"/>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0.1</v>
      </c>
      <c r="C73" s="115">
        <v>0.1</v>
      </c>
      <c r="D73" s="115">
        <v>0.1</v>
      </c>
      <c r="E73" s="115">
        <v>0.1</v>
      </c>
      <c r="F73" s="115">
        <v>0.1</v>
      </c>
      <c r="G73" s="116">
        <v>0</v>
      </c>
      <c r="H73" s="122"/>
      <c r="I73" s="117"/>
    </row>
    <row r="74" spans="1:9" ht="221.25" customHeight="1" x14ac:dyDescent="0.25">
      <c r="A74" s="113" t="s">
        <v>258</v>
      </c>
      <c r="B74" s="724" t="s">
        <v>772</v>
      </c>
      <c r="C74" s="725"/>
      <c r="D74" s="724" t="s">
        <v>773</v>
      </c>
      <c r="E74" s="725"/>
      <c r="F74" s="722" t="s">
        <v>774</v>
      </c>
      <c r="G74" s="723"/>
      <c r="H74" s="658"/>
      <c r="I74" s="659"/>
    </row>
    <row r="75" spans="1:9" ht="80.25" customHeight="1" x14ac:dyDescent="0.25">
      <c r="A75" s="113" t="s">
        <v>259</v>
      </c>
      <c r="B75" s="712" t="s">
        <v>775</v>
      </c>
      <c r="C75" s="726"/>
      <c r="D75" s="712" t="s">
        <v>776</v>
      </c>
      <c r="E75" s="726"/>
      <c r="F75" s="727" t="s">
        <v>637</v>
      </c>
      <c r="G75" s="726"/>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0.1</v>
      </c>
      <c r="C77" s="116"/>
      <c r="D77" s="115">
        <v>0.1</v>
      </c>
      <c r="E77" s="116"/>
      <c r="F77" s="115">
        <v>0.1</v>
      </c>
      <c r="G77" s="116"/>
      <c r="H77" s="122"/>
      <c r="I77" s="117"/>
    </row>
    <row r="78" spans="1:9" ht="80.25" customHeight="1" x14ac:dyDescent="0.25">
      <c r="A78" s="113" t="s">
        <v>258</v>
      </c>
      <c r="B78" s="683"/>
      <c r="C78" s="684"/>
      <c r="D78" s="683"/>
      <c r="E78" s="684"/>
      <c r="F78" s="683"/>
      <c r="G78" s="684"/>
      <c r="H78" s="607"/>
      <c r="I78" s="608"/>
    </row>
    <row r="79" spans="1:9" ht="80.25" customHeight="1" x14ac:dyDescent="0.25">
      <c r="A79" s="113" t="s">
        <v>259</v>
      </c>
      <c r="B79" s="653"/>
      <c r="C79" s="654"/>
      <c r="D79" s="653"/>
      <c r="E79" s="654"/>
      <c r="F79" s="653"/>
      <c r="G79" s="654"/>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0.1</v>
      </c>
      <c r="C81" s="116"/>
      <c r="D81" s="115">
        <v>0.1</v>
      </c>
      <c r="E81" s="116"/>
      <c r="F81" s="115">
        <v>0.1</v>
      </c>
      <c r="G81" s="116"/>
      <c r="H81" s="122"/>
      <c r="I81" s="117"/>
    </row>
    <row r="82" spans="1:9" ht="80.25" customHeight="1" x14ac:dyDescent="0.25">
      <c r="A82" s="113" t="s">
        <v>258</v>
      </c>
      <c r="B82" s="686"/>
      <c r="C82" s="687"/>
      <c r="D82" s="686"/>
      <c r="E82" s="687"/>
      <c r="F82" s="686"/>
      <c r="G82" s="687"/>
      <c r="H82" s="607"/>
      <c r="I82" s="608"/>
    </row>
    <row r="83" spans="1:9" ht="80.25" customHeight="1" x14ac:dyDescent="0.25">
      <c r="A83" s="113" t="s">
        <v>259</v>
      </c>
      <c r="B83" s="605"/>
      <c r="C83" s="606"/>
      <c r="D83" s="605"/>
      <c r="E83" s="606"/>
      <c r="F83" s="605"/>
      <c r="G83" s="606"/>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0.1</v>
      </c>
      <c r="C85" s="116"/>
      <c r="D85" s="115">
        <v>0.1</v>
      </c>
      <c r="E85" s="116"/>
      <c r="F85" s="115">
        <v>0.1</v>
      </c>
      <c r="G85" s="116"/>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0.1</v>
      </c>
      <c r="C89" s="118"/>
      <c r="D89" s="115">
        <v>0.1</v>
      </c>
      <c r="E89" s="118"/>
      <c r="F89" s="115">
        <v>0.1</v>
      </c>
      <c r="G89" s="118"/>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0.1</v>
      </c>
      <c r="C93" s="118"/>
      <c r="D93" s="115">
        <v>0.1</v>
      </c>
      <c r="E93" s="118"/>
      <c r="F93" s="115">
        <v>0.1</v>
      </c>
      <c r="G93" s="118"/>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0.1</v>
      </c>
      <c r="C97" s="118"/>
      <c r="D97" s="115">
        <v>0.1</v>
      </c>
      <c r="E97" s="118"/>
      <c r="F97" s="115">
        <v>0.1</v>
      </c>
      <c r="G97" s="118"/>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0.1</v>
      </c>
      <c r="C101" s="118"/>
      <c r="D101" s="115">
        <v>0.1</v>
      </c>
      <c r="E101" s="118"/>
      <c r="F101" s="115">
        <v>0.1</v>
      </c>
      <c r="G101" s="118"/>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0.1</v>
      </c>
      <c r="C105" s="118"/>
      <c r="D105" s="115">
        <v>0.1</v>
      </c>
      <c r="E105" s="118"/>
      <c r="F105" s="115">
        <v>0.1</v>
      </c>
      <c r="G105" s="118"/>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0.05</v>
      </c>
      <c r="C109" s="118"/>
      <c r="D109" s="115">
        <v>0.05</v>
      </c>
      <c r="E109" s="118"/>
      <c r="F109" s="115">
        <v>0.05</v>
      </c>
      <c r="G109" s="118"/>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0.05</v>
      </c>
      <c r="C113" s="270"/>
      <c r="D113" s="115">
        <v>0.05</v>
      </c>
      <c r="E113" s="270"/>
      <c r="F113" s="115">
        <v>0.05</v>
      </c>
      <c r="G113" s="270"/>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0">(B69+B73+B77+B81+B85+B89+B93+B97+B101+B105+B109+B113)</f>
        <v>1</v>
      </c>
      <c r="C116" s="119">
        <f t="shared" si="0"/>
        <v>0.1</v>
      </c>
      <c r="D116" s="119">
        <f t="shared" si="0"/>
        <v>1</v>
      </c>
      <c r="E116" s="119">
        <f t="shared" si="0"/>
        <v>0.1</v>
      </c>
      <c r="F116" s="119">
        <f t="shared" si="0"/>
        <v>1</v>
      </c>
      <c r="G116" s="119">
        <f t="shared" si="0"/>
        <v>0</v>
      </c>
      <c r="H116" s="119">
        <f t="shared" si="0"/>
        <v>0</v>
      </c>
      <c r="I116" s="119">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 r:id="rId1" xr:uid="{57F9611E-95A9-460D-84BD-76B8E127D9D3}"/>
    <hyperlink ref="D75" r:id="rId2" xr:uid="{70657E8F-E568-44E0-927C-E8B8068B8320}"/>
  </hyperlinks>
  <pageMargins left="0.25" right="0.25" top="0.75" bottom="0.75" header="0.3" footer="0.3"/>
  <pageSetup scale="21"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4150CCBD-B37D-448E-9E7D-BF4CA5AEC2FF}">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C323-ECE1-4758-8A31-500E6ABB9DE3}">
  <sheetPr>
    <tabColor theme="2"/>
    <pageSetUpPr fitToPage="1"/>
  </sheetPr>
  <dimension ref="A1:O126"/>
  <sheetViews>
    <sheetView showGridLines="0" topLeftCell="A3" zoomScale="80" zoomScaleNormal="80" workbookViewId="0">
      <selection activeCell="B11" sqref="B11:O13"/>
    </sheetView>
  </sheetViews>
  <sheetFormatPr baseColWidth="10" defaultColWidth="10.85546875" defaultRowHeight="14.25" x14ac:dyDescent="0.25"/>
  <cols>
    <col min="1" max="1" width="49.85546875" style="68" customWidth="1"/>
    <col min="2" max="8" width="35.85546875" style="68" customWidth="1"/>
    <col min="9" max="9" width="45.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50" customFormat="1" ht="32.25" customHeight="1" thickBot="1" x14ac:dyDescent="0.3">
      <c r="A1" s="642"/>
      <c r="B1" s="622" t="s">
        <v>182</v>
      </c>
      <c r="C1" s="623"/>
      <c r="D1" s="623"/>
      <c r="E1" s="623"/>
      <c r="F1" s="623"/>
      <c r="G1" s="623"/>
      <c r="H1" s="623"/>
      <c r="I1" s="623"/>
      <c r="J1" s="623"/>
      <c r="K1" s="623"/>
      <c r="L1" s="624"/>
      <c r="M1" s="510" t="s">
        <v>606</v>
      </c>
      <c r="N1" s="511"/>
      <c r="O1" s="512"/>
    </row>
    <row r="2" spans="1:15" s="150" customFormat="1" ht="30.75" customHeight="1" thickBot="1" x14ac:dyDescent="0.3">
      <c r="A2" s="502"/>
      <c r="B2" s="625" t="s">
        <v>183</v>
      </c>
      <c r="C2" s="626"/>
      <c r="D2" s="626"/>
      <c r="E2" s="626"/>
      <c r="F2" s="626"/>
      <c r="G2" s="626"/>
      <c r="H2" s="626"/>
      <c r="I2" s="626"/>
      <c r="J2" s="626"/>
      <c r="K2" s="626"/>
      <c r="L2" s="627"/>
      <c r="M2" s="510" t="s">
        <v>607</v>
      </c>
      <c r="N2" s="511"/>
      <c r="O2" s="512"/>
    </row>
    <row r="3" spans="1:15" s="150" customFormat="1" ht="24" customHeight="1" thickBot="1" x14ac:dyDescent="0.3">
      <c r="A3" s="502"/>
      <c r="B3" s="625" t="s">
        <v>184</v>
      </c>
      <c r="C3" s="626"/>
      <c r="D3" s="626"/>
      <c r="E3" s="626"/>
      <c r="F3" s="626"/>
      <c r="G3" s="626"/>
      <c r="H3" s="626"/>
      <c r="I3" s="626"/>
      <c r="J3" s="626"/>
      <c r="K3" s="626"/>
      <c r="L3" s="627"/>
      <c r="M3" s="510" t="s">
        <v>608</v>
      </c>
      <c r="N3" s="511"/>
      <c r="O3" s="512"/>
    </row>
    <row r="4" spans="1:15" s="150" customFormat="1" ht="21.75" customHeight="1" thickBot="1" x14ac:dyDescent="0.3">
      <c r="A4" s="504"/>
      <c r="B4" s="628" t="s">
        <v>185</v>
      </c>
      <c r="C4" s="629"/>
      <c r="D4" s="629"/>
      <c r="E4" s="629"/>
      <c r="F4" s="629"/>
      <c r="G4" s="629"/>
      <c r="H4" s="629"/>
      <c r="I4" s="629"/>
      <c r="J4" s="629"/>
      <c r="K4" s="629"/>
      <c r="L4" s="630"/>
      <c r="M4" s="510" t="s">
        <v>609</v>
      </c>
      <c r="N4" s="511"/>
      <c r="O4" s="512"/>
    </row>
    <row r="5" spans="1:15" s="150" customFormat="1" ht="21.75" customHeight="1" thickBot="1" x14ac:dyDescent="0.3">
      <c r="A5" s="151"/>
      <c r="B5" s="152"/>
      <c r="C5" s="152"/>
      <c r="D5" s="152"/>
      <c r="E5" s="152"/>
      <c r="F5" s="152"/>
      <c r="G5" s="152"/>
      <c r="H5" s="152"/>
      <c r="I5" s="152"/>
      <c r="J5" s="152"/>
      <c r="K5" s="152"/>
      <c r="L5" s="152"/>
      <c r="M5" s="153"/>
      <c r="N5" s="153"/>
      <c r="O5" s="153"/>
    </row>
    <row r="6" spans="1:15" s="150" customFormat="1" ht="21.75" customHeight="1" thickBot="1" x14ac:dyDescent="0.3">
      <c r="A6" s="644" t="s">
        <v>187</v>
      </c>
      <c r="B6" s="245" t="s">
        <v>188</v>
      </c>
      <c r="C6" s="206"/>
      <c r="D6" s="245" t="s">
        <v>189</v>
      </c>
      <c r="E6" s="206" t="s">
        <v>194</v>
      </c>
      <c r="F6" s="245" t="s">
        <v>190</v>
      </c>
      <c r="G6" s="207"/>
      <c r="H6" s="245" t="s">
        <v>191</v>
      </c>
      <c r="I6" s="208"/>
      <c r="J6" s="614" t="s">
        <v>192</v>
      </c>
      <c r="K6" s="643"/>
      <c r="L6" s="244" t="s">
        <v>193</v>
      </c>
      <c r="M6" s="610"/>
      <c r="N6" s="610"/>
      <c r="O6" s="610"/>
    </row>
    <row r="7" spans="1:15" s="150" customFormat="1" ht="21.75" customHeight="1" thickBot="1" x14ac:dyDescent="0.3">
      <c r="A7" s="644"/>
      <c r="B7" s="246" t="s">
        <v>195</v>
      </c>
      <c r="C7" s="209"/>
      <c r="D7" s="245" t="s">
        <v>196</v>
      </c>
      <c r="E7" s="210"/>
      <c r="F7" s="245" t="s">
        <v>197</v>
      </c>
      <c r="G7" s="210"/>
      <c r="H7" s="245" t="s">
        <v>198</v>
      </c>
      <c r="I7" s="208"/>
      <c r="J7" s="614"/>
      <c r="K7" s="643"/>
      <c r="L7" s="244" t="s">
        <v>199</v>
      </c>
      <c r="M7" s="610"/>
      <c r="N7" s="610"/>
      <c r="O7" s="610"/>
    </row>
    <row r="8" spans="1:15" s="150" customFormat="1" ht="21.75" customHeight="1" thickBot="1" x14ac:dyDescent="0.3">
      <c r="A8" s="644"/>
      <c r="B8" s="245" t="s">
        <v>200</v>
      </c>
      <c r="C8" s="206"/>
      <c r="D8" s="245" t="s">
        <v>201</v>
      </c>
      <c r="E8" s="210"/>
      <c r="F8" s="245" t="s">
        <v>202</v>
      </c>
      <c r="G8" s="210"/>
      <c r="H8" s="245" t="s">
        <v>203</v>
      </c>
      <c r="I8" s="208"/>
      <c r="J8" s="614"/>
      <c r="K8" s="643"/>
      <c r="L8" s="244" t="s">
        <v>204</v>
      </c>
      <c r="M8" s="610" t="s">
        <v>194</v>
      </c>
      <c r="N8" s="610"/>
      <c r="O8" s="610"/>
    </row>
    <row r="9" spans="1:15" s="150" customFormat="1" ht="21.75" customHeight="1" x14ac:dyDescent="0.25">
      <c r="A9" s="151"/>
      <c r="B9" s="152"/>
      <c r="C9" s="152"/>
      <c r="D9" s="152"/>
      <c r="E9" s="152"/>
      <c r="F9" s="152"/>
      <c r="G9" s="152"/>
      <c r="H9" s="152"/>
      <c r="I9" s="152"/>
      <c r="J9" s="152"/>
      <c r="K9" s="152"/>
      <c r="L9" s="152"/>
      <c r="M9" s="153"/>
      <c r="N9" s="153"/>
      <c r="O9" s="153"/>
    </row>
    <row r="10" spans="1:15" ht="15" customHeight="1" thickBot="1" x14ac:dyDescent="0.3">
      <c r="A10" s="73"/>
      <c r="B10" s="74"/>
      <c r="C10" s="74"/>
      <c r="D10" s="76"/>
      <c r="E10" s="75"/>
      <c r="F10" s="75"/>
      <c r="G10" s="338"/>
      <c r="H10" s="338"/>
      <c r="I10" s="77"/>
      <c r="J10" s="77"/>
      <c r="K10" s="74"/>
      <c r="L10" s="74"/>
      <c r="M10" s="74"/>
      <c r="N10" s="74"/>
      <c r="O10" s="74"/>
    </row>
    <row r="11" spans="1:15" ht="15" customHeight="1" x14ac:dyDescent="0.25">
      <c r="A11" s="650" t="s">
        <v>205</v>
      </c>
      <c r="B11" s="699" t="s">
        <v>616</v>
      </c>
      <c r="C11" s="700"/>
      <c r="D11" s="700"/>
      <c r="E11" s="700"/>
      <c r="F11" s="700"/>
      <c r="G11" s="700"/>
      <c r="H11" s="700"/>
      <c r="I11" s="700"/>
      <c r="J11" s="700"/>
      <c r="K11" s="700"/>
      <c r="L11" s="700"/>
      <c r="M11" s="700"/>
      <c r="N11" s="700"/>
      <c r="O11" s="701"/>
    </row>
    <row r="12" spans="1:15" ht="15" customHeight="1" x14ac:dyDescent="0.25">
      <c r="A12" s="651"/>
      <c r="B12" s="702"/>
      <c r="C12" s="703"/>
      <c r="D12" s="703"/>
      <c r="E12" s="703"/>
      <c r="F12" s="703"/>
      <c r="G12" s="703"/>
      <c r="H12" s="703"/>
      <c r="I12" s="703"/>
      <c r="J12" s="703"/>
      <c r="K12" s="703"/>
      <c r="L12" s="703"/>
      <c r="M12" s="703"/>
      <c r="N12" s="703"/>
      <c r="O12" s="704"/>
    </row>
    <row r="13" spans="1:15" ht="15" customHeight="1" thickBot="1" x14ac:dyDescent="0.3">
      <c r="A13" s="652"/>
      <c r="B13" s="705"/>
      <c r="C13" s="706"/>
      <c r="D13" s="706"/>
      <c r="E13" s="706"/>
      <c r="F13" s="706"/>
      <c r="G13" s="706"/>
      <c r="H13" s="706"/>
      <c r="I13" s="706"/>
      <c r="J13" s="706"/>
      <c r="K13" s="706"/>
      <c r="L13" s="706"/>
      <c r="M13" s="706"/>
      <c r="N13" s="706"/>
      <c r="O13" s="707"/>
    </row>
    <row r="14" spans="1:15" ht="9" customHeight="1" thickBot="1" x14ac:dyDescent="0.3">
      <c r="A14" s="81"/>
      <c r="B14" s="149"/>
      <c r="C14" s="82"/>
      <c r="D14" s="82"/>
      <c r="E14" s="82"/>
      <c r="F14" s="82"/>
      <c r="G14" s="83"/>
      <c r="H14" s="83"/>
      <c r="I14" s="83"/>
      <c r="J14" s="83"/>
      <c r="K14" s="83"/>
      <c r="L14" s="84"/>
      <c r="M14" s="84"/>
      <c r="N14" s="84"/>
      <c r="O14" s="84"/>
    </row>
    <row r="15" spans="1:15" s="85" customFormat="1" ht="37.5" customHeight="1" thickBot="1" x14ac:dyDescent="0.3">
      <c r="A15" s="124" t="s">
        <v>207</v>
      </c>
      <c r="B15" s="640" t="s">
        <v>267</v>
      </c>
      <c r="C15" s="640"/>
      <c r="D15" s="640"/>
      <c r="E15" s="640"/>
      <c r="F15" s="640"/>
      <c r="G15" s="644" t="s">
        <v>209</v>
      </c>
      <c r="H15" s="644"/>
      <c r="I15" s="641" t="s">
        <v>284</v>
      </c>
      <c r="J15" s="641"/>
      <c r="K15" s="641"/>
      <c r="L15" s="641"/>
      <c r="M15" s="641"/>
      <c r="N15" s="641"/>
      <c r="O15" s="64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4" t="s">
        <v>211</v>
      </c>
      <c r="B17" s="640" t="s">
        <v>212</v>
      </c>
      <c r="C17" s="640"/>
      <c r="D17" s="640"/>
      <c r="E17" s="640"/>
      <c r="F17" s="124" t="s">
        <v>213</v>
      </c>
      <c r="G17" s="645" t="s">
        <v>214</v>
      </c>
      <c r="H17" s="645"/>
      <c r="I17" s="645"/>
      <c r="J17" s="124" t="s">
        <v>215</v>
      </c>
      <c r="K17" s="640" t="s">
        <v>269</v>
      </c>
      <c r="L17" s="640"/>
      <c r="M17" s="640"/>
      <c r="N17" s="640"/>
      <c r="O17" s="640"/>
    </row>
    <row r="18" spans="1:15" ht="9" customHeight="1" x14ac:dyDescent="0.25">
      <c r="A18" s="72"/>
      <c r="B18" s="69"/>
      <c r="C18" s="649"/>
      <c r="D18" s="649"/>
      <c r="E18" s="649"/>
      <c r="F18" s="649"/>
      <c r="G18" s="649"/>
      <c r="H18" s="649"/>
      <c r="I18" s="649"/>
      <c r="J18" s="649"/>
      <c r="K18" s="649"/>
      <c r="L18" s="649"/>
      <c r="M18" s="649"/>
      <c r="N18" s="649"/>
      <c r="O18" s="649"/>
    </row>
    <row r="20" spans="1:15" ht="16.5" customHeight="1" thickBot="1" x14ac:dyDescent="0.3">
      <c r="A20" s="147"/>
      <c r="B20" s="148"/>
      <c r="C20" s="148"/>
      <c r="D20" s="148"/>
      <c r="E20" s="148"/>
      <c r="F20" s="148"/>
      <c r="G20" s="148"/>
      <c r="H20" s="148"/>
      <c r="I20" s="148"/>
      <c r="J20" s="148"/>
      <c r="K20" s="148"/>
      <c r="L20" s="148"/>
      <c r="M20" s="148"/>
      <c r="N20" s="148"/>
      <c r="O20" s="148"/>
    </row>
    <row r="21" spans="1:15" ht="32.1" customHeight="1" thickBot="1" x14ac:dyDescent="0.3">
      <c r="A21" s="611" t="s">
        <v>217</v>
      </c>
      <c r="B21" s="612"/>
      <c r="C21" s="612"/>
      <c r="D21" s="612"/>
      <c r="E21" s="612"/>
      <c r="F21" s="612"/>
      <c r="G21" s="612"/>
      <c r="H21" s="612"/>
      <c r="I21" s="612"/>
      <c r="J21" s="612"/>
      <c r="K21" s="612"/>
      <c r="L21" s="612"/>
      <c r="M21" s="612"/>
      <c r="N21" s="612"/>
      <c r="O21" s="614"/>
    </row>
    <row r="22" spans="1:15" ht="32.1" customHeight="1" thickBot="1" x14ac:dyDescent="0.3">
      <c r="A22" s="611" t="s">
        <v>218</v>
      </c>
      <c r="B22" s="612"/>
      <c r="C22" s="612"/>
      <c r="D22" s="612"/>
      <c r="E22" s="612"/>
      <c r="F22" s="612"/>
      <c r="G22" s="612"/>
      <c r="H22" s="612"/>
      <c r="I22" s="612"/>
      <c r="J22" s="612"/>
      <c r="K22" s="612"/>
      <c r="L22" s="612"/>
      <c r="M22" s="612"/>
      <c r="N22" s="612"/>
      <c r="O22" s="614"/>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11" t="s">
        <v>219</v>
      </c>
      <c r="O23" s="87" t="s">
        <v>220</v>
      </c>
    </row>
    <row r="24" spans="1:15" ht="32.1" customHeight="1" x14ac:dyDescent="0.25">
      <c r="A24" s="90" t="s">
        <v>221</v>
      </c>
      <c r="B24" s="91">
        <v>624771000</v>
      </c>
      <c r="C24" s="91"/>
      <c r="D24" s="91"/>
      <c r="E24" s="91"/>
      <c r="F24" s="91"/>
      <c r="G24" s="91"/>
      <c r="H24" s="88"/>
      <c r="I24" s="88"/>
      <c r="J24" s="88"/>
      <c r="K24" s="88"/>
      <c r="L24" s="88"/>
      <c r="M24" s="437"/>
      <c r="N24" s="91">
        <f>SUM(B24:M24)</f>
        <v>624771000</v>
      </c>
      <c r="O24" s="439"/>
    </row>
    <row r="25" spans="1:15" ht="32.1" customHeight="1" x14ac:dyDescent="0.25">
      <c r="A25" s="90" t="s">
        <v>222</v>
      </c>
      <c r="B25" s="91">
        <v>624771000</v>
      </c>
      <c r="C25" s="91"/>
      <c r="D25" s="91"/>
      <c r="E25" s="91"/>
      <c r="F25" s="91"/>
      <c r="G25" s="91"/>
      <c r="H25" s="91"/>
      <c r="I25" s="91"/>
      <c r="J25" s="91"/>
      <c r="K25" s="91"/>
      <c r="L25" s="91"/>
      <c r="M25" s="346"/>
      <c r="N25" s="91">
        <f>SUM(B25:M25)</f>
        <v>624771000</v>
      </c>
      <c r="O25" s="409">
        <f>+(B25+C25+D25+E25+F25+G25+H25+I25+J25+K25+L25+M25)/N24</f>
        <v>1</v>
      </c>
    </row>
    <row r="26" spans="1:15" ht="32.1" customHeight="1" x14ac:dyDescent="0.25">
      <c r="A26" s="90" t="s">
        <v>223</v>
      </c>
      <c r="B26" s="91">
        <v>0</v>
      </c>
      <c r="C26" s="91">
        <v>25328232</v>
      </c>
      <c r="D26" s="91"/>
      <c r="E26" s="91"/>
      <c r="F26" s="91"/>
      <c r="G26" s="91"/>
      <c r="H26" s="91"/>
      <c r="I26" s="91"/>
      <c r="J26" s="91"/>
      <c r="K26" s="91"/>
      <c r="L26" s="91"/>
      <c r="M26" s="346"/>
      <c r="N26" s="91">
        <f>SUM(B26:M26)</f>
        <v>25328232</v>
      </c>
      <c r="O26" s="409"/>
    </row>
    <row r="27" spans="1:15" ht="32.1" customHeight="1" x14ac:dyDescent="0.25">
      <c r="A27" s="90" t="s">
        <v>224</v>
      </c>
      <c r="B27" s="91"/>
      <c r="C27" s="91">
        <v>12156000</v>
      </c>
      <c r="D27" s="91"/>
      <c r="E27" s="91"/>
      <c r="F27" s="91"/>
      <c r="G27" s="91"/>
      <c r="H27" s="91"/>
      <c r="I27" s="91"/>
      <c r="J27" s="91"/>
      <c r="K27" s="91"/>
      <c r="L27" s="91"/>
      <c r="M27" s="346"/>
      <c r="N27" s="91">
        <f>SUM(B27:M27)</f>
        <v>12156000</v>
      </c>
      <c r="O27" s="347"/>
    </row>
    <row r="28" spans="1:15" ht="32.1" customHeight="1" x14ac:dyDescent="0.25">
      <c r="A28" s="90" t="s">
        <v>225</v>
      </c>
      <c r="B28" s="91">
        <v>0</v>
      </c>
      <c r="C28" s="91"/>
      <c r="D28" s="91"/>
      <c r="E28" s="91"/>
      <c r="F28" s="91"/>
      <c r="G28" s="91"/>
      <c r="H28" s="91"/>
      <c r="I28" s="91"/>
      <c r="J28" s="91"/>
      <c r="K28" s="91"/>
      <c r="L28" s="91"/>
      <c r="M28" s="346"/>
      <c r="N28" s="91">
        <f t="shared" ref="N28:N29" si="0">SUM(B28:M28)</f>
        <v>0</v>
      </c>
      <c r="O28" s="347"/>
    </row>
    <row r="29" spans="1:15" ht="32.1" customHeight="1" thickBot="1" x14ac:dyDescent="0.3">
      <c r="A29" s="93" t="s">
        <v>226</v>
      </c>
      <c r="B29" s="94">
        <v>0</v>
      </c>
      <c r="C29" s="94">
        <v>12156000</v>
      </c>
      <c r="D29" s="94"/>
      <c r="E29" s="94"/>
      <c r="F29" s="94"/>
      <c r="G29" s="94"/>
      <c r="H29" s="94"/>
      <c r="I29" s="94"/>
      <c r="J29" s="94"/>
      <c r="K29" s="94"/>
      <c r="L29" s="94"/>
      <c r="M29" s="438"/>
      <c r="N29" s="94">
        <f t="shared" si="0"/>
        <v>12156000</v>
      </c>
      <c r="O29" s="440">
        <f>+N29/N27</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662" t="s">
        <v>227</v>
      </c>
      <c r="B33" s="663"/>
      <c r="C33" s="663"/>
      <c r="D33" s="663"/>
      <c r="E33" s="663"/>
      <c r="F33" s="663"/>
      <c r="G33" s="663"/>
      <c r="H33" s="663"/>
      <c r="I33" s="664"/>
      <c r="J33" s="100"/>
    </row>
    <row r="34" spans="1:10" ht="50.25" customHeight="1" thickBot="1" x14ac:dyDescent="0.3">
      <c r="A34" s="108" t="s">
        <v>228</v>
      </c>
      <c r="B34" s="665" t="str">
        <f>+B11</f>
        <v>Brindar 10.000 atenciones y seguimientos psicosociales a los casos de mujeres víctimas de violencias en el contexto intrafamiliar y en el marco de relaciones de pareja y expareja remitidos</v>
      </c>
      <c r="C34" s="666"/>
      <c r="D34" s="666"/>
      <c r="E34" s="666"/>
      <c r="F34" s="666"/>
      <c r="G34" s="666"/>
      <c r="H34" s="666"/>
      <c r="I34" s="667"/>
      <c r="J34" s="98"/>
    </row>
    <row r="35" spans="1:10" ht="18.75" customHeight="1" thickBot="1" x14ac:dyDescent="0.3">
      <c r="A35" s="677" t="s">
        <v>229</v>
      </c>
      <c r="B35" s="156">
        <v>2024</v>
      </c>
      <c r="C35" s="156">
        <v>2025</v>
      </c>
      <c r="D35" s="156">
        <v>2026</v>
      </c>
      <c r="E35" s="156">
        <v>2027</v>
      </c>
      <c r="F35" s="156" t="s">
        <v>230</v>
      </c>
      <c r="G35" s="679" t="s">
        <v>231</v>
      </c>
      <c r="H35" s="679" t="s">
        <v>21</v>
      </c>
      <c r="I35" s="679"/>
      <c r="J35" s="98"/>
    </row>
    <row r="36" spans="1:10" ht="50.25" customHeight="1" thickBot="1" x14ac:dyDescent="0.3">
      <c r="A36" s="678"/>
      <c r="B36" s="281">
        <v>1168</v>
      </c>
      <c r="C36" s="281">
        <v>4047</v>
      </c>
      <c r="D36" s="281">
        <v>2600</v>
      </c>
      <c r="E36" s="281">
        <v>2185</v>
      </c>
      <c r="F36" s="293">
        <v>10000</v>
      </c>
      <c r="G36" s="679"/>
      <c r="H36" s="679"/>
      <c r="I36" s="679"/>
      <c r="J36" s="98"/>
    </row>
    <row r="37" spans="1:10" ht="52.5" customHeight="1" thickBot="1" x14ac:dyDescent="0.3">
      <c r="A37" s="109" t="s">
        <v>232</v>
      </c>
      <c r="B37" s="668">
        <v>0.1</v>
      </c>
      <c r="C37" s="669"/>
      <c r="D37" s="674" t="s">
        <v>233</v>
      </c>
      <c r="E37" s="675"/>
      <c r="F37" s="675"/>
      <c r="G37" s="675"/>
      <c r="H37" s="675"/>
      <c r="I37" s="676"/>
    </row>
    <row r="38" spans="1:10" s="99" customFormat="1" ht="48" customHeight="1" thickBot="1" x14ac:dyDescent="0.3">
      <c r="A38" s="677" t="s">
        <v>234</v>
      </c>
      <c r="B38" s="109" t="s">
        <v>235</v>
      </c>
      <c r="C38" s="108" t="s">
        <v>236</v>
      </c>
      <c r="D38" s="660" t="s">
        <v>237</v>
      </c>
      <c r="E38" s="661"/>
      <c r="F38" s="660" t="s">
        <v>238</v>
      </c>
      <c r="G38" s="661"/>
      <c r="H38" s="110" t="s">
        <v>239</v>
      </c>
      <c r="I38" s="112" t="s">
        <v>240</v>
      </c>
    </row>
    <row r="39" spans="1:10" ht="120.75" customHeight="1" thickBot="1" x14ac:dyDescent="0.3">
      <c r="A39" s="678"/>
      <c r="B39" s="104">
        <v>50</v>
      </c>
      <c r="C39" s="105">
        <v>141</v>
      </c>
      <c r="D39" s="742" t="s">
        <v>653</v>
      </c>
      <c r="E39" s="743"/>
      <c r="F39" s="744" t="s">
        <v>653</v>
      </c>
      <c r="G39" s="745"/>
      <c r="H39" s="416" t="s">
        <v>641</v>
      </c>
      <c r="I39" s="418" t="s">
        <v>654</v>
      </c>
    </row>
    <row r="40" spans="1:10" s="99" customFormat="1" ht="54" customHeight="1" thickBot="1" x14ac:dyDescent="0.3">
      <c r="A40" s="677" t="s">
        <v>241</v>
      </c>
      <c r="B40" s="111" t="s">
        <v>235</v>
      </c>
      <c r="C40" s="110" t="s">
        <v>236</v>
      </c>
      <c r="D40" s="660" t="s">
        <v>237</v>
      </c>
      <c r="E40" s="661"/>
      <c r="F40" s="660" t="s">
        <v>238</v>
      </c>
      <c r="G40" s="661"/>
      <c r="H40" s="110" t="s">
        <v>239</v>
      </c>
      <c r="I40" s="112" t="s">
        <v>240</v>
      </c>
    </row>
    <row r="41" spans="1:10" ht="146.25" customHeight="1" thickBot="1" x14ac:dyDescent="0.3">
      <c r="A41" s="678"/>
      <c r="B41" s="104">
        <v>250</v>
      </c>
      <c r="C41" s="105">
        <v>282</v>
      </c>
      <c r="D41" s="742" t="s">
        <v>738</v>
      </c>
      <c r="E41" s="743"/>
      <c r="F41" s="744" t="s">
        <v>739</v>
      </c>
      <c r="G41" s="745"/>
      <c r="H41" s="416" t="s">
        <v>641</v>
      </c>
      <c r="I41" s="418" t="s">
        <v>740</v>
      </c>
    </row>
    <row r="42" spans="1:10" s="99" customFormat="1" ht="35.1" customHeight="1" thickBot="1" x14ac:dyDescent="0.3">
      <c r="A42" s="677" t="s">
        <v>242</v>
      </c>
      <c r="B42" s="111" t="s">
        <v>235</v>
      </c>
      <c r="C42" s="110" t="s">
        <v>236</v>
      </c>
      <c r="D42" s="660" t="s">
        <v>237</v>
      </c>
      <c r="E42" s="661"/>
      <c r="F42" s="660" t="s">
        <v>238</v>
      </c>
      <c r="G42" s="661"/>
      <c r="H42" s="110" t="s">
        <v>239</v>
      </c>
      <c r="I42" s="112" t="s">
        <v>240</v>
      </c>
    </row>
    <row r="43" spans="1:10" ht="120.75" customHeight="1" thickBot="1" x14ac:dyDescent="0.3">
      <c r="A43" s="678"/>
      <c r="B43" s="104">
        <v>250</v>
      </c>
      <c r="C43" s="105"/>
      <c r="D43" s="672"/>
      <c r="E43" s="673"/>
      <c r="F43" s="672"/>
      <c r="G43" s="673"/>
      <c r="H43" s="101"/>
      <c r="I43" s="102"/>
    </row>
    <row r="44" spans="1:10" s="99" customFormat="1" ht="35.1" customHeight="1" thickBot="1" x14ac:dyDescent="0.3">
      <c r="A44" s="677" t="s">
        <v>243</v>
      </c>
      <c r="B44" s="111" t="s">
        <v>235</v>
      </c>
      <c r="C44" s="111" t="s">
        <v>236</v>
      </c>
      <c r="D44" s="660" t="s">
        <v>237</v>
      </c>
      <c r="E44" s="661"/>
      <c r="F44" s="660" t="s">
        <v>238</v>
      </c>
      <c r="G44" s="661"/>
      <c r="H44" s="110" t="s">
        <v>239</v>
      </c>
      <c r="I44" s="110" t="s">
        <v>240</v>
      </c>
    </row>
    <row r="45" spans="1:10" ht="120.75" customHeight="1" thickBot="1" x14ac:dyDescent="0.3">
      <c r="A45" s="678"/>
      <c r="B45" s="104">
        <v>250</v>
      </c>
      <c r="C45" s="105"/>
      <c r="D45" s="680"/>
      <c r="E45" s="681"/>
      <c r="F45" s="680"/>
      <c r="G45" s="681"/>
      <c r="H45" s="120"/>
      <c r="I45" s="121"/>
    </row>
    <row r="46" spans="1:10" s="99" customFormat="1" ht="35.1" customHeight="1" thickBot="1" x14ac:dyDescent="0.3">
      <c r="A46" s="677" t="s">
        <v>244</v>
      </c>
      <c r="B46" s="111" t="s">
        <v>235</v>
      </c>
      <c r="C46" s="110" t="s">
        <v>236</v>
      </c>
      <c r="D46" s="660" t="s">
        <v>237</v>
      </c>
      <c r="E46" s="661"/>
      <c r="F46" s="660" t="s">
        <v>238</v>
      </c>
      <c r="G46" s="661"/>
      <c r="H46" s="110" t="s">
        <v>239</v>
      </c>
      <c r="I46" s="112" t="s">
        <v>240</v>
      </c>
    </row>
    <row r="47" spans="1:10" ht="120.75" customHeight="1" thickBot="1" x14ac:dyDescent="0.3">
      <c r="A47" s="678"/>
      <c r="B47" s="104">
        <v>250</v>
      </c>
      <c r="C47" s="105"/>
      <c r="D47" s="600"/>
      <c r="E47" s="601"/>
      <c r="F47" s="600"/>
      <c r="G47" s="601"/>
      <c r="H47" s="101"/>
      <c r="I47" s="103"/>
    </row>
    <row r="48" spans="1:10" s="99" customFormat="1" ht="35.1" customHeight="1" thickBot="1" x14ac:dyDescent="0.3">
      <c r="A48" s="677" t="s">
        <v>245</v>
      </c>
      <c r="B48" s="111" t="s">
        <v>235</v>
      </c>
      <c r="C48" s="110" t="s">
        <v>236</v>
      </c>
      <c r="D48" s="660" t="s">
        <v>237</v>
      </c>
      <c r="E48" s="661"/>
      <c r="F48" s="660" t="s">
        <v>238</v>
      </c>
      <c r="G48" s="661"/>
      <c r="H48" s="110" t="s">
        <v>239</v>
      </c>
      <c r="I48" s="112" t="s">
        <v>240</v>
      </c>
    </row>
    <row r="49" spans="1:9" ht="120.75" customHeight="1" thickBot="1" x14ac:dyDescent="0.3">
      <c r="A49" s="678"/>
      <c r="B49" s="106">
        <v>250</v>
      </c>
      <c r="C49" s="107"/>
      <c r="D49" s="600"/>
      <c r="E49" s="601"/>
      <c r="F49" s="600"/>
      <c r="G49" s="601"/>
      <c r="H49" s="101"/>
      <c r="I49" s="103"/>
    </row>
    <row r="50" spans="1:9" ht="35.1" customHeight="1" thickBot="1" x14ac:dyDescent="0.3">
      <c r="A50" s="677" t="s">
        <v>246</v>
      </c>
      <c r="B50" s="109" t="s">
        <v>235</v>
      </c>
      <c r="C50" s="108" t="s">
        <v>236</v>
      </c>
      <c r="D50" s="660" t="s">
        <v>237</v>
      </c>
      <c r="E50" s="661"/>
      <c r="F50" s="660" t="s">
        <v>238</v>
      </c>
      <c r="G50" s="661"/>
      <c r="H50" s="110" t="s">
        <v>239</v>
      </c>
      <c r="I50" s="112" t="s">
        <v>240</v>
      </c>
    </row>
    <row r="51" spans="1:9" ht="120.75" customHeight="1" thickBot="1" x14ac:dyDescent="0.3">
      <c r="A51" s="678"/>
      <c r="B51" s="106">
        <v>250</v>
      </c>
      <c r="C51" s="107"/>
      <c r="D51" s="600"/>
      <c r="E51" s="682"/>
      <c r="F51" s="600"/>
      <c r="G51" s="601"/>
      <c r="H51" s="101"/>
      <c r="I51" s="103"/>
    </row>
    <row r="52" spans="1:9" ht="35.1" customHeight="1" thickBot="1" x14ac:dyDescent="0.3">
      <c r="A52" s="677" t="s">
        <v>247</v>
      </c>
      <c r="B52" s="109" t="s">
        <v>235</v>
      </c>
      <c r="C52" s="108" t="s">
        <v>236</v>
      </c>
      <c r="D52" s="660" t="s">
        <v>237</v>
      </c>
      <c r="E52" s="661"/>
      <c r="F52" s="660" t="s">
        <v>238</v>
      </c>
      <c r="G52" s="661"/>
      <c r="H52" s="110" t="s">
        <v>239</v>
      </c>
      <c r="I52" s="112" t="s">
        <v>240</v>
      </c>
    </row>
    <row r="53" spans="1:9" ht="120.75" customHeight="1" thickBot="1" x14ac:dyDescent="0.3">
      <c r="A53" s="678"/>
      <c r="B53" s="106">
        <v>250</v>
      </c>
      <c r="C53" s="107"/>
      <c r="D53" s="600"/>
      <c r="E53" s="682"/>
      <c r="F53" s="600"/>
      <c r="G53" s="601"/>
      <c r="H53" s="279"/>
      <c r="I53" s="103"/>
    </row>
    <row r="54" spans="1:9" ht="35.1" customHeight="1" thickBot="1" x14ac:dyDescent="0.3">
      <c r="A54" s="677" t="s">
        <v>248</v>
      </c>
      <c r="B54" s="109" t="s">
        <v>235</v>
      </c>
      <c r="C54" s="108" t="s">
        <v>236</v>
      </c>
      <c r="D54" s="660" t="s">
        <v>237</v>
      </c>
      <c r="E54" s="661"/>
      <c r="F54" s="660" t="s">
        <v>238</v>
      </c>
      <c r="G54" s="661"/>
      <c r="H54" s="110" t="s">
        <v>239</v>
      </c>
      <c r="I54" s="112" t="s">
        <v>240</v>
      </c>
    </row>
    <row r="55" spans="1:9" ht="120.75" customHeight="1" thickBot="1" x14ac:dyDescent="0.3">
      <c r="A55" s="678"/>
      <c r="B55" s="106">
        <v>250</v>
      </c>
      <c r="C55" s="107"/>
      <c r="D55" s="600"/>
      <c r="E55" s="601"/>
      <c r="F55" s="600"/>
      <c r="G55" s="601"/>
      <c r="H55" s="101"/>
      <c r="I55" s="101"/>
    </row>
    <row r="56" spans="1:9" ht="35.1" customHeight="1" thickBot="1" x14ac:dyDescent="0.3">
      <c r="A56" s="677" t="s">
        <v>249</v>
      </c>
      <c r="B56" s="109" t="s">
        <v>235</v>
      </c>
      <c r="C56" s="108" t="s">
        <v>236</v>
      </c>
      <c r="D56" s="660" t="s">
        <v>237</v>
      </c>
      <c r="E56" s="661"/>
      <c r="F56" s="660" t="s">
        <v>238</v>
      </c>
      <c r="G56" s="661"/>
      <c r="H56" s="110" t="s">
        <v>239</v>
      </c>
      <c r="I56" s="112" t="s">
        <v>240</v>
      </c>
    </row>
    <row r="57" spans="1:9" ht="120.75" customHeight="1" thickBot="1" x14ac:dyDescent="0.3">
      <c r="A57" s="678"/>
      <c r="B57" s="106">
        <v>250</v>
      </c>
      <c r="C57" s="107"/>
      <c r="D57" s="600"/>
      <c r="E57" s="601"/>
      <c r="F57" s="600"/>
      <c r="G57" s="601"/>
      <c r="H57" s="101"/>
      <c r="I57" s="103"/>
    </row>
    <row r="58" spans="1:9" ht="35.1" customHeight="1" thickBot="1" x14ac:dyDescent="0.3">
      <c r="A58" s="677" t="s">
        <v>250</v>
      </c>
      <c r="B58" s="109" t="s">
        <v>235</v>
      </c>
      <c r="C58" s="108" t="s">
        <v>236</v>
      </c>
      <c r="D58" s="660" t="s">
        <v>237</v>
      </c>
      <c r="E58" s="661"/>
      <c r="F58" s="660" t="s">
        <v>238</v>
      </c>
      <c r="G58" s="661"/>
      <c r="H58" s="110" t="s">
        <v>239</v>
      </c>
      <c r="I58" s="112" t="s">
        <v>240</v>
      </c>
    </row>
    <row r="59" spans="1:9" ht="120.75" customHeight="1" thickBot="1" x14ac:dyDescent="0.3">
      <c r="A59" s="678"/>
      <c r="B59" s="106">
        <v>150</v>
      </c>
      <c r="C59" s="107"/>
      <c r="D59" s="600"/>
      <c r="E59" s="601"/>
      <c r="F59" s="682"/>
      <c r="G59" s="682"/>
      <c r="H59" s="101"/>
      <c r="I59" s="101"/>
    </row>
    <row r="60" spans="1:9" ht="35.1" customHeight="1" thickBot="1" x14ac:dyDescent="0.3">
      <c r="A60" s="677" t="s">
        <v>251</v>
      </c>
      <c r="B60" s="109" t="s">
        <v>235</v>
      </c>
      <c r="C60" s="108" t="s">
        <v>236</v>
      </c>
      <c r="D60" s="660" t="s">
        <v>237</v>
      </c>
      <c r="E60" s="661"/>
      <c r="F60" s="660" t="s">
        <v>238</v>
      </c>
      <c r="G60" s="661"/>
      <c r="H60" s="110" t="s">
        <v>239</v>
      </c>
      <c r="I60" s="112" t="s">
        <v>240</v>
      </c>
    </row>
    <row r="61" spans="1:9" ht="120.75" customHeight="1" thickBot="1" x14ac:dyDescent="0.3">
      <c r="A61" s="678"/>
      <c r="B61" s="106">
        <v>150</v>
      </c>
      <c r="C61" s="107"/>
      <c r="D61" s="600"/>
      <c r="E61" s="601"/>
      <c r="F61" s="600"/>
      <c r="G61" s="601"/>
      <c r="H61" s="101"/>
      <c r="I61" s="101"/>
    </row>
    <row r="64" spans="1:9" s="98" customFormat="1" ht="30" customHeight="1" x14ac:dyDescent="0.25">
      <c r="A64" s="68"/>
      <c r="B64" s="68"/>
      <c r="C64" s="68"/>
      <c r="D64" s="68"/>
      <c r="E64" s="68"/>
      <c r="F64" s="68"/>
      <c r="G64" s="68"/>
      <c r="H64" s="68"/>
      <c r="I64" s="68"/>
    </row>
    <row r="65" spans="1:9" ht="34.5" customHeight="1" x14ac:dyDescent="0.25">
      <c r="A65" s="615" t="s">
        <v>252</v>
      </c>
      <c r="B65" s="615"/>
      <c r="C65" s="615"/>
      <c r="D65" s="615"/>
      <c r="E65" s="615"/>
      <c r="F65" s="615"/>
      <c r="G65" s="615"/>
      <c r="H65" s="615"/>
      <c r="I65" s="615"/>
    </row>
    <row r="66" spans="1:9" ht="160.5" customHeight="1" x14ac:dyDescent="0.25">
      <c r="A66" s="113" t="s">
        <v>253</v>
      </c>
      <c r="B66" s="738" t="s">
        <v>285</v>
      </c>
      <c r="C66" s="739"/>
      <c r="D66" s="740" t="s">
        <v>286</v>
      </c>
      <c r="E66" s="741"/>
      <c r="F66" s="693"/>
      <c r="G66" s="694"/>
      <c r="H66" s="693"/>
      <c r="I66" s="694"/>
    </row>
    <row r="67" spans="1:9" ht="40.5" customHeight="1" x14ac:dyDescent="0.25">
      <c r="A67" s="113" t="s">
        <v>257</v>
      </c>
      <c r="B67" s="596">
        <v>0.05</v>
      </c>
      <c r="C67" s="597"/>
      <c r="D67" s="596">
        <v>0.05</v>
      </c>
      <c r="E67" s="597"/>
      <c r="F67" s="695"/>
      <c r="G67" s="696"/>
      <c r="H67" s="695"/>
      <c r="I67" s="696"/>
    </row>
    <row r="68" spans="1:9" ht="30" customHeight="1" x14ac:dyDescent="0.25">
      <c r="A68" s="598" t="s">
        <v>188</v>
      </c>
      <c r="B68" s="163" t="s">
        <v>99</v>
      </c>
      <c r="C68" s="163" t="s">
        <v>236</v>
      </c>
      <c r="D68" s="163" t="s">
        <v>99</v>
      </c>
      <c r="E68" s="163" t="s">
        <v>236</v>
      </c>
      <c r="F68" s="163" t="s">
        <v>99</v>
      </c>
      <c r="G68" s="163" t="s">
        <v>236</v>
      </c>
      <c r="H68" s="163" t="s">
        <v>99</v>
      </c>
      <c r="I68" s="163" t="s">
        <v>236</v>
      </c>
    </row>
    <row r="69" spans="1:9" ht="30" customHeight="1" x14ac:dyDescent="0.25">
      <c r="A69" s="599"/>
      <c r="B69" s="115">
        <v>0.05</v>
      </c>
      <c r="C69" s="115">
        <v>0.05</v>
      </c>
      <c r="D69" s="115">
        <v>0.05</v>
      </c>
      <c r="E69" s="115">
        <v>0.05</v>
      </c>
      <c r="F69" s="122"/>
      <c r="G69" s="116"/>
      <c r="H69" s="122"/>
      <c r="I69" s="116"/>
    </row>
    <row r="70" spans="1:9" ht="191.45" customHeight="1" x14ac:dyDescent="0.25">
      <c r="A70" s="113" t="s">
        <v>258</v>
      </c>
      <c r="B70" s="734" t="s">
        <v>655</v>
      </c>
      <c r="C70" s="735"/>
      <c r="D70" s="734" t="s">
        <v>656</v>
      </c>
      <c r="E70" s="735"/>
      <c r="F70" s="620"/>
      <c r="G70" s="688"/>
      <c r="H70" s="620"/>
      <c r="I70" s="621"/>
    </row>
    <row r="71" spans="1:9" ht="80.25" customHeight="1" x14ac:dyDescent="0.25">
      <c r="A71" s="113" t="s">
        <v>259</v>
      </c>
      <c r="B71" s="715" t="s">
        <v>657</v>
      </c>
      <c r="C71" s="654"/>
      <c r="D71" s="715" t="s">
        <v>658</v>
      </c>
      <c r="E71" s="654"/>
      <c r="F71" s="607"/>
      <c r="G71" s="608"/>
      <c r="H71" s="607"/>
      <c r="I71" s="608"/>
    </row>
    <row r="72" spans="1:9" ht="30.75" customHeight="1" x14ac:dyDescent="0.25">
      <c r="A72" s="598" t="s">
        <v>189</v>
      </c>
      <c r="B72" s="163" t="s">
        <v>99</v>
      </c>
      <c r="C72" s="163" t="s">
        <v>236</v>
      </c>
      <c r="D72" s="163" t="s">
        <v>99</v>
      </c>
      <c r="E72" s="163" t="s">
        <v>236</v>
      </c>
      <c r="F72" s="163" t="s">
        <v>99</v>
      </c>
      <c r="G72" s="163" t="s">
        <v>236</v>
      </c>
      <c r="H72" s="163" t="s">
        <v>99</v>
      </c>
      <c r="I72" s="163" t="s">
        <v>236</v>
      </c>
    </row>
    <row r="73" spans="1:9" ht="30.75" customHeight="1" x14ac:dyDescent="0.25">
      <c r="A73" s="599"/>
      <c r="B73" s="115">
        <v>0.09</v>
      </c>
      <c r="C73" s="115">
        <v>0.09</v>
      </c>
      <c r="D73" s="115">
        <v>0.09</v>
      </c>
      <c r="E73" s="115">
        <v>0.09</v>
      </c>
      <c r="F73" s="122"/>
      <c r="G73" s="117"/>
      <c r="H73" s="122"/>
      <c r="I73" s="117"/>
    </row>
    <row r="74" spans="1:9" ht="322.5" customHeight="1" x14ac:dyDescent="0.25">
      <c r="A74" s="113" t="s">
        <v>258</v>
      </c>
      <c r="B74" s="734" t="s">
        <v>737</v>
      </c>
      <c r="C74" s="735"/>
      <c r="D74" s="736" t="s">
        <v>800</v>
      </c>
      <c r="E74" s="737"/>
      <c r="F74" s="620"/>
      <c r="G74" s="688"/>
      <c r="H74" s="658"/>
      <c r="I74" s="659"/>
    </row>
    <row r="75" spans="1:9" ht="80.25" customHeight="1" x14ac:dyDescent="0.25">
      <c r="A75" s="113" t="s">
        <v>259</v>
      </c>
      <c r="B75" s="715" t="s">
        <v>777</v>
      </c>
      <c r="C75" s="654"/>
      <c r="D75" s="715" t="s">
        <v>778</v>
      </c>
      <c r="E75" s="654"/>
      <c r="F75" s="607"/>
      <c r="G75" s="608"/>
      <c r="H75" s="607"/>
      <c r="I75" s="608"/>
    </row>
    <row r="76" spans="1:9" ht="30.75" customHeight="1" x14ac:dyDescent="0.25">
      <c r="A76" s="598" t="s">
        <v>190</v>
      </c>
      <c r="B76" s="163" t="s">
        <v>99</v>
      </c>
      <c r="C76" s="163" t="s">
        <v>236</v>
      </c>
      <c r="D76" s="163" t="s">
        <v>99</v>
      </c>
      <c r="E76" s="163" t="s">
        <v>236</v>
      </c>
      <c r="F76" s="163" t="s">
        <v>99</v>
      </c>
      <c r="G76" s="163" t="s">
        <v>236</v>
      </c>
      <c r="H76" s="163" t="s">
        <v>99</v>
      </c>
      <c r="I76" s="163" t="s">
        <v>236</v>
      </c>
    </row>
    <row r="77" spans="1:9" ht="30.75" customHeight="1" x14ac:dyDescent="0.25">
      <c r="A77" s="599"/>
      <c r="B77" s="115">
        <v>0.09</v>
      </c>
      <c r="C77" s="116"/>
      <c r="D77" s="115">
        <v>0.09</v>
      </c>
      <c r="E77" s="116"/>
      <c r="F77" s="122"/>
      <c r="G77" s="117"/>
      <c r="H77" s="122"/>
      <c r="I77" s="117"/>
    </row>
    <row r="78" spans="1:9" ht="80.25" customHeight="1" x14ac:dyDescent="0.25">
      <c r="A78" s="113" t="s">
        <v>258</v>
      </c>
      <c r="B78" s="683"/>
      <c r="C78" s="684"/>
      <c r="D78" s="683"/>
      <c r="E78" s="684"/>
      <c r="F78" s="620"/>
      <c r="G78" s="688"/>
      <c r="H78" s="607"/>
      <c r="I78" s="608"/>
    </row>
    <row r="79" spans="1:9" ht="80.25" customHeight="1" x14ac:dyDescent="0.25">
      <c r="A79" s="113" t="s">
        <v>259</v>
      </c>
      <c r="B79" s="653"/>
      <c r="C79" s="654"/>
      <c r="D79" s="653"/>
      <c r="E79" s="654"/>
      <c r="F79" s="607"/>
      <c r="G79" s="608"/>
      <c r="H79" s="607"/>
      <c r="I79" s="608"/>
    </row>
    <row r="80" spans="1:9" ht="30.75" customHeight="1" x14ac:dyDescent="0.25">
      <c r="A80" s="598" t="s">
        <v>191</v>
      </c>
      <c r="B80" s="163" t="s">
        <v>99</v>
      </c>
      <c r="C80" s="163" t="s">
        <v>236</v>
      </c>
      <c r="D80" s="163" t="s">
        <v>99</v>
      </c>
      <c r="E80" s="163" t="s">
        <v>236</v>
      </c>
      <c r="F80" s="163" t="s">
        <v>99</v>
      </c>
      <c r="G80" s="163" t="s">
        <v>236</v>
      </c>
      <c r="H80" s="163" t="s">
        <v>99</v>
      </c>
      <c r="I80" s="163" t="s">
        <v>236</v>
      </c>
    </row>
    <row r="81" spans="1:9" ht="30.75" customHeight="1" x14ac:dyDescent="0.25">
      <c r="A81" s="599"/>
      <c r="B81" s="115">
        <v>0.09</v>
      </c>
      <c r="C81" s="116"/>
      <c r="D81" s="115">
        <v>0.09</v>
      </c>
      <c r="E81" s="116"/>
      <c r="F81" s="122"/>
      <c r="G81" s="117"/>
      <c r="H81" s="122"/>
      <c r="I81" s="117"/>
    </row>
    <row r="82" spans="1:9" ht="80.25" customHeight="1" x14ac:dyDescent="0.25">
      <c r="A82" s="113" t="s">
        <v>258</v>
      </c>
      <c r="B82" s="686"/>
      <c r="C82" s="687"/>
      <c r="D82" s="686"/>
      <c r="E82" s="687"/>
      <c r="F82" s="620"/>
      <c r="G82" s="688"/>
      <c r="H82" s="607"/>
      <c r="I82" s="608"/>
    </row>
    <row r="83" spans="1:9" ht="80.25" customHeight="1" x14ac:dyDescent="0.25">
      <c r="A83" s="113" t="s">
        <v>259</v>
      </c>
      <c r="B83" s="605"/>
      <c r="C83" s="606"/>
      <c r="D83" s="605"/>
      <c r="E83" s="606"/>
      <c r="F83" s="607"/>
      <c r="G83" s="608"/>
      <c r="H83" s="607"/>
      <c r="I83" s="608"/>
    </row>
    <row r="84" spans="1:9" ht="30" customHeight="1" x14ac:dyDescent="0.25">
      <c r="A84" s="598" t="s">
        <v>195</v>
      </c>
      <c r="B84" s="163" t="s">
        <v>99</v>
      </c>
      <c r="C84" s="163" t="s">
        <v>236</v>
      </c>
      <c r="D84" s="163" t="s">
        <v>99</v>
      </c>
      <c r="E84" s="163" t="s">
        <v>236</v>
      </c>
      <c r="F84" s="163" t="s">
        <v>99</v>
      </c>
      <c r="G84" s="163" t="s">
        <v>236</v>
      </c>
      <c r="H84" s="163" t="s">
        <v>99</v>
      </c>
      <c r="I84" s="163" t="s">
        <v>236</v>
      </c>
    </row>
    <row r="85" spans="1:9" ht="30" customHeight="1" x14ac:dyDescent="0.25">
      <c r="A85" s="599"/>
      <c r="B85" s="115">
        <v>0.09</v>
      </c>
      <c r="C85" s="116"/>
      <c r="D85" s="115">
        <v>0.09</v>
      </c>
      <c r="E85" s="116"/>
      <c r="F85" s="122"/>
      <c r="G85" s="117"/>
      <c r="H85" s="122"/>
      <c r="I85" s="117"/>
    </row>
    <row r="86" spans="1:9" ht="80.25" customHeight="1" x14ac:dyDescent="0.25">
      <c r="A86" s="113" t="s">
        <v>258</v>
      </c>
      <c r="B86" s="609"/>
      <c r="C86" s="609"/>
      <c r="D86" s="609"/>
      <c r="E86" s="609"/>
      <c r="F86" s="609"/>
      <c r="G86" s="609"/>
      <c r="H86" s="609"/>
      <c r="I86" s="609"/>
    </row>
    <row r="87" spans="1:9" ht="80.25" customHeight="1" x14ac:dyDescent="0.25">
      <c r="A87" s="113" t="s">
        <v>259</v>
      </c>
      <c r="B87" s="602"/>
      <c r="C87" s="603"/>
      <c r="D87" s="602"/>
      <c r="E87" s="603"/>
      <c r="F87" s="602"/>
      <c r="G87" s="603"/>
      <c r="H87" s="602"/>
      <c r="I87" s="603"/>
    </row>
    <row r="88" spans="1:9" ht="29.25" customHeight="1" x14ac:dyDescent="0.25">
      <c r="A88" s="598" t="s">
        <v>196</v>
      </c>
      <c r="B88" s="163" t="s">
        <v>99</v>
      </c>
      <c r="C88" s="163" t="s">
        <v>236</v>
      </c>
      <c r="D88" s="163" t="s">
        <v>99</v>
      </c>
      <c r="E88" s="163" t="s">
        <v>236</v>
      </c>
      <c r="F88" s="163" t="s">
        <v>99</v>
      </c>
      <c r="G88" s="163" t="s">
        <v>236</v>
      </c>
      <c r="H88" s="163" t="s">
        <v>99</v>
      </c>
      <c r="I88" s="163" t="s">
        <v>236</v>
      </c>
    </row>
    <row r="89" spans="1:9" ht="29.25" customHeight="1" x14ac:dyDescent="0.25">
      <c r="A89" s="599"/>
      <c r="B89" s="115">
        <v>0.09</v>
      </c>
      <c r="C89" s="116"/>
      <c r="D89" s="115">
        <v>0.09</v>
      </c>
      <c r="E89" s="118"/>
      <c r="F89" s="122"/>
      <c r="G89" s="117"/>
      <c r="H89" s="122"/>
      <c r="I89" s="117"/>
    </row>
    <row r="90" spans="1:9" ht="80.25" customHeight="1" x14ac:dyDescent="0.25">
      <c r="A90" s="113" t="s">
        <v>258</v>
      </c>
      <c r="B90" s="604"/>
      <c r="C90" s="604"/>
      <c r="D90" s="604"/>
      <c r="E90" s="604"/>
      <c r="F90" s="604"/>
      <c r="G90" s="604"/>
      <c r="H90" s="604"/>
      <c r="I90" s="604"/>
    </row>
    <row r="91" spans="1:9" ht="80.25" customHeight="1" x14ac:dyDescent="0.25">
      <c r="A91" s="113" t="s">
        <v>259</v>
      </c>
      <c r="B91" s="602"/>
      <c r="C91" s="603"/>
      <c r="D91" s="602"/>
      <c r="E91" s="603"/>
      <c r="F91" s="602"/>
      <c r="G91" s="603"/>
      <c r="H91" s="602"/>
      <c r="I91" s="603"/>
    </row>
    <row r="92" spans="1:9" ht="24.95" customHeight="1" x14ac:dyDescent="0.25">
      <c r="A92" s="598" t="s">
        <v>197</v>
      </c>
      <c r="B92" s="163" t="s">
        <v>99</v>
      </c>
      <c r="C92" s="163" t="s">
        <v>236</v>
      </c>
      <c r="D92" s="163" t="s">
        <v>99</v>
      </c>
      <c r="E92" s="163" t="s">
        <v>236</v>
      </c>
      <c r="F92" s="163" t="s">
        <v>99</v>
      </c>
      <c r="G92" s="163" t="s">
        <v>236</v>
      </c>
      <c r="H92" s="163" t="s">
        <v>99</v>
      </c>
      <c r="I92" s="163" t="s">
        <v>236</v>
      </c>
    </row>
    <row r="93" spans="1:9" ht="24.95" customHeight="1" x14ac:dyDescent="0.25">
      <c r="A93" s="599"/>
      <c r="B93" s="115">
        <v>0.09</v>
      </c>
      <c r="C93" s="116"/>
      <c r="D93" s="115">
        <v>0.09</v>
      </c>
      <c r="E93" s="118"/>
      <c r="F93" s="122"/>
      <c r="G93" s="117"/>
      <c r="H93" s="122"/>
      <c r="I93" s="117"/>
    </row>
    <row r="94" spans="1:9" ht="80.25" customHeight="1" x14ac:dyDescent="0.25">
      <c r="A94" s="113" t="s">
        <v>258</v>
      </c>
      <c r="B94" s="604"/>
      <c r="C94" s="604"/>
      <c r="D94" s="604"/>
      <c r="E94" s="604"/>
      <c r="F94" s="604"/>
      <c r="G94" s="604"/>
      <c r="H94" s="604"/>
      <c r="I94" s="604"/>
    </row>
    <row r="95" spans="1:9" ht="80.25" customHeight="1" x14ac:dyDescent="0.25">
      <c r="A95" s="113" t="s">
        <v>259</v>
      </c>
      <c r="B95" s="602"/>
      <c r="C95" s="603"/>
      <c r="D95" s="602"/>
      <c r="E95" s="603"/>
      <c r="F95" s="602"/>
      <c r="G95" s="603"/>
      <c r="H95" s="602"/>
      <c r="I95" s="603"/>
    </row>
    <row r="96" spans="1:9" ht="24.95" customHeight="1" x14ac:dyDescent="0.25">
      <c r="A96" s="598" t="s">
        <v>198</v>
      </c>
      <c r="B96" s="163" t="s">
        <v>99</v>
      </c>
      <c r="C96" s="163" t="s">
        <v>236</v>
      </c>
      <c r="D96" s="163" t="s">
        <v>99</v>
      </c>
      <c r="E96" s="163" t="s">
        <v>236</v>
      </c>
      <c r="F96" s="163" t="s">
        <v>99</v>
      </c>
      <c r="G96" s="163" t="s">
        <v>236</v>
      </c>
      <c r="H96" s="163" t="s">
        <v>99</v>
      </c>
      <c r="I96" s="163" t="s">
        <v>236</v>
      </c>
    </row>
    <row r="97" spans="1:9" ht="24.95" customHeight="1" x14ac:dyDescent="0.25">
      <c r="A97" s="599"/>
      <c r="B97" s="115">
        <v>0.09</v>
      </c>
      <c r="C97" s="116"/>
      <c r="D97" s="115">
        <v>0.09</v>
      </c>
      <c r="E97" s="118"/>
      <c r="F97" s="122"/>
      <c r="G97" s="117"/>
      <c r="H97" s="122"/>
      <c r="I97" s="117"/>
    </row>
    <row r="98" spans="1:9" ht="80.25" customHeight="1" x14ac:dyDescent="0.25">
      <c r="A98" s="113" t="s">
        <v>258</v>
      </c>
      <c r="B98" s="604"/>
      <c r="C98" s="604"/>
      <c r="D98" s="604"/>
      <c r="E98" s="604"/>
      <c r="F98" s="604"/>
      <c r="G98" s="604"/>
      <c r="H98" s="604"/>
      <c r="I98" s="604"/>
    </row>
    <row r="99" spans="1:9" ht="80.25" customHeight="1" x14ac:dyDescent="0.25">
      <c r="A99" s="113" t="s">
        <v>259</v>
      </c>
      <c r="B99" s="602"/>
      <c r="C99" s="603"/>
      <c r="D99" s="602"/>
      <c r="E99" s="603"/>
      <c r="F99" s="602"/>
      <c r="G99" s="603"/>
      <c r="H99" s="602"/>
      <c r="I99" s="603"/>
    </row>
    <row r="100" spans="1:9" ht="24.95" customHeight="1" x14ac:dyDescent="0.25">
      <c r="A100" s="598" t="s">
        <v>200</v>
      </c>
      <c r="B100" s="163" t="s">
        <v>99</v>
      </c>
      <c r="C100" s="163" t="s">
        <v>236</v>
      </c>
      <c r="D100" s="163" t="s">
        <v>99</v>
      </c>
      <c r="E100" s="163" t="s">
        <v>236</v>
      </c>
      <c r="F100" s="163" t="s">
        <v>99</v>
      </c>
      <c r="G100" s="163" t="s">
        <v>236</v>
      </c>
      <c r="H100" s="163" t="s">
        <v>99</v>
      </c>
      <c r="I100" s="163" t="s">
        <v>236</v>
      </c>
    </row>
    <row r="101" spans="1:9" ht="24.95" customHeight="1" x14ac:dyDescent="0.25">
      <c r="A101" s="599"/>
      <c r="B101" s="115">
        <v>0.09</v>
      </c>
      <c r="C101" s="116"/>
      <c r="D101" s="115">
        <v>0.09</v>
      </c>
      <c r="E101" s="118"/>
      <c r="F101" s="122"/>
      <c r="G101" s="117"/>
      <c r="H101" s="122"/>
      <c r="I101" s="117"/>
    </row>
    <row r="102" spans="1:9" ht="80.25" customHeight="1" x14ac:dyDescent="0.25">
      <c r="A102" s="113" t="s">
        <v>258</v>
      </c>
      <c r="B102" s="604"/>
      <c r="C102" s="604"/>
      <c r="D102" s="604"/>
      <c r="E102" s="604"/>
      <c r="F102" s="604"/>
      <c r="G102" s="604"/>
      <c r="H102" s="604"/>
      <c r="I102" s="604"/>
    </row>
    <row r="103" spans="1:9" ht="80.25" customHeight="1" x14ac:dyDescent="0.25">
      <c r="A103" s="113" t="s">
        <v>259</v>
      </c>
      <c r="B103" s="602"/>
      <c r="C103" s="603"/>
      <c r="D103" s="602"/>
      <c r="E103" s="603"/>
      <c r="F103" s="602"/>
      <c r="G103" s="603"/>
      <c r="H103" s="602"/>
      <c r="I103" s="603"/>
    </row>
    <row r="104" spans="1:9" ht="24.95" customHeight="1" x14ac:dyDescent="0.25">
      <c r="A104" s="598" t="s">
        <v>201</v>
      </c>
      <c r="B104" s="163" t="s">
        <v>99</v>
      </c>
      <c r="C104" s="163" t="s">
        <v>236</v>
      </c>
      <c r="D104" s="163" t="s">
        <v>99</v>
      </c>
      <c r="E104" s="163" t="s">
        <v>236</v>
      </c>
      <c r="F104" s="163" t="s">
        <v>99</v>
      </c>
      <c r="G104" s="163" t="s">
        <v>236</v>
      </c>
      <c r="H104" s="163" t="s">
        <v>99</v>
      </c>
      <c r="I104" s="163" t="s">
        <v>236</v>
      </c>
    </row>
    <row r="105" spans="1:9" ht="24.95" customHeight="1" x14ac:dyDescent="0.25">
      <c r="A105" s="599"/>
      <c r="B105" s="115">
        <v>0.09</v>
      </c>
      <c r="C105" s="116"/>
      <c r="D105" s="115">
        <v>0.09</v>
      </c>
      <c r="E105" s="118"/>
      <c r="F105" s="122"/>
      <c r="G105" s="117"/>
      <c r="H105" s="122"/>
      <c r="I105" s="117"/>
    </row>
    <row r="106" spans="1:9" ht="80.25" customHeight="1" x14ac:dyDescent="0.25">
      <c r="A106" s="113" t="s">
        <v>258</v>
      </c>
      <c r="B106" s="604"/>
      <c r="C106" s="604"/>
      <c r="D106" s="604"/>
      <c r="E106" s="604"/>
      <c r="F106" s="604"/>
      <c r="G106" s="604"/>
      <c r="H106" s="604"/>
      <c r="I106" s="604"/>
    </row>
    <row r="107" spans="1:9" ht="80.25" customHeight="1" x14ac:dyDescent="0.25">
      <c r="A107" s="113" t="s">
        <v>259</v>
      </c>
      <c r="B107" s="602"/>
      <c r="C107" s="603"/>
      <c r="D107" s="602"/>
      <c r="E107" s="603"/>
      <c r="F107" s="602"/>
      <c r="G107" s="603"/>
      <c r="H107" s="602"/>
      <c r="I107" s="603"/>
    </row>
    <row r="108" spans="1:9" ht="24.95" customHeight="1" x14ac:dyDescent="0.25">
      <c r="A108" s="598" t="s">
        <v>202</v>
      </c>
      <c r="B108" s="163" t="s">
        <v>99</v>
      </c>
      <c r="C108" s="163" t="s">
        <v>236</v>
      </c>
      <c r="D108" s="163" t="s">
        <v>99</v>
      </c>
      <c r="E108" s="163" t="s">
        <v>236</v>
      </c>
      <c r="F108" s="163" t="s">
        <v>99</v>
      </c>
      <c r="G108" s="163" t="s">
        <v>236</v>
      </c>
      <c r="H108" s="163" t="s">
        <v>99</v>
      </c>
      <c r="I108" s="163" t="s">
        <v>236</v>
      </c>
    </row>
    <row r="109" spans="1:9" ht="24.95" customHeight="1" x14ac:dyDescent="0.25">
      <c r="A109" s="599"/>
      <c r="B109" s="115">
        <v>7.0000000000000007E-2</v>
      </c>
      <c r="C109" s="118"/>
      <c r="D109" s="115">
        <v>7.0000000000000007E-2</v>
      </c>
      <c r="E109" s="118"/>
      <c r="F109" s="122"/>
      <c r="G109" s="117"/>
      <c r="H109" s="122"/>
      <c r="I109" s="117"/>
    </row>
    <row r="110" spans="1:9" ht="80.25" customHeight="1" x14ac:dyDescent="0.25">
      <c r="A110" s="113" t="s">
        <v>258</v>
      </c>
      <c r="B110" s="604"/>
      <c r="C110" s="604"/>
      <c r="D110" s="604"/>
      <c r="E110" s="604"/>
      <c r="F110" s="604"/>
      <c r="G110" s="604"/>
      <c r="H110" s="604"/>
      <c r="I110" s="604"/>
    </row>
    <row r="111" spans="1:9" ht="80.25" customHeight="1" x14ac:dyDescent="0.25">
      <c r="A111" s="113" t="s">
        <v>259</v>
      </c>
      <c r="B111" s="602"/>
      <c r="C111" s="603"/>
      <c r="D111" s="602"/>
      <c r="E111" s="603"/>
      <c r="F111" s="602"/>
      <c r="G111" s="603"/>
      <c r="H111" s="602"/>
      <c r="I111" s="603"/>
    </row>
    <row r="112" spans="1:9" ht="24.95" customHeight="1" x14ac:dyDescent="0.25">
      <c r="A112" s="598" t="s">
        <v>203</v>
      </c>
      <c r="B112" s="163" t="s">
        <v>99</v>
      </c>
      <c r="C112" s="163" t="s">
        <v>236</v>
      </c>
      <c r="D112" s="163" t="s">
        <v>99</v>
      </c>
      <c r="E112" s="163" t="s">
        <v>236</v>
      </c>
      <c r="F112" s="163" t="s">
        <v>99</v>
      </c>
      <c r="G112" s="163" t="s">
        <v>236</v>
      </c>
      <c r="H112" s="163" t="s">
        <v>99</v>
      </c>
      <c r="I112" s="163" t="s">
        <v>236</v>
      </c>
    </row>
    <row r="113" spans="1:9" ht="24.95" customHeight="1" x14ac:dyDescent="0.25">
      <c r="A113" s="599"/>
      <c r="B113" s="115">
        <v>7.0000000000000007E-2</v>
      </c>
      <c r="C113" s="270"/>
      <c r="D113" s="115">
        <v>7.0000000000000007E-2</v>
      </c>
      <c r="E113" s="270"/>
      <c r="F113" s="270"/>
      <c r="G113" s="271"/>
      <c r="H113" s="270"/>
      <c r="I113" s="271"/>
    </row>
    <row r="114" spans="1:9" ht="80.25" customHeight="1" x14ac:dyDescent="0.25">
      <c r="A114" s="113" t="s">
        <v>258</v>
      </c>
      <c r="B114" s="685"/>
      <c r="C114" s="685"/>
      <c r="D114" s="685"/>
      <c r="E114" s="685"/>
      <c r="F114" s="685"/>
      <c r="G114" s="685"/>
      <c r="H114" s="685"/>
      <c r="I114" s="685"/>
    </row>
    <row r="115" spans="1:9" ht="80.25" customHeight="1" x14ac:dyDescent="0.25">
      <c r="A115" s="113" t="s">
        <v>259</v>
      </c>
      <c r="B115" s="602"/>
      <c r="C115" s="603"/>
      <c r="D115" s="602"/>
      <c r="E115" s="603"/>
      <c r="F115" s="602"/>
      <c r="G115" s="603"/>
      <c r="H115" s="602"/>
      <c r="I115" s="603"/>
    </row>
    <row r="116" spans="1:9" ht="16.5" x14ac:dyDescent="0.25">
      <c r="A116" s="114" t="s">
        <v>260</v>
      </c>
      <c r="B116" s="119">
        <f t="shared" ref="B116:I116" si="1">(B69+B73+B77+B81+B85+B89+B93+B97+B101+B105+B109+B113)</f>
        <v>1</v>
      </c>
      <c r="C116" s="119">
        <f t="shared" si="1"/>
        <v>0.14000000000000001</v>
      </c>
      <c r="D116" s="119">
        <f t="shared" si="1"/>
        <v>1</v>
      </c>
      <c r="E116" s="119">
        <f t="shared" si="1"/>
        <v>0.14000000000000001</v>
      </c>
      <c r="F116" s="119">
        <f t="shared" si="1"/>
        <v>0</v>
      </c>
      <c r="G116" s="119">
        <f t="shared" si="1"/>
        <v>0</v>
      </c>
      <c r="H116" s="119">
        <f t="shared" si="1"/>
        <v>0</v>
      </c>
      <c r="I116" s="11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8710EBE9-AB16-4C37-8EC7-8022259F472B}"/>
    <hyperlink ref="D71" r:id="rId2" xr:uid="{EEFC5B41-9061-4BA8-9C6C-BBEF1BBCE3EE}"/>
    <hyperlink ref="B75" r:id="rId3" xr:uid="{8BEE4A53-C4E1-4485-A777-B4E49C490F14}"/>
    <hyperlink ref="D75" r:id="rId4" xr:uid="{4208D93D-F948-4B66-9BA6-6B83BA36625C}"/>
  </hyperlinks>
  <pageMargins left="0.25" right="0.25" top="0.75" bottom="0.75" header="0.3" footer="0.3"/>
  <pageSetup scale="21" orientation="landscape" r:id="rId5"/>
  <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7C9836C-C5EC-4677-8E02-3FDE412EA0C0}">
          <x14:formula1>
            <xm:f>Listas!$B$2:$B$4</xm:f>
          </x14:formula1>
          <xm:sqref>H35:I36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3d43119c-b000-4e14-871c-609248d94370"/>
    <ds:schemaRef ds:uri="2bcca7d3-f857-4d2f-865f-8783d48bd658"/>
    <ds:schemaRef ds:uri="http://schemas.microsoft.com/office/2006/documentManagement/typ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1CCF83FA-4F6C-428D-A321-EA7D322AE5BA}"/>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30</vt:i4>
      </vt:variant>
    </vt:vector>
  </HeadingPairs>
  <TitlesOfParts>
    <vt:vector size="64"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'META_1 PDD'!Área_de_impresión</vt:lpstr>
      <vt:lpstr>'META_2 PDD '!Área_de_impresión</vt:lpstr>
      <vt:lpstr>'META_3 PDD'!Área_de_impresión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dcterms:created xsi:type="dcterms:W3CDTF">2016-04-29T15:11:54Z</dcterms:created>
  <dcterms:modified xsi:type="dcterms:W3CDTF">2026-03-25T19:21:54Z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