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ilih\OneDrive\Documentos\Mujer\Plan_accion\2026\"/>
    </mc:Choice>
  </mc:AlternateContent>
  <xr:revisionPtr revIDLastSave="0" documentId="13_ncr:1_{F36D9401-479A-46D8-A278-D8E322A0D249}" xr6:coauthVersionLast="47" xr6:coauthVersionMax="47" xr10:uidLastSave="{00000000-0000-0000-0000-000000000000}"/>
  <bookViews>
    <workbookView xWindow="-120" yWindow="-120" windowWidth="29040" windowHeight="15720"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ACTIVIDAD_6" sheetId="59" r:id="rId14"/>
    <sheet name="Hoja de vida A6" sheetId="64" state="hidden" r:id="rId15"/>
    <sheet name="ACTIVIDAD_7" sheetId="60" r:id="rId16"/>
    <sheet name="Hoja de vida A7" sheetId="63" state="hidden" r:id="rId17"/>
    <sheet name="ACTIVIDAD_8" sheetId="61" r:id="rId18"/>
    <sheet name="Hoja de vida A8" sheetId="65" state="hidden"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3">ACTIVIDAD_6!$A$1:$O$120</definedName>
    <definedName name="_xlnm.Print_Area" localSheetId="15">ACTIVIDAD_7!$A$1:$O$119</definedName>
    <definedName name="_xlnm.Print_Area" localSheetId="17">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concurrentManualCount="12"/>
  <extLst>
    <ext xmlns:x15="http://schemas.microsoft.com/office/spreadsheetml/2010/11/main" uri="{140A7094-0E35-4892-8432-C4D2E57EDEB5}">
      <x15:workbookPr chartTrackingRefBase="1"/>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P25" i="41" l="1"/>
  <c r="P26" i="41"/>
  <c r="P27" i="41"/>
  <c r="P28" i="41"/>
  <c r="P29" i="41"/>
  <c r="P30" i="41"/>
  <c r="P31" i="41"/>
  <c r="P32" i="41"/>
  <c r="P33" i="41"/>
  <c r="P34" i="41"/>
  <c r="P35" i="41"/>
  <c r="P36" i="41"/>
  <c r="P37" i="41"/>
  <c r="P38" i="41"/>
  <c r="P39" i="41"/>
  <c r="P40" i="41"/>
  <c r="P41" i="41"/>
  <c r="P42" i="41"/>
  <c r="P43" i="41"/>
  <c r="P24" i="41"/>
  <c r="AA213" i="41" l="1"/>
  <c r="N69" i="41"/>
  <c r="L69" i="41"/>
  <c r="J69" i="41"/>
  <c r="H69" i="41"/>
  <c r="F69" i="41"/>
  <c r="D69" i="41"/>
  <c r="N44" i="41"/>
  <c r="L44" i="41"/>
  <c r="P44" i="41" s="1"/>
  <c r="J44" i="41"/>
  <c r="H44" i="41"/>
  <c r="F44" i="41"/>
  <c r="D44" i="41"/>
  <c r="D96" i="41"/>
  <c r="N29" i="61"/>
  <c r="N26" i="58"/>
  <c r="C64" i="55" l="1"/>
  <c r="B64" i="55"/>
  <c r="N29" i="60"/>
  <c r="N27" i="61"/>
  <c r="N28" i="61"/>
  <c r="N30" i="61"/>
  <c r="N31" i="6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Z206" i="4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N26" i="60"/>
  <c r="O27" i="60" s="1"/>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AA150" i="41" l="1"/>
  <c r="AY28" i="46"/>
  <c r="AA234" i="41"/>
  <c r="AY34" i="46"/>
  <c r="AB178" i="41"/>
  <c r="AA178" i="41"/>
  <c r="AA206" i="41"/>
  <c r="AY29" i="46"/>
  <c r="AY27" i="46"/>
</calcChain>
</file>

<file path=xl/sharedStrings.xml><?xml version="1.0" encoding="utf-8"?>
<sst xmlns="http://schemas.openxmlformats.org/spreadsheetml/2006/main" count="5995" uniqueCount="818">
  <si>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</si>
  <si>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</si>
  <si>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</si>
  <si>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</si>
  <si>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</si>
  <si>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</si>
  <si>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</si>
  <si>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</si>
  <si>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</si>
  <si>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</si>
  <si>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</si>
  <si>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</si>
  <si>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</si>
  <si>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</si>
  <si>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</si>
  <si>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</si>
  <si>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</si>
  <si>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</si>
  <si>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</si>
  <si>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</si>
  <si>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</si>
  <si>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</si>
  <si>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</si>
  <si>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</si>
  <si>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</si>
  <si>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</si>
  <si>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</si>
  <si>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</si>
  <si>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</si>
  <si>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</si>
  <si>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</si>
  <si>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</si>
  <si>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</si>
  <si>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</si>
  <si>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</si>
  <si>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</si>
  <si>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</si>
  <si>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</si>
  <si>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</si>
  <si>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</si>
  <si>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</si>
  <si>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</si>
  <si>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</si>
  <si>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</si>
  <si>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</si>
  <si>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</si>
  <si>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</si>
  <si>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</si>
  <si>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</si>
  <si>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</si>
  <si>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</si>
  <si>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</si>
  <si>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</si>
  <si>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</si>
  <si>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</si>
  <si>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</si>
  <si>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</si>
  <si>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</si>
  <si>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</si>
  <si>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</si>
  <si>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</si>
  <si>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</si>
  <si>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</si>
  <si>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</si>
  <si>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</si>
  <si>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</si>
  <si>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</si>
  <si>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</si>
  <si>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</si>
  <si>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</si>
  <si>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</si>
  <si>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</si>
  <si>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</si>
  <si>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</si>
  <si>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</si>
  <si>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</si>
  <si>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</si>
  <si>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</si>
  <si>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</si>
  <si>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</si>
  <si>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</si>
  <si>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</si>
  <si>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</si>
  <si>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</si>
  <si>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</si>
  <si>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</si>
  <si>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</si>
  <si>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</si>
  <si>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</si>
  <si>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</si>
  <si>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</si>
  <si>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</si>
  <si>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</si>
  <si>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</si>
  <si>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</si>
  <si>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</si>
  <si>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</si>
  <si>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</si>
  <si>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</si>
  <si>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</si>
  <si>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</si>
  <si>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</si>
  <si>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</si>
  <si>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</si>
  <si>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</si>
  <si>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</si>
  <si>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</si>
  <si>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</si>
  <si>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</si>
  <si>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</si>
  <si>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</si>
  <si>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</si>
  <si>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</si>
  <si>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</si>
  <si>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</si>
  <si>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</si>
  <si>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</si>
  <si>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</si>
  <si>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</si>
  <si>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</si>
  <si>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</si>
  <si>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</si>
  <si>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</si>
  <si>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</si>
  <si>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</si>
  <si>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</si>
  <si>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</si>
  <si>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</si>
  <si>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</si>
  <si>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</si>
  <si>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</si>
  <si>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</si>
  <si>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</si>
  <si>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</si>
  <si>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</si>
  <si>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</si>
  <si>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</si>
  <si>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</si>
  <si>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</si>
  <si>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</si>
  <si>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</si>
  <si>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</si>
  <si>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</si>
  <si>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</si>
  <si>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</si>
  <si>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</si>
  <si>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</si>
  <si>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</si>
  <si>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</si>
  <si>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</si>
  <si>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</si>
  <si>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</si>
  <si>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</si>
  <si>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</si>
  <si>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</si>
  <si>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</si>
  <si>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</si>
  <si>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</si>
  <si>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</si>
  <si>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</si>
  <si>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</si>
  <si>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</si>
  <si>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</si>
  <si>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</si>
  <si>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</si>
  <si>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</si>
  <si>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</si>
  <si>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</si>
  <si>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</si>
  <si>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</si>
  <si>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</si>
  <si>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</si>
  <si>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</si>
  <si>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</si>
  <si>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</si>
  <si>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</si>
  <si>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</si>
  <si>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</si>
  <si>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</si>
  <si>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</si>
  <si>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</si>
  <si>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</si>
  <si>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</si>
  <si>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</si>
  <si>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</si>
  <si>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</si>
  <si>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</si>
  <si>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</si>
  <si>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</si>
  <si>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</si>
  <si>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</si>
  <si>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</si>
  <si>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</si>
  <si>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</si>
  <si>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</si>
  <si>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</si>
  <si>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</si>
  <si>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</si>
  <si>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</si>
  <si>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</si>
  <si>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</si>
  <si>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</si>
  <si>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</si>
  <si>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</si>
  <si>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</si>
  <si>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</si>
  <si>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</si>
  <si>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</si>
  <si>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</si>
  <si>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</si>
  <si>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</si>
  <si>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</si>
  <si>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</si>
  <si>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</si>
  <si>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</si>
  <si>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</si>
  <si>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</si>
  <si>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</si>
  <si>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</si>
  <si>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</si>
  <si>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</si>
  <si>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</si>
  <si>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</si>
  <si>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</si>
  <si>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</si>
  <si>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</si>
  <si>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</si>
  <si>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</si>
  <si>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</si>
  <si>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</si>
  <si>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</si>
  <si>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</si>
  <si>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</si>
  <si>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</si>
  <si>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</si>
  <si>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</si>
  <si>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</si>
  <si>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</si>
  <si>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</si>
  <si>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</si>
  <si>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</si>
  <si>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</si>
  <si>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</si>
  <si>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</si>
  <si>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</si>
  <si>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</si>
  <si>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</si>
  <si>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</si>
  <si>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</si>
  <si>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</si>
  <si>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</si>
  <si>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</si>
  <si>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</si>
  <si>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</si>
  <si>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</si>
  <si>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</si>
  <si>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</si>
  <si>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</si>
  <si>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</si>
  <si>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</si>
  <si>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</si>
  <si>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</si>
  <si>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</si>
  <si>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</si>
  <si>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</si>
  <si>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</si>
  <si>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EVIDENCIAS DE EJECUCIÓN</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</si>
  <si>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</si>
  <si>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</si>
  <si>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</si>
  <si>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</si>
  <si>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</si>
  <si>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</si>
  <si>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</si>
  <si>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</si>
  <si>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</si>
  <si>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</si>
  <si>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</si>
  <si>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</si>
  <si>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</si>
  <si>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</si>
  <si>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</si>
  <si>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</si>
  <si>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</si>
  <si>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</si>
  <si>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</si>
  <si>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</si>
  <si>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</si>
  <si>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</si>
  <si>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</si>
  <si>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</si>
  <si>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</si>
  <si>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</si>
  <si>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</si>
  <si>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</si>
  <si>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</si>
  <si>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</si>
  <si>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</si>
  <si>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</si>
  <si>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</si>
  <si>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</si>
  <si>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</si>
  <si>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</si>
  <si>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</si>
  <si>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</si>
  <si>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</si>
  <si>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</si>
  <si>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</si>
  <si>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</si>
  <si>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</si>
  <si>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</si>
  <si>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</si>
  <si>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</si>
  <si>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</si>
  <si>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</si>
  <si>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</si>
  <si>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</si>
  <si>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</si>
  <si>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</si>
  <si>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Diseñar ciclos de formación</t>
  </si>
  <si>
    <t>Implementar los ciclos de formación</t>
  </si>
  <si>
    <t>Tarea 3</t>
  </si>
  <si>
    <t>Tarea 4</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</si>
  <si>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</si>
  <si>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</si>
  <si>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</si>
  <si>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</si>
  <si>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</si>
  <si>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</si>
  <si>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</si>
  <si>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</si>
  <si>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</si>
  <si>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</si>
  <si>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</si>
  <si>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</si>
  <si>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</si>
  <si>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</si>
  <si>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</si>
  <si>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</si>
  <si>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</si>
  <si>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</si>
  <si>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</si>
  <si>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</si>
  <si>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</si>
  <si>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</si>
  <si>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</si>
  <si>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</si>
  <si>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</si>
  <si>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</si>
  <si>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</si>
  <si>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</si>
  <si>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</si>
  <si>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</si>
  <si>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</si>
  <si>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</si>
  <si>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</si>
  <si>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</si>
  <si>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</si>
  <si>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</si>
  <si>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</si>
  <si>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</si>
  <si>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Evaluar las solicitudes para la realización de las jornadas de la estrategia</t>
  </si>
  <si>
    <t>Desarrollar las jornadas de la estrategia</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</si>
  <si>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</si>
  <si>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</si>
  <si>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</si>
  <si>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</si>
  <si>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</si>
  <si>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</si>
  <si>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</si>
  <si>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</si>
  <si>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</si>
  <si>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</si>
  <si>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</si>
  <si>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</si>
  <si>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</si>
  <si>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</si>
  <si>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Realizar la difusión en clave de prevención de violencias contra las mujeres</t>
  </si>
  <si>
    <t>Realizar asistencia técnica a fortalecimiento a organizaciones</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</si>
  <si>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</si>
  <si>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</si>
  <si>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</si>
  <si>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</si>
  <si>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</si>
  <si>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</si>
  <si>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</si>
  <si>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</si>
  <si>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</si>
  <si>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</si>
  <si>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</si>
  <si>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</si>
  <si>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</si>
  <si>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</si>
  <si>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Adelantar la gestión operativa para el funcionamiento de las CIOM</t>
  </si>
  <si>
    <t>Realizar actividades para la promoción de los derechos de la PPMYEG en el marco del modelo CIOM</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</si>
  <si>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</si>
  <si>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</si>
  <si>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</si>
  <si>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</si>
  <si>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</si>
  <si>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</si>
  <si>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</si>
  <si>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</si>
  <si>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</si>
  <si>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Implementar 1 estrategia asociada al Modelo CIOM para la ruralidad Bogotana</t>
  </si>
  <si>
    <t>Estrategia asociada al Modelo CIOM para la ruralidad Bogotana implementada</t>
  </si>
  <si>
    <t>Realizar planeacion de las jornadas rurales</t>
  </si>
  <si>
    <t>Implementar el modelo en la ruralidad</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</si>
  <si>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</si>
  <si>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</si>
  <si>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</si>
  <si>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</si>
  <si>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</si>
  <si>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</si>
  <si>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</si>
  <si>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</si>
  <si>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</si>
  <si>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</si>
  <si>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</si>
  <si>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</si>
  <si>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</si>
  <si>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</si>
  <si>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</si>
  <si>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</si>
  <si>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</si>
  <si>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</si>
  <si>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</si>
  <si>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</si>
  <si>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</si>
  <si>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</si>
  <si>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</si>
  <si>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</si>
  <si>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</si>
  <si>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</si>
  <si>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Formula indicador:</t>
  </si>
  <si>
    <t>Avance mensual</t>
  </si>
  <si>
    <t>Elaboró</t>
  </si>
  <si>
    <t>Firma</t>
  </si>
  <si>
    <t>Aprobó (Según aplique Gerenta de proyecto, Líder técnica y responsable de proceso)</t>
  </si>
  <si>
    <t>Revisó (Oficina Asesora de Planeación)</t>
  </si>
  <si>
    <t>VoBo:</t>
  </si>
  <si>
    <t>Nombre</t>
  </si>
  <si>
    <t>Yenny Daza/ María Fernanda Jaramillo</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</si>
  <si>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</si>
  <si>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</si>
  <si>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</si>
  <si>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</si>
  <si>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</si>
  <si>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</si>
  <si>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</si>
  <si>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</si>
  <si>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</si>
  <si>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</si>
  <si>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</si>
  <si>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</si>
  <si>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</si>
  <si>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</si>
  <si>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</si>
  <si>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</si>
  <si>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</si>
  <si>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</si>
  <si>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</si>
  <si>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</si>
  <si>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</si>
  <si>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</si>
  <si>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</si>
  <si>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</si>
  <si>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</si>
  <si>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</si>
  <si>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</si>
  <si>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</si>
  <si>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</si>
  <si>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</si>
  <si>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</si>
  <si>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</si>
  <si>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 xml:space="preserve">Yenny Johana Daza Rojas/ Maria Fernanda Jaramillo </t>
  </si>
  <si>
    <t xml:space="preserve">Profesional Universitaria/ contratista </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</si>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</sst>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9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8"/>
      <color theme="1"/>
      <name val="Calibri"/>
      <family val="2"/>
      <scheme val="minor"/>
    </font>
    <font>
      <sz val="16"/>
      <color theme="1"/>
      <name val="Arial"/>
      <family val="2"/>
    </font>
    <font>
      <sz val="18"/>
      <color theme="1"/>
      <name val="Arial"/>
      <family val="2"/>
    </font>
    <font>
      <u/>
      <sz val="11"/>
      <color theme="10"/>
      <name val="Calibri"/>
      <family val="2"/>
      <scheme val="minor"/>
    </font>
    <font>
      <u/>
      <sz val="9"/>
      <color theme="10"/>
      <name val="Calibri"/>
      <family val="2"/>
    </font>
    <font>
      <sz val="8"/>
      <color rgb="FF000000"/>
      <name val="Calibri"/>
      <family val="2"/>
      <scheme val="minor"/>
    </font>
    <font>
      <sz val="12"/>
      <color theme="1"/>
      <name val="Arial"/>
      <family val="2"/>
    </font>
    <font>
      <u/>
      <sz val="8"/>
      <color theme="10"/>
      <name val="Calibri"/>
      <family val="2"/>
      <scheme val="minor"/>
    </font>
    <font>
      <u/>
      <sz val="9"/>
      <color rgb="FF0000FF"/>
      <name val="Calibri"/>
      <family val="2"/>
      <scheme val="minor"/>
    </font>
    <font>
      <u/>
      <sz val="9"/>
      <color theme="10"/>
      <name val="Calibri"/>
      <family val="2"/>
      <scheme val="minor"/>
    </font>
    <font>
      <sz val="12"/>
      <color rgb="FF000000"/>
      <name val="Arial"/>
      <family val="2"/>
    </font>
  </fonts>
  <fills count="31">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s>
  <borders count="1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indexed="64"/>
      </left>
      <right/>
      <top/>
      <bottom style="thin">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3" fillId="0" borderId="0" applyNumberFormat="0" applyFill="0" applyBorder="0" applyAlignment="0" applyProtection="0"/>
  </cellStyleXfs>
  <cellXfs count="1327">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44" xfId="3" applyFont="1" applyBorder="1" applyAlignment="1">
      <alignment horizontal="center" vertical="center" wrapText="1"/>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98"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16" xfId="5" applyNumberFormat="1" applyFont="1" applyBorder="1" applyAlignment="1">
      <alignment vertical="center"/>
    </xf>
    <xf numFmtId="169" fontId="26" fillId="0" borderId="107"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117"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9" xfId="3" applyFont="1" applyBorder="1" applyAlignment="1">
      <alignment horizontal="left" vertical="center" wrapText="1"/>
    </xf>
    <xf numFmtId="0" fontId="42" fillId="0" borderId="120"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42" fillId="0" borderId="74" xfId="3" applyFont="1" applyBorder="1" applyAlignment="1">
      <alignment horizontal="center" vertical="center" wrapText="1"/>
    </xf>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2" xfId="3" applyFont="1" applyBorder="1" applyAlignment="1">
      <alignment horizontal="center" vertical="center"/>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9" fontId="38"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15" fillId="0" borderId="44" xfId="3" applyFont="1" applyBorder="1" applyAlignment="1">
      <alignment horizontal="left"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77" fillId="0" borderId="44" xfId="16" applyFont="1" applyBorder="1" applyAlignment="1">
      <alignment horizontal="center" vertical="center" wrapText="1"/>
    </xf>
    <xf numFmtId="169" fontId="26" fillId="0" borderId="23" xfId="5" applyNumberFormat="1" applyFont="1" applyBorder="1" applyAlignment="1">
      <alignment vertical="center"/>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4" fillId="0" borderId="47" xfId="2" applyFont="1" applyBorder="1" applyAlignment="1">
      <alignment horizontal="center"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4" xfId="3" applyNumberFormat="1" applyFont="1" applyFill="1" applyBorder="1" applyAlignment="1">
      <alignment horizontal="center" vertical="center" wrapText="1"/>
    </xf>
    <xf numFmtId="9" fontId="38" fillId="19" borderId="125" xfId="3" applyNumberFormat="1" applyFont="1" applyFill="1" applyBorder="1" applyAlignment="1">
      <alignment horizontal="center" vertical="center" wrapText="1"/>
    </xf>
    <xf numFmtId="9" fontId="38" fillId="19" borderId="126" xfId="3" applyNumberFormat="1" applyFont="1" applyFill="1" applyBorder="1" applyAlignment="1">
      <alignment horizontal="center" vertical="center" wrapText="1"/>
    </xf>
    <xf numFmtId="0" fontId="38" fillId="0" borderId="120" xfId="3" applyFont="1" applyBorder="1" applyAlignment="1">
      <alignment horizontal="center" vertical="center" wrapText="1"/>
    </xf>
    <xf numFmtId="0" fontId="38" fillId="0" borderId="79" xfId="3" applyFont="1" applyBorder="1" applyAlignment="1">
      <alignment horizontal="center" vertical="center" wrapText="1"/>
    </xf>
    <xf numFmtId="0" fontId="38" fillId="29" borderId="79" xfId="3" applyFont="1" applyFill="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122" xfId="5" applyNumberFormat="1" applyFont="1" applyFill="1" applyBorder="1" applyAlignment="1">
      <alignment vertical="center"/>
    </xf>
    <xf numFmtId="169" fontId="26" fillId="0" borderId="114" xfId="5" applyNumberFormat="1" applyFont="1" applyFill="1" applyBorder="1" applyAlignment="1">
      <alignment vertical="center"/>
    </xf>
    <xf numFmtId="169" fontId="26" fillId="0" borderId="50" xfId="5" applyNumberFormat="1" applyFont="1" applyFill="1" applyBorder="1" applyAlignment="1">
      <alignment vertical="center"/>
    </xf>
    <xf numFmtId="169" fontId="26" fillId="0" borderId="71" xfId="5" applyNumberFormat="1" applyFont="1" applyFill="1" applyBorder="1" applyAlignment="1">
      <alignment horizontal="center" vertical="center"/>
    </xf>
    <xf numFmtId="169" fontId="26" fillId="0" borderId="78" xfId="5" applyNumberFormat="1" applyFont="1" applyFill="1" applyBorder="1" applyAlignment="1">
      <alignment horizontal="center" vertical="center"/>
    </xf>
    <xf numFmtId="169" fontId="26" fillId="0" borderId="107" xfId="5" applyNumberFormat="1" applyFont="1" applyFill="1" applyBorder="1" applyAlignment="1">
      <alignment vertical="center"/>
    </xf>
    <xf numFmtId="169" fontId="26" fillId="0" borderId="81" xfId="5" applyNumberFormat="1" applyFont="1" applyFill="1" applyBorder="1" applyAlignment="1">
      <alignment horizontal="center" vertical="center"/>
    </xf>
    <xf numFmtId="169" fontId="26" fillId="0" borderId="123"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5"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0" fontId="72" fillId="20" borderId="47" xfId="3" applyNumberFormat="1" applyFont="1" applyFill="1" applyBorder="1" applyAlignment="1">
      <alignment horizontal="center" vertical="center"/>
    </xf>
    <xf numFmtId="174" fontId="42" fillId="0" borderId="82" xfId="3" applyNumberFormat="1" applyFont="1" applyBorder="1" applyAlignment="1">
      <alignment horizontal="center" vertical="center" wrapText="1"/>
    </xf>
    <xf numFmtId="171" fontId="42" fillId="20" borderId="47" xfId="0" applyNumberFormat="1" applyFont="1" applyFill="1" applyBorder="1" applyAlignment="1">
      <alignment horizontal="center" vertical="center"/>
    </xf>
    <xf numFmtId="0" fontId="26" fillId="19" borderId="52" xfId="3" applyFont="1" applyFill="1" applyBorder="1" applyAlignment="1">
      <alignment horizontal="center" vertical="center"/>
    </xf>
    <xf numFmtId="9" fontId="26" fillId="0" borderId="116" xfId="5" applyNumberFormat="1" applyFont="1" applyBorder="1" applyAlignment="1">
      <alignment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1" fillId="0" borderId="11" xfId="3" applyFont="1" applyAlignment="1">
      <alignment vertical="center"/>
    </xf>
    <xf numFmtId="0" fontId="40" fillId="20" borderId="47" xfId="2" applyFont="1" applyFill="1" applyBorder="1" applyAlignment="1">
      <alignment horizontal="center" vertical="center" wrapText="1"/>
    </xf>
    <xf numFmtId="0" fontId="82"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78" fillId="0" borderId="44" xfId="3" applyFont="1" applyBorder="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0" fontId="70"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21" xfId="3" applyFont="1" applyBorder="1" applyAlignment="1">
      <alignment horizontal="center" vertical="center" wrapText="1"/>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0" fontId="84" fillId="0" borderId="32" xfId="16" applyFont="1" applyBorder="1" applyAlignment="1">
      <alignment horizontal="center" vertical="center" wrapText="1"/>
    </xf>
    <xf numFmtId="0" fontId="85" fillId="0" borderId="32" xfId="16" applyFont="1" applyBorder="1" applyAlignment="1">
      <alignment horizontal="center" vertical="center" wrapText="1"/>
    </xf>
    <xf numFmtId="169" fontId="26" fillId="0" borderId="115"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7" xfId="3" applyNumberFormat="1" applyFont="1" applyBorder="1" applyAlignment="1">
      <alignment horizontal="center" vertical="center"/>
    </xf>
    <xf numFmtId="9" fontId="32" fillId="0" borderId="121" xfId="3" applyNumberFormat="1" applyFont="1" applyBorder="1" applyAlignment="1">
      <alignment horizontal="center" vertical="center"/>
    </xf>
    <xf numFmtId="0" fontId="69" fillId="0" borderId="71" xfId="0" applyFont="1" applyBorder="1"/>
    <xf numFmtId="0" fontId="87" fillId="0" borderId="121" xfId="16" applyFont="1" applyBorder="1" applyAlignment="1">
      <alignment vertical="center" wrapText="1"/>
    </xf>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1"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51" xfId="3" applyFont="1" applyBorder="1" applyAlignment="1">
      <alignment horizontal="left" vertical="center" wrapText="1"/>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1"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1"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30"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31"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2" xfId="3" applyNumberFormat="1" applyFont="1" applyFill="1" applyBorder="1" applyAlignment="1">
      <alignment horizontal="center" vertical="center" wrapText="1"/>
    </xf>
    <xf numFmtId="0" fontId="25" fillId="16" borderId="121"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6" fillId="19" borderId="50" xfId="19" applyFont="1" applyFill="1" applyBorder="1" applyAlignment="1">
      <alignment vertical="center" wrapText="1"/>
    </xf>
    <xf numFmtId="0" fontId="76"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80" fillId="19" borderId="47" xfId="19" applyFont="1" applyFill="1" applyBorder="1" applyAlignment="1">
      <alignment vertical="center" wrapText="1"/>
    </xf>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4"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5" xfId="5" applyNumberFormat="1" applyFont="1" applyBorder="1" applyAlignment="1">
      <alignment vertical="center"/>
    </xf>
    <xf numFmtId="169" fontId="26" fillId="0" borderId="129" xfId="5" applyNumberFormat="1" applyFont="1" applyBorder="1" applyAlignment="1">
      <alignment vertical="center"/>
    </xf>
    <xf numFmtId="169" fontId="26" fillId="0" borderId="123"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169" fontId="26" fillId="0" borderId="46" xfId="5" applyNumberFormat="1" applyFont="1" applyFill="1" applyBorder="1" applyAlignment="1">
      <alignment horizontal="center" vertical="center"/>
    </xf>
    <xf numFmtId="169" fontId="26" fillId="0" borderId="37" xfId="5" applyNumberFormat="1" applyFont="1" applyFill="1" applyBorder="1" applyAlignment="1">
      <alignment vertical="center"/>
    </xf>
    <xf numFmtId="43" fontId="51" fillId="20" borderId="118" xfId="18" applyFont="1" applyFill="1" applyBorder="1" applyAlignment="1">
      <alignment horizontal="center" vertical="center" wrapText="1"/>
    </xf>
    <xf numFmtId="9" fontId="26" fillId="0" borderId="117" xfId="5" applyNumberFormat="1" applyFont="1" applyBorder="1" applyAlignment="1">
      <alignment vertical="center"/>
    </xf>
    <xf numFmtId="169" fontId="26" fillId="0" borderId="137" xfId="5" applyNumberFormat="1" applyFont="1" applyBorder="1" applyAlignment="1">
      <alignment vertical="center"/>
    </xf>
    <xf numFmtId="9" fontId="26" fillId="0" borderId="78" xfId="5" applyNumberFormat="1" applyFont="1" applyBorder="1" applyAlignment="1">
      <alignment vertical="center"/>
    </xf>
    <xf numFmtId="169" fontId="26" fillId="0" borderId="138" xfId="5" applyNumberFormat="1" applyFont="1" applyBorder="1" applyAlignment="1">
      <alignment vertical="center"/>
    </xf>
    <xf numFmtId="9" fontId="26" fillId="0" borderId="139"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40"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42" xfId="5" applyNumberFormat="1" applyFont="1" applyBorder="1" applyAlignment="1">
      <alignment vertical="center"/>
    </xf>
    <xf numFmtId="9" fontId="26" fillId="0" borderId="141" xfId="5" applyNumberFormat="1" applyFont="1" applyBorder="1" applyAlignment="1">
      <alignment horizontal="right" vertical="center"/>
    </xf>
    <xf numFmtId="169" fontId="26" fillId="0" borderId="141" xfId="5" applyNumberFormat="1" applyFont="1" applyBorder="1" applyAlignment="1">
      <alignment horizontal="right" vertical="center"/>
    </xf>
    <xf numFmtId="169" fontId="26" fillId="0" borderId="143"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4"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42" xfId="5" applyNumberFormat="1" applyFont="1" applyBorder="1" applyAlignment="1">
      <alignment horizontal="right"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82"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20" borderId="51" xfId="2" applyFont="1" applyFill="1" applyBorder="1" applyAlignment="1">
      <alignment horizontal="left" vertical="center" wrapText="1"/>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6" fillId="0" borderId="30" xfId="3" applyFont="1" applyBorder="1" applyAlignment="1">
      <alignment horizontal="center" vertical="center" wrapText="1"/>
    </xf>
    <xf numFmtId="0" fontId="26" fillId="0" borderId="31" xfId="3" applyFont="1" applyBorder="1" applyAlignment="1">
      <alignment horizontal="center" vertical="center" wrapText="1"/>
    </xf>
    <xf numFmtId="0" fontId="26" fillId="0" borderId="32"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26" fillId="0" borderId="30" xfId="3" applyFont="1" applyBorder="1" applyAlignment="1">
      <alignment horizontal="left" vertical="top" wrapText="1"/>
    </xf>
    <xf numFmtId="0" fontId="26" fillId="0" borderId="31" xfId="3" applyFont="1" applyBorder="1" applyAlignment="1">
      <alignment horizontal="left" vertical="top"/>
    </xf>
    <xf numFmtId="0" fontId="70" fillId="0" borderId="30" xfId="3" applyFont="1" applyBorder="1" applyAlignment="1">
      <alignment horizontal="left" vertical="top" wrapText="1"/>
    </xf>
    <xf numFmtId="0" fontId="70"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xf>
    <xf numFmtId="0" fontId="26" fillId="0" borderId="30" xfId="3" applyFont="1" applyBorder="1" applyAlignment="1">
      <alignment horizontal="center" vertical="center"/>
    </xf>
    <xf numFmtId="0" fontId="26" fillId="0" borderId="32"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center" vertical="center"/>
    </xf>
    <xf numFmtId="0" fontId="26" fillId="0" borderId="51" xfId="3" applyFont="1" applyBorder="1" applyAlignment="1">
      <alignment horizontal="left" vertic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83" fillId="0" borderId="48" xfId="21" applyBorder="1" applyAlignment="1">
      <alignment horizontal="center" vertical="center" wrapText="1"/>
    </xf>
    <xf numFmtId="0" fontId="32" fillId="0" borderId="50" xfId="3" applyFont="1"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43" fillId="0" borderId="50" xfId="3" applyFont="1" applyBorder="1" applyAlignment="1">
      <alignment horizontal="center" vertical="center" wrapText="1"/>
    </xf>
    <xf numFmtId="0" fontId="43" fillId="0" borderId="48" xfId="3" applyFont="1" applyBorder="1" applyAlignment="1">
      <alignment horizontal="center"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32" fillId="0" borderId="47" xfId="3" applyFont="1" applyBorder="1" applyAlignment="1">
      <alignment horizontal="center" vertical="center"/>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70"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3" fillId="0" borderId="51" xfId="3" applyFont="1" applyBorder="1" applyAlignment="1">
      <alignment horizontal="center" vertical="center"/>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6" fillId="0" borderId="30" xfId="3" applyFont="1" applyBorder="1" applyAlignment="1">
      <alignment horizontal="center" vertical="center" wrapText="1"/>
    </xf>
    <xf numFmtId="0" fontId="86"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90" fillId="0" borderId="30" xfId="3" applyFont="1" applyBorder="1" applyAlignment="1">
      <alignment horizontal="center" vertical="center" wrapText="1"/>
    </xf>
    <xf numFmtId="0" fontId="90" fillId="0" borderId="32" xfId="3" applyFont="1" applyBorder="1" applyAlignment="1">
      <alignment horizontal="center" vertical="center" wrapText="1"/>
    </xf>
    <xf numFmtId="0" fontId="90" fillId="0" borderId="47" xfId="0" applyFont="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71" fillId="0" borderId="47" xfId="0" applyFont="1" applyBorder="1" applyAlignment="1">
      <alignment horizontal="center"/>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8"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26" fillId="0" borderId="47" xfId="0" applyFont="1" applyBorder="1" applyAlignment="1">
      <alignment horizontal="center" vertical="center" wrapText="1"/>
    </xf>
    <xf numFmtId="0" fontId="90" fillId="19" borderId="47" xfId="0" applyFont="1" applyFill="1" applyBorder="1" applyAlignment="1">
      <alignment horizontal="center" vertical="center" wrapText="1"/>
    </xf>
    <xf numFmtId="0" fontId="86" fillId="0" borderId="47" xfId="0" applyFont="1" applyBorder="1" applyAlignment="1">
      <alignment horizontal="center" vertical="center" wrapText="1"/>
    </xf>
    <xf numFmtId="0" fontId="70"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41" fillId="0" borderId="50" xfId="3" applyFont="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70" fillId="8" borderId="48" xfId="0" applyFont="1" applyFill="1" applyBorder="1" applyAlignment="1">
      <alignment horizontal="left" vertical="center" wrapText="1"/>
    </xf>
    <xf numFmtId="0" fontId="70" fillId="8" borderId="50" xfId="0" applyFont="1" applyFill="1" applyBorder="1" applyAlignment="1">
      <alignment horizontal="left"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26" fillId="0" borderId="32" xfId="3" applyFont="1" applyBorder="1" applyAlignment="1">
      <alignment vertical="top" wrapText="1"/>
    </xf>
    <xf numFmtId="0" fontId="70" fillId="0" borderId="30" xfId="3" applyFont="1" applyBorder="1" applyAlignment="1">
      <alignment vertical="top" wrapText="1"/>
    </xf>
    <xf numFmtId="0" fontId="26" fillId="0" borderId="32" xfId="3" applyFont="1" applyBorder="1" applyAlignment="1">
      <alignment horizontal="lef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0" fillId="0" borderId="47" xfId="0" applyFont="1" applyBorder="1" applyAlignment="1">
      <alignment horizontal="left" vertical="center" wrapText="1"/>
    </xf>
    <xf numFmtId="0" fontId="70" fillId="0" borderId="47" xfId="0" applyFont="1" applyBorder="1" applyAlignment="1">
      <alignment horizontal="left" vertical="top"/>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32" fillId="0" borderId="48" xfId="3" applyFont="1" applyBorder="1" applyAlignment="1">
      <alignment horizontal="center"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26" fillId="0" borderId="32" xfId="3" applyFont="1" applyBorder="1" applyAlignment="1">
      <alignment horizontal="left" vertical="center"/>
    </xf>
    <xf numFmtId="0" fontId="70" fillId="0" borderId="31" xfId="3" applyFont="1" applyBorder="1" applyAlignment="1">
      <alignment vertical="top" wrapText="1"/>
    </xf>
    <xf numFmtId="0" fontId="70" fillId="0" borderId="32" xfId="3" applyFont="1" applyBorder="1" applyAlignment="1">
      <alignment vertical="top"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66" fillId="0" borderId="32" xfId="3"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1" fillId="0" borderId="47"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67" fillId="0" borderId="48" xfId="3" applyFont="1" applyBorder="1" applyAlignment="1">
      <alignment horizontal="center" vertical="center" wrapText="1"/>
    </xf>
    <xf numFmtId="0" fontId="67" fillId="0" borderId="50" xfId="3" applyFont="1" applyBorder="1" applyAlignment="1">
      <alignment horizontal="center"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26" fillId="0" borderId="32" xfId="3" applyFont="1" applyBorder="1" applyAlignment="1">
      <alignment horizontal="left" vertical="top"/>
    </xf>
    <xf numFmtId="0" fontId="15" fillId="0" borderId="32" xfId="3" applyFont="1" applyBorder="1" applyAlignment="1">
      <alignment horizontal="left" vertical="center" wrapText="1"/>
    </xf>
    <xf numFmtId="0" fontId="11" fillId="0" borderId="32" xfId="3" applyFont="1" applyBorder="1" applyAlignment="1">
      <alignment horizontal="center" vertical="center" wrapText="1"/>
    </xf>
    <xf numFmtId="0" fontId="11" fillId="0" borderId="47" xfId="0" applyFont="1" applyBorder="1" applyAlignment="1">
      <alignment horizontal="center"/>
    </xf>
    <xf numFmtId="0" fontId="11" fillId="0" borderId="47" xfId="0" applyFont="1" applyBorder="1" applyAlignment="1">
      <alignment horizontal="left" vertical="top"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32" fillId="0" borderId="47" xfId="3" applyFont="1"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2" xfId="3" applyFont="1" applyBorder="1" applyAlignment="1">
      <alignment horizontal="left"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26" fillId="0" borderId="47" xfId="0" applyFont="1" applyBorder="1" applyAlignment="1">
      <alignment horizontal="left"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78" fillId="0" borderId="48" xfId="3" applyFont="1" applyBorder="1" applyAlignment="1">
      <alignment horizontal="center" vertical="center" wrapText="1"/>
    </xf>
    <xf numFmtId="0" fontId="78" fillId="0" borderId="50" xfId="3" applyFont="1" applyBorder="1" applyAlignment="1">
      <alignment horizontal="center" vertical="center" wrapText="1"/>
    </xf>
    <xf numFmtId="0" fontId="66" fillId="19" borderId="48" xfId="3" applyFont="1" applyFill="1" applyBorder="1" applyAlignment="1">
      <alignment horizontal="left" vertical="center" wrapText="1"/>
    </xf>
    <xf numFmtId="0" fontId="66" fillId="19" borderId="50" xfId="3" applyFont="1" applyFill="1" applyBorder="1" applyAlignment="1">
      <alignment horizontal="left" vertical="center" wrapText="1"/>
    </xf>
    <xf numFmtId="9" fontId="26" fillId="0" borderId="48" xfId="3" applyNumberFormat="1" applyFont="1" applyBorder="1" applyAlignment="1">
      <alignment horizontal="center" vertical="center"/>
    </xf>
    <xf numFmtId="0" fontId="66" fillId="0" borderId="32" xfId="3" applyFont="1" applyBorder="1" applyAlignment="1">
      <alignment horizontal="left" vertical="top" wrapText="1"/>
    </xf>
    <xf numFmtId="0" fontId="15" fillId="0" borderId="32" xfId="3" applyFont="1" applyBorder="1" applyAlignment="1">
      <alignment horizontal="left" vertical="top" wrapText="1"/>
    </xf>
    <xf numFmtId="0" fontId="15" fillId="0" borderId="32" xfId="3" applyFont="1" applyBorder="1" applyAlignment="1">
      <alignment horizontal="center" vertical="center"/>
    </xf>
    <xf numFmtId="0" fontId="88" fillId="0" borderId="48" xfId="16" applyFont="1" applyBorder="1" applyAlignment="1">
      <alignment horizontal="center" vertical="center" wrapText="1"/>
    </xf>
    <xf numFmtId="0" fontId="89" fillId="0" borderId="50" xfId="16" applyFont="1" applyBorder="1" applyAlignment="1">
      <alignment horizontal="center" vertical="center" wrapText="1"/>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15" fillId="0" borderId="50" xfId="3"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26" fillId="0" borderId="31" xfId="3" applyFont="1" applyBorder="1" applyAlignment="1">
      <alignment horizontal="left" vertical="top" wrapText="1"/>
    </xf>
    <xf numFmtId="9" fontId="30" fillId="0" borderId="22" xfId="20" applyNumberFormat="1" applyFont="1" applyBorder="1" applyAlignment="1">
      <alignment horizontal="center" vertical="center" wrapTex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8"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73" fillId="8" borderId="48" xfId="0" applyFont="1" applyFill="1" applyBorder="1" applyAlignment="1">
      <alignment horizontal="center" vertical="center" wrapText="1"/>
    </xf>
    <xf numFmtId="0" fontId="73" fillId="8" borderId="50" xfId="0" applyFont="1" applyFill="1" applyBorder="1" applyAlignment="1">
      <alignment horizontal="center"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3" xfId="2" applyFont="1" applyFill="1" applyBorder="1" applyAlignment="1">
      <alignment horizontal="center" vertical="center" wrapText="1"/>
    </xf>
    <xf numFmtId="0" fontId="25" fillId="16" borderId="43" xfId="2" applyFont="1" applyFill="1" applyBorder="1" applyAlignment="1">
      <alignment horizontal="center" vertical="center"/>
    </xf>
    <xf numFmtId="0" fontId="24" fillId="0" borderId="47"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20" borderId="136"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left" vertical="center"/>
    </xf>
    <xf numFmtId="0" fontId="25" fillId="0" borderId="32" xfId="0" applyFont="1" applyBorder="1" applyAlignment="1">
      <alignment horizontal="left"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5" fillId="20" borderId="133"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0" fontId="32" fillId="0" borderId="51" xfId="3" applyFont="1" applyFill="1" applyBorder="1" applyAlignment="1">
      <alignment horizontal="center"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0" fontId="32" fillId="0" borderId="51" xfId="3" applyFont="1" applyBorder="1" applyAlignment="1">
      <alignment horizontal="center" vertical="center"/>
    </xf>
    <xf numFmtId="173" fontId="0" fillId="0" borderId="0" xfId="18" applyNumberFormat="1" applyFont="1"/>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0" fontId="38" fillId="19" borderId="51" xfId="3"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9" customWidth="1"/>
    <col min="5" max="5" width="34.28515625" style="264" customWidth="1"/>
    <col min="6" max="6" width="31" style="264" customWidth="1"/>
    <col min="7" max="7" width="20.140625" style="264" customWidth="1"/>
    <col min="8" max="8" width="19.140625" style="264" customWidth="1"/>
    <col min="9" max="9" width="24" style="264" customWidth="1"/>
    <col min="10" max="10" width="18.7109375" style="264" customWidth="1"/>
    <col min="11" max="11" width="21.7109375" style="264" customWidth="1"/>
    <col min="12" max="16384" width="12" style="264"/>
  </cols>
  <sheetData>
    <row r="1" spans="1:12" x14ac:dyDescent="0.25">
      <c r="A1" s="267" t="s">
        <v>0</v>
      </c>
      <c r="B1" s="267" t="s">
        <v>1</v>
      </c>
      <c r="C1" s="267" t="s">
        <v>2</v>
      </c>
      <c r="D1" s="267" t="s">
        <v>3</v>
      </c>
      <c r="E1" s="268" t="s">
        <v>4</v>
      </c>
      <c r="F1" s="268" t="s">
        <v>5</v>
      </c>
      <c r="G1" s="268" t="s">
        <v>6</v>
      </c>
      <c r="H1" s="268" t="s">
        <v>7</v>
      </c>
      <c r="I1" s="268" t="s">
        <v>8</v>
      </c>
      <c r="J1" s="268" t="s">
        <v>9</v>
      </c>
      <c r="K1" s="268" t="s">
        <v>10</v>
      </c>
      <c r="L1" s="268" t="s">
        <v>11</v>
      </c>
    </row>
    <row r="2" spans="1:12" ht="25.5" x14ac:dyDescent="0.25">
      <c r="A2" s="269" t="s">
        <v>12</v>
      </c>
      <c r="B2" s="269" t="s">
        <v>13</v>
      </c>
      <c r="C2" s="269" t="s">
        <v>14</v>
      </c>
      <c r="D2" s="269" t="s">
        <v>15</v>
      </c>
      <c r="E2" s="264" t="s">
        <v>16</v>
      </c>
      <c r="F2" s="264" t="s">
        <v>17</v>
      </c>
      <c r="G2" s="269" t="s">
        <v>18</v>
      </c>
      <c r="H2" s="264" t="s">
        <v>19</v>
      </c>
      <c r="I2" s="264" t="s">
        <v>20</v>
      </c>
      <c r="J2" s="264" t="s">
        <v>21</v>
      </c>
      <c r="K2" s="264" t="s">
        <v>22</v>
      </c>
      <c r="L2" s="264" t="s">
        <v>23</v>
      </c>
    </row>
    <row r="3" spans="1:12" ht="25.5" x14ac:dyDescent="0.25">
      <c r="A3" s="269" t="s">
        <v>24</v>
      </c>
      <c r="B3" s="269" t="s">
        <v>25</v>
      </c>
      <c r="C3" s="269" t="s">
        <v>26</v>
      </c>
      <c r="D3" s="269" t="s">
        <v>27</v>
      </c>
      <c r="E3" s="264" t="s">
        <v>28</v>
      </c>
      <c r="F3" s="264" t="s">
        <v>29</v>
      </c>
      <c r="G3" s="269" t="s">
        <v>30</v>
      </c>
      <c r="H3" s="264" t="s">
        <v>31</v>
      </c>
      <c r="I3" s="264" t="s">
        <v>32</v>
      </c>
      <c r="J3" s="264" t="s">
        <v>33</v>
      </c>
      <c r="K3" s="264" t="s">
        <v>34</v>
      </c>
      <c r="L3" s="264" t="s">
        <v>35</v>
      </c>
    </row>
    <row r="4" spans="1:12" ht="25.5" x14ac:dyDescent="0.25">
      <c r="A4" s="269" t="s">
        <v>36</v>
      </c>
      <c r="B4" s="269" t="s">
        <v>37</v>
      </c>
      <c r="D4" s="269" t="s">
        <v>38</v>
      </c>
      <c r="E4" s="264" t="s">
        <v>39</v>
      </c>
      <c r="F4" s="264" t="s">
        <v>40</v>
      </c>
      <c r="G4" s="269" t="s">
        <v>41</v>
      </c>
      <c r="I4" s="264" t="s">
        <v>42</v>
      </c>
      <c r="J4" s="264" t="s">
        <v>23</v>
      </c>
      <c r="K4" s="264" t="s">
        <v>43</v>
      </c>
      <c r="L4" s="264" t="s">
        <v>26</v>
      </c>
    </row>
    <row r="5" spans="1:12" ht="25.5" x14ac:dyDescent="0.25">
      <c r="A5" s="269" t="s">
        <v>44</v>
      </c>
      <c r="B5" s="269" t="s">
        <v>45</v>
      </c>
      <c r="D5" s="269" t="s">
        <v>46</v>
      </c>
      <c r="E5" s="264" t="s">
        <v>47</v>
      </c>
      <c r="F5" s="264" t="s">
        <v>48</v>
      </c>
      <c r="G5" s="269" t="s">
        <v>49</v>
      </c>
      <c r="I5" s="264" t="s">
        <v>50</v>
      </c>
      <c r="J5" s="264" t="s">
        <v>51</v>
      </c>
    </row>
    <row r="6" spans="1:12" ht="25.5" x14ac:dyDescent="0.25">
      <c r="B6" s="269" t="s">
        <v>52</v>
      </c>
      <c r="D6" s="269" t="s">
        <v>53</v>
      </c>
      <c r="E6" s="264" t="s">
        <v>54</v>
      </c>
      <c r="F6" s="264" t="s">
        <v>55</v>
      </c>
      <c r="G6" s="269" t="s">
        <v>56</v>
      </c>
      <c r="I6" s="264" t="s">
        <v>57</v>
      </c>
    </row>
    <row r="7" spans="1:12" ht="25.5" x14ac:dyDescent="0.25">
      <c r="D7" s="269" t="s">
        <v>58</v>
      </c>
      <c r="E7" s="264" t="s">
        <v>59</v>
      </c>
      <c r="F7" s="264" t="s">
        <v>60</v>
      </c>
      <c r="G7" s="269" t="s">
        <v>61</v>
      </c>
      <c r="I7" s="264" t="s">
        <v>62</v>
      </c>
    </row>
    <row r="8" spans="1:12" x14ac:dyDescent="0.25">
      <c r="E8" s="264" t="s">
        <v>63</v>
      </c>
      <c r="F8" s="264" t="s">
        <v>64</v>
      </c>
      <c r="G8" s="264" t="s">
        <v>65</v>
      </c>
    </row>
    <row r="9" spans="1:12" x14ac:dyDescent="0.25">
      <c r="E9" s="264" t="s">
        <v>66</v>
      </c>
      <c r="F9" s="264" t="s">
        <v>67</v>
      </c>
    </row>
    <row r="10" spans="1:12" x14ac:dyDescent="0.25">
      <c r="E10" s="264" t="s">
        <v>68</v>
      </c>
      <c r="F10" s="264" t="s">
        <v>69</v>
      </c>
    </row>
    <row r="11" spans="1:12" x14ac:dyDescent="0.25">
      <c r="E11" s="264" t="s">
        <v>70</v>
      </c>
      <c r="F11" s="264" t="s">
        <v>71</v>
      </c>
    </row>
    <row r="12" spans="1:12" x14ac:dyDescent="0.25">
      <c r="E12" s="264" t="s">
        <v>72</v>
      </c>
      <c r="F12" s="264" t="s">
        <v>73</v>
      </c>
    </row>
    <row r="13" spans="1:12" x14ac:dyDescent="0.25">
      <c r="E13" s="264" t="s">
        <v>74</v>
      </c>
      <c r="F13" s="264" t="s">
        <v>75</v>
      </c>
    </row>
    <row r="14" spans="1:12" x14ac:dyDescent="0.25">
      <c r="E14" s="264" t="s">
        <v>76</v>
      </c>
      <c r="F14" s="264" t="s">
        <v>77</v>
      </c>
    </row>
    <row r="15" spans="1:12" x14ac:dyDescent="0.25">
      <c r="E15" s="264" t="s">
        <v>78</v>
      </c>
      <c r="F15" s="264" t="s">
        <v>79</v>
      </c>
    </row>
    <row r="16" spans="1:12" x14ac:dyDescent="0.25">
      <c r="E16" s="264" t="s">
        <v>80</v>
      </c>
      <c r="F16" s="264" t="s">
        <v>81</v>
      </c>
    </row>
    <row r="17" spans="5:6" x14ac:dyDescent="0.25">
      <c r="E17" s="264" t="s">
        <v>82</v>
      </c>
      <c r="F17" s="264" t="s">
        <v>83</v>
      </c>
    </row>
    <row r="18" spans="5:6" x14ac:dyDescent="0.25">
      <c r="E18" s="264" t="s">
        <v>84</v>
      </c>
      <c r="F18" s="264" t="s">
        <v>85</v>
      </c>
    </row>
    <row r="19" spans="5:6" x14ac:dyDescent="0.25">
      <c r="E19" s="264" t="s">
        <v>86</v>
      </c>
    </row>
    <row r="20" spans="5:6" x14ac:dyDescent="0.25">
      <c r="E20" s="264" t="s">
        <v>87</v>
      </c>
    </row>
    <row r="21" spans="5:6" x14ac:dyDescent="0.25">
      <c r="E21" s="264" t="s">
        <v>88</v>
      </c>
    </row>
    <row r="22" spans="5:6" x14ac:dyDescent="0.25">
      <c r="E22" s="264" t="s">
        <v>89</v>
      </c>
    </row>
    <row r="23" spans="5:6" x14ac:dyDescent="0.25">
      <c r="E23" s="264"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zoomScale="60" zoomScaleNormal="60" workbookViewId="0">
      <selection activeCell="B69" sqref="B69:G69"/>
    </sheetView>
  </sheetViews>
  <sheetFormatPr baseColWidth="10" defaultColWidth="10.85546875" defaultRowHeight="14.25" x14ac:dyDescent="0.25"/>
  <cols>
    <col min="1" max="1" width="49.7109375" style="66" customWidth="1"/>
    <col min="2" max="3" width="35.7109375" style="66" customWidth="1"/>
    <col min="4" max="4" width="38" style="66" customWidth="1"/>
    <col min="5" max="5" width="58.7109375" style="66" customWidth="1"/>
    <col min="6" max="6" width="35.7109375" style="66" customWidth="1"/>
    <col min="7" max="7" width="72.5703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41.2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1.2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343</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344</v>
      </c>
      <c r="C17" s="864"/>
      <c r="D17" s="864"/>
      <c r="E17" s="864"/>
      <c r="F17" s="864"/>
      <c r="G17" s="699" t="s">
        <v>215</v>
      </c>
      <c r="H17" s="699"/>
      <c r="I17" s="862" t="s">
        <v>345</v>
      </c>
      <c r="J17" s="862"/>
      <c r="K17" s="862"/>
      <c r="L17" s="862"/>
      <c r="M17" s="862"/>
      <c r="N17" s="862"/>
      <c r="O17" s="86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869" t="s">
        <v>218</v>
      </c>
      <c r="C19" s="870"/>
      <c r="D19" s="870"/>
      <c r="E19" s="871"/>
      <c r="F19" s="117" t="s">
        <v>219</v>
      </c>
      <c r="G19" s="733" t="s">
        <v>332</v>
      </c>
      <c r="H19" s="733"/>
      <c r="I19" s="733"/>
      <c r="J19" s="117" t="s">
        <v>221</v>
      </c>
      <c r="K19" s="864" t="s">
        <v>346</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63">
        <f>SUM(B26:M26)</f>
        <v>975915000</v>
      </c>
      <c r="O26" s="84"/>
    </row>
    <row r="27" spans="1:15" ht="32.1" customHeight="1" x14ac:dyDescent="0.25">
      <c r="A27" s="85" t="s">
        <v>228</v>
      </c>
      <c r="B27" s="86"/>
      <c r="C27" s="86"/>
      <c r="D27" s="86"/>
      <c r="E27" s="86"/>
      <c r="F27" s="86"/>
      <c r="G27" s="86"/>
      <c r="H27" s="86"/>
      <c r="I27" s="86"/>
      <c r="J27" s="86"/>
      <c r="K27" s="86"/>
      <c r="L27" s="86"/>
      <c r="M27" s="86"/>
      <c r="N27" s="86">
        <f t="shared" ref="N27:N31" si="0">SUM(B27:M27)</f>
        <v>0</v>
      </c>
      <c r="O27" s="116">
        <f>+(B27+C27+D27+E27+F27+G27+H27+I27+J27+K27+L27+M27)/N26</f>
        <v>0</v>
      </c>
    </row>
    <row r="28" spans="1:15" ht="32.1" customHeight="1" x14ac:dyDescent="0.25">
      <c r="A28" s="85" t="s">
        <v>229</v>
      </c>
      <c r="B28" s="86"/>
      <c r="C28" s="86"/>
      <c r="D28" s="86"/>
      <c r="E28" s="459"/>
      <c r="F28" s="86"/>
      <c r="G28" s="86"/>
      <c r="H28" s="86"/>
      <c r="I28" s="86"/>
      <c r="J28" s="86"/>
      <c r="K28" s="86"/>
      <c r="L28" s="86"/>
      <c r="M28" s="86"/>
      <c r="N28" s="459">
        <f t="shared" si="0"/>
        <v>0</v>
      </c>
      <c r="O28" s="116"/>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32">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Brindar en las 20 localidades el servicio de asistencia técnica a las instancias de participación territorial y Fondos de Desarrollo Local en clave de transversalización de los enfoques</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895" t="s">
        <v>237</v>
      </c>
      <c r="H37" s="895" t="s">
        <v>23</v>
      </c>
      <c r="I37" s="895"/>
      <c r="J37" s="93"/>
    </row>
    <row r="38" spans="1:10" ht="50.25" customHeight="1" thickBot="1" x14ac:dyDescent="0.3">
      <c r="A38" s="894"/>
      <c r="B38" s="391">
        <v>20</v>
      </c>
      <c r="C38" s="391">
        <v>20</v>
      </c>
      <c r="D38" s="391">
        <v>20</v>
      </c>
      <c r="E38" s="391">
        <v>20</v>
      </c>
      <c r="F38" s="1316">
        <v>20</v>
      </c>
      <c r="G38" s="895"/>
      <c r="H38" s="895"/>
      <c r="I38" s="895"/>
      <c r="J38" s="93"/>
    </row>
    <row r="39" spans="1:10" ht="52.5" customHeight="1" thickBot="1" x14ac:dyDescent="0.3">
      <c r="A39" s="103" t="s">
        <v>238</v>
      </c>
      <c r="B39" s="887">
        <v>0.11</v>
      </c>
      <c r="C39" s="888"/>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217.5" customHeight="1" thickBot="1" x14ac:dyDescent="0.3">
      <c r="A41" s="894"/>
      <c r="B41" s="98">
        <v>20</v>
      </c>
      <c r="C41" s="99"/>
      <c r="D41" s="728"/>
      <c r="E41" s="1071"/>
      <c r="F41" s="728"/>
      <c r="G41" s="1071"/>
      <c r="H41" s="405"/>
      <c r="I41" s="402"/>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188.25" customHeight="1" thickBot="1" x14ac:dyDescent="0.3">
      <c r="A43" s="894"/>
      <c r="B43" s="98">
        <v>20</v>
      </c>
      <c r="C43" s="99"/>
      <c r="D43" s="728"/>
      <c r="E43" s="1071"/>
      <c r="F43" s="728"/>
      <c r="G43" s="1071"/>
      <c r="H43" s="405"/>
      <c r="I43" s="402"/>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140.25" customHeight="1" thickBot="1" x14ac:dyDescent="0.3">
      <c r="A45" s="894"/>
      <c r="B45" s="98">
        <v>20</v>
      </c>
      <c r="C45" s="99"/>
      <c r="D45" s="900"/>
      <c r="E45" s="901"/>
      <c r="F45" s="728"/>
      <c r="G45" s="1071"/>
      <c r="H45" s="406"/>
      <c r="I45" s="403"/>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ht="160.5" customHeight="1" thickBot="1" x14ac:dyDescent="0.3">
      <c r="A47" s="894"/>
      <c r="B47" s="98">
        <v>20</v>
      </c>
      <c r="C47" s="99"/>
      <c r="D47" s="900"/>
      <c r="E47" s="901"/>
      <c r="F47" s="728"/>
      <c r="G47" s="1071"/>
      <c r="H47" s="114"/>
      <c r="I47" s="403"/>
    </row>
    <row r="48" spans="1:10" s="94" customFormat="1" ht="35.1" customHeight="1" thickBot="1" x14ac:dyDescent="0.3">
      <c r="A48" s="893" t="s">
        <v>250</v>
      </c>
      <c r="B48" s="105" t="s">
        <v>241</v>
      </c>
      <c r="C48" s="104" t="s">
        <v>242</v>
      </c>
      <c r="D48" s="879" t="s">
        <v>243</v>
      </c>
      <c r="E48" s="880"/>
      <c r="F48" s="879" t="s">
        <v>244</v>
      </c>
      <c r="G48" s="880"/>
      <c r="H48" s="104" t="s">
        <v>245</v>
      </c>
      <c r="I48" s="106" t="s">
        <v>246</v>
      </c>
    </row>
    <row r="49" spans="1:9" ht="138.75" customHeight="1" thickBot="1" x14ac:dyDescent="0.3">
      <c r="A49" s="894"/>
      <c r="B49" s="98">
        <v>20</v>
      </c>
      <c r="C49" s="99"/>
      <c r="D49" s="1038"/>
      <c r="E49" s="1039"/>
      <c r="F49" s="702"/>
      <c r="G49" s="704"/>
      <c r="H49" s="96"/>
      <c r="I49" s="498"/>
    </row>
    <row r="50" spans="1:9" s="94" customFormat="1" ht="35.1" customHeight="1" thickBot="1" x14ac:dyDescent="0.3">
      <c r="A50" s="893" t="s">
        <v>251</v>
      </c>
      <c r="B50" s="105" t="s">
        <v>241</v>
      </c>
      <c r="C50" s="104" t="s">
        <v>242</v>
      </c>
      <c r="D50" s="879" t="s">
        <v>243</v>
      </c>
      <c r="E50" s="880"/>
      <c r="F50" s="879" t="s">
        <v>244</v>
      </c>
      <c r="G50" s="880"/>
      <c r="H50" s="104" t="s">
        <v>245</v>
      </c>
      <c r="I50" s="106" t="s">
        <v>246</v>
      </c>
    </row>
    <row r="51" spans="1:9" ht="182.25" customHeight="1" thickBot="1" x14ac:dyDescent="0.3">
      <c r="A51" s="894"/>
      <c r="B51" s="100">
        <v>20</v>
      </c>
      <c r="C51" s="101"/>
      <c r="D51" s="718"/>
      <c r="E51" s="1069"/>
      <c r="F51" s="718"/>
      <c r="G51" s="988"/>
      <c r="H51" s="556"/>
      <c r="I51" s="543"/>
    </row>
    <row r="52" spans="1:9" ht="35.1" customHeight="1" thickBot="1" x14ac:dyDescent="0.3">
      <c r="A52" s="893" t="s">
        <v>252</v>
      </c>
      <c r="B52" s="103" t="s">
        <v>241</v>
      </c>
      <c r="C52" s="102" t="s">
        <v>242</v>
      </c>
      <c r="D52" s="879" t="s">
        <v>243</v>
      </c>
      <c r="E52" s="880"/>
      <c r="F52" s="879" t="s">
        <v>244</v>
      </c>
      <c r="G52" s="880"/>
      <c r="H52" s="104" t="s">
        <v>245</v>
      </c>
      <c r="I52" s="106" t="s">
        <v>246</v>
      </c>
    </row>
    <row r="53" spans="1:9" ht="160.5" customHeight="1" thickBot="1" x14ac:dyDescent="0.3">
      <c r="A53" s="894"/>
      <c r="B53" s="100">
        <v>20</v>
      </c>
      <c r="C53" s="101"/>
      <c r="D53" s="718"/>
      <c r="E53" s="1069"/>
      <c r="F53" s="718"/>
      <c r="G53" s="1069"/>
      <c r="H53" s="556"/>
      <c r="I53" s="543"/>
    </row>
    <row r="54" spans="1:9" ht="35.1" customHeight="1" thickBot="1" x14ac:dyDescent="0.3">
      <c r="A54" s="893" t="s">
        <v>253</v>
      </c>
      <c r="B54" s="103" t="s">
        <v>241</v>
      </c>
      <c r="C54" s="102" t="s">
        <v>242</v>
      </c>
      <c r="D54" s="879" t="s">
        <v>243</v>
      </c>
      <c r="E54" s="880"/>
      <c r="F54" s="879" t="s">
        <v>244</v>
      </c>
      <c r="G54" s="880"/>
      <c r="H54" s="104" t="s">
        <v>245</v>
      </c>
      <c r="I54" s="558" t="s">
        <v>246</v>
      </c>
    </row>
    <row r="55" spans="1:9" ht="164.25" customHeight="1" thickBot="1" x14ac:dyDescent="0.3">
      <c r="A55" s="894"/>
      <c r="B55" s="100">
        <v>20</v>
      </c>
      <c r="C55" s="101"/>
      <c r="D55" s="1067"/>
      <c r="E55" s="1068"/>
      <c r="F55" s="718"/>
      <c r="G55" s="1069"/>
      <c r="H55" s="542"/>
      <c r="I55" s="561"/>
    </row>
    <row r="56" spans="1:9" ht="47.25" customHeight="1" thickBot="1" x14ac:dyDescent="0.3">
      <c r="A56" s="893" t="s">
        <v>254</v>
      </c>
      <c r="B56" s="103" t="s">
        <v>241</v>
      </c>
      <c r="C56" s="102" t="s">
        <v>242</v>
      </c>
      <c r="D56" s="879" t="s">
        <v>243</v>
      </c>
      <c r="E56" s="880"/>
      <c r="F56" s="879" t="s">
        <v>244</v>
      </c>
      <c r="G56" s="880"/>
      <c r="H56" s="104" t="s">
        <v>245</v>
      </c>
      <c r="I56" s="559" t="s">
        <v>246</v>
      </c>
    </row>
    <row r="57" spans="1:9" ht="156" customHeight="1" thickBot="1" x14ac:dyDescent="0.3">
      <c r="A57" s="894"/>
      <c r="B57" s="100">
        <v>20</v>
      </c>
      <c r="C57" s="101"/>
      <c r="D57" s="1065"/>
      <c r="E57" s="1070"/>
      <c r="F57" s="1067"/>
      <c r="G57" s="1068"/>
      <c r="H57" s="415"/>
      <c r="I57" s="568"/>
    </row>
    <row r="58" spans="1:9" ht="35.1" customHeight="1" x14ac:dyDescent="0.25">
      <c r="A58" s="893" t="s">
        <v>255</v>
      </c>
      <c r="B58" s="103" t="s">
        <v>241</v>
      </c>
      <c r="C58" s="102" t="s">
        <v>242</v>
      </c>
      <c r="D58" s="879" t="s">
        <v>243</v>
      </c>
      <c r="E58" s="880"/>
      <c r="F58" s="879" t="s">
        <v>244</v>
      </c>
      <c r="G58" s="880"/>
      <c r="H58" s="104" t="s">
        <v>245</v>
      </c>
      <c r="I58" s="106" t="s">
        <v>246</v>
      </c>
    </row>
    <row r="59" spans="1:9" ht="169.5" customHeight="1" x14ac:dyDescent="0.25">
      <c r="A59" s="894"/>
      <c r="B59" s="100">
        <v>20</v>
      </c>
      <c r="C59" s="101"/>
      <c r="D59" s="1038"/>
      <c r="E59" s="1039"/>
      <c r="F59" s="1063"/>
      <c r="G59" s="1064"/>
      <c r="H59" s="96"/>
      <c r="I59" s="568"/>
    </row>
    <row r="60" spans="1:9" ht="35.1" customHeight="1" x14ac:dyDescent="0.25">
      <c r="A60" s="893" t="s">
        <v>256</v>
      </c>
      <c r="B60" s="103" t="s">
        <v>241</v>
      </c>
      <c r="C60" s="102" t="s">
        <v>242</v>
      </c>
      <c r="D60" s="879" t="s">
        <v>243</v>
      </c>
      <c r="E60" s="880"/>
      <c r="F60" s="879" t="s">
        <v>244</v>
      </c>
      <c r="G60" s="880"/>
      <c r="H60" s="104" t="s">
        <v>245</v>
      </c>
      <c r="I60" s="106" t="s">
        <v>246</v>
      </c>
    </row>
    <row r="61" spans="1:9" ht="175.5" customHeight="1" x14ac:dyDescent="0.25">
      <c r="A61" s="894"/>
      <c r="B61" s="100">
        <v>20</v>
      </c>
      <c r="C61" s="101"/>
      <c r="D61" s="1065"/>
      <c r="E61" s="1066"/>
      <c r="F61" s="1063"/>
      <c r="G61" s="1064"/>
      <c r="H61" s="96"/>
      <c r="I61" s="568"/>
    </row>
    <row r="62" spans="1:9" ht="35.1" customHeight="1" x14ac:dyDescent="0.25">
      <c r="A62" s="893" t="s">
        <v>257</v>
      </c>
      <c r="B62" s="103" t="s">
        <v>241</v>
      </c>
      <c r="C62" s="102" t="s">
        <v>242</v>
      </c>
      <c r="D62" s="879" t="s">
        <v>243</v>
      </c>
      <c r="E62" s="880"/>
      <c r="F62" s="879" t="s">
        <v>244</v>
      </c>
      <c r="G62" s="880"/>
      <c r="H62" s="104" t="s">
        <v>245</v>
      </c>
      <c r="I62" s="106" t="s">
        <v>246</v>
      </c>
    </row>
    <row r="63" spans="1:9" ht="120.75" customHeight="1" thickBot="1" x14ac:dyDescent="0.3">
      <c r="A63" s="894"/>
      <c r="B63" s="100">
        <v>20</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55.5" customHeight="1" x14ac:dyDescent="0.25">
      <c r="A68" s="107" t="s">
        <v>259</v>
      </c>
      <c r="B68" s="840" t="s">
        <v>347</v>
      </c>
      <c r="C68" s="841"/>
      <c r="D68" s="840" t="s">
        <v>348</v>
      </c>
      <c r="E68" s="841"/>
      <c r="F68" s="840" t="s">
        <v>349</v>
      </c>
      <c r="G68" s="841"/>
      <c r="H68" s="842" t="s">
        <v>350</v>
      </c>
      <c r="I68" s="843"/>
    </row>
    <row r="69" spans="1:9" ht="40.5" customHeight="1" x14ac:dyDescent="0.25">
      <c r="A69" s="107" t="s">
        <v>264</v>
      </c>
      <c r="B69" s="1027">
        <v>7.6999999999999999E-2</v>
      </c>
      <c r="C69" s="1028"/>
      <c r="D69" s="1027">
        <v>1.0999999999999999E-2</v>
      </c>
      <c r="E69" s="1028"/>
      <c r="F69" s="1027">
        <v>2.1999999999999999E-2</v>
      </c>
      <c r="G69" s="1028"/>
      <c r="H69" s="807"/>
      <c r="I69" s="80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0.05</v>
      </c>
      <c r="C71" s="460"/>
      <c r="D71" s="109">
        <v>0.05</v>
      </c>
      <c r="E71" s="110"/>
      <c r="F71" s="115">
        <v>0.05</v>
      </c>
      <c r="G71" s="110"/>
      <c r="H71" s="115"/>
      <c r="I71" s="110"/>
    </row>
    <row r="72" spans="1:9" ht="72" customHeight="1" x14ac:dyDescent="0.25">
      <c r="A72" s="107" t="s">
        <v>265</v>
      </c>
      <c r="B72" s="1016"/>
      <c r="C72" s="1017"/>
      <c r="D72" s="907"/>
      <c r="E72" s="908"/>
      <c r="F72" s="907"/>
      <c r="G72" s="908"/>
      <c r="H72" s="848"/>
      <c r="I72" s="849"/>
    </row>
    <row r="73" spans="1:9" ht="80.25" customHeight="1" x14ac:dyDescent="0.25">
      <c r="A73" s="107" t="s">
        <v>266</v>
      </c>
      <c r="B73" s="824"/>
      <c r="C73" s="825"/>
      <c r="D73" s="1061"/>
      <c r="E73" s="1062"/>
      <c r="F73" s="1061"/>
      <c r="G73" s="106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0.1</v>
      </c>
      <c r="C75" s="109"/>
      <c r="D75" s="109">
        <v>0.05</v>
      </c>
      <c r="E75" s="109"/>
      <c r="F75" s="115">
        <v>0.05</v>
      </c>
      <c r="G75" s="109"/>
      <c r="H75" s="115"/>
      <c r="I75" s="111"/>
    </row>
    <row r="76" spans="1:9" ht="93.75" customHeight="1" x14ac:dyDescent="0.25">
      <c r="A76" s="107" t="s">
        <v>265</v>
      </c>
      <c r="B76" s="907"/>
      <c r="C76" s="845"/>
      <c r="D76" s="844"/>
      <c r="E76" s="845"/>
      <c r="F76" s="1059"/>
      <c r="G76" s="1060"/>
      <c r="H76" s="877"/>
      <c r="I76" s="878"/>
    </row>
    <row r="77" spans="1:9" ht="80.25" customHeight="1" x14ac:dyDescent="0.25">
      <c r="A77" s="107" t="s">
        <v>266</v>
      </c>
      <c r="B77" s="824"/>
      <c r="C77" s="825"/>
      <c r="D77" s="824"/>
      <c r="E77" s="825"/>
      <c r="F77" s="824"/>
      <c r="G77" s="825"/>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10"/>
      <c r="D79" s="109">
        <v>0.1</v>
      </c>
      <c r="E79" s="110"/>
      <c r="F79" s="115">
        <v>0.1</v>
      </c>
      <c r="G79" s="111"/>
      <c r="H79" s="115"/>
      <c r="I79" s="111"/>
    </row>
    <row r="80" spans="1:9" ht="139.5" customHeight="1" x14ac:dyDescent="0.25">
      <c r="A80" s="107" t="s">
        <v>265</v>
      </c>
      <c r="B80" s="1016"/>
      <c r="C80" s="1017"/>
      <c r="D80" s="834"/>
      <c r="E80" s="1017"/>
      <c r="F80" s="907"/>
      <c r="G80" s="845"/>
      <c r="H80" s="833"/>
      <c r="I80" s="832"/>
    </row>
    <row r="81" spans="1:9" ht="80.25" customHeight="1" x14ac:dyDescent="0.25">
      <c r="A81" s="107" t="s">
        <v>266</v>
      </c>
      <c r="B81" s="824"/>
      <c r="C81" s="825"/>
      <c r="D81" s="824"/>
      <c r="E81" s="825"/>
      <c r="F81" s="824"/>
      <c r="G81" s="825"/>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09"/>
      <c r="D83" s="109">
        <v>0.1</v>
      </c>
      <c r="E83" s="109"/>
      <c r="F83" s="115">
        <v>0.1</v>
      </c>
      <c r="G83" s="109"/>
      <c r="H83" s="115"/>
      <c r="I83" s="111"/>
    </row>
    <row r="84" spans="1:9" ht="128.25" customHeight="1" x14ac:dyDescent="0.25">
      <c r="A84" s="107" t="s">
        <v>265</v>
      </c>
      <c r="B84" s="1016"/>
      <c r="C84" s="1017"/>
      <c r="D84" s="1016"/>
      <c r="E84" s="1017"/>
      <c r="F84" s="1016"/>
      <c r="G84" s="1017"/>
      <c r="H84" s="833"/>
      <c r="I84" s="832"/>
    </row>
    <row r="85" spans="1:9" ht="80.25" customHeight="1" x14ac:dyDescent="0.25">
      <c r="A85" s="107" t="s">
        <v>266</v>
      </c>
      <c r="B85" s="824"/>
      <c r="C85" s="825"/>
      <c r="D85" s="824"/>
      <c r="E85" s="825"/>
      <c r="F85" s="824"/>
      <c r="G85" s="825"/>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109">
        <v>0.1</v>
      </c>
      <c r="E87" s="109"/>
      <c r="F87" s="115">
        <v>0.1</v>
      </c>
      <c r="G87" s="109"/>
      <c r="H87" s="115"/>
      <c r="I87" s="111"/>
    </row>
    <row r="88" spans="1:9" ht="121.5" customHeight="1" x14ac:dyDescent="0.25">
      <c r="A88" s="107" t="s">
        <v>265</v>
      </c>
      <c r="B88" s="1012"/>
      <c r="C88" s="1013"/>
      <c r="D88" s="1058"/>
      <c r="E88" s="1058"/>
      <c r="F88" s="1058"/>
      <c r="G88" s="1058"/>
      <c r="H88" s="876"/>
      <c r="I88" s="876"/>
    </row>
    <row r="89" spans="1:9" ht="80.25" customHeight="1" x14ac:dyDescent="0.25">
      <c r="A89" s="107" t="s">
        <v>266</v>
      </c>
      <c r="B89" s="824"/>
      <c r="C89" s="825"/>
      <c r="D89" s="824"/>
      <c r="E89" s="825"/>
      <c r="F89" s="824"/>
      <c r="G89" s="825"/>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10"/>
      <c r="D91" s="109">
        <v>0.1</v>
      </c>
      <c r="E91" s="110"/>
      <c r="F91" s="115">
        <v>0.1</v>
      </c>
      <c r="G91" s="111"/>
      <c r="H91" s="115"/>
      <c r="I91" s="111"/>
    </row>
    <row r="92" spans="1:9" ht="131.25" customHeight="1" x14ac:dyDescent="0.25">
      <c r="A92" s="107" t="s">
        <v>265</v>
      </c>
      <c r="B92" s="1056"/>
      <c r="C92" s="1057"/>
      <c r="D92" s="1056"/>
      <c r="E92" s="1057"/>
      <c r="F92" s="1056"/>
      <c r="G92" s="1056"/>
      <c r="H92" s="823"/>
      <c r="I92" s="823"/>
    </row>
    <row r="93" spans="1:9" ht="80.25" customHeight="1" x14ac:dyDescent="0.25">
      <c r="A93" s="107" t="s">
        <v>266</v>
      </c>
      <c r="B93" s="824"/>
      <c r="C93" s="825"/>
      <c r="D93" s="824"/>
      <c r="E93" s="825"/>
      <c r="F93" s="813"/>
      <c r="G93" s="814"/>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109">
        <v>0.1</v>
      </c>
      <c r="C95" s="110"/>
      <c r="D95" s="109">
        <v>0.1</v>
      </c>
      <c r="E95" s="110"/>
      <c r="F95" s="115">
        <v>0.1</v>
      </c>
      <c r="G95" s="111"/>
      <c r="H95" s="115"/>
      <c r="I95" s="111"/>
    </row>
    <row r="96" spans="1:9" s="527" customFormat="1" ht="138" customHeight="1" x14ac:dyDescent="0.25">
      <c r="A96" s="411" t="s">
        <v>265</v>
      </c>
      <c r="B96" s="958"/>
      <c r="C96" s="958"/>
      <c r="D96" s="958"/>
      <c r="E96" s="958"/>
      <c r="F96" s="958"/>
      <c r="G96" s="958"/>
      <c r="H96" s="1055"/>
      <c r="I96" s="1055"/>
    </row>
    <row r="97" spans="1:9" ht="80.25" customHeight="1" x14ac:dyDescent="0.25">
      <c r="A97" s="107" t="s">
        <v>266</v>
      </c>
      <c r="B97" s="824"/>
      <c r="C97" s="825"/>
      <c r="D97" s="824"/>
      <c r="E97" s="825"/>
      <c r="F97" s="824"/>
      <c r="G97" s="825"/>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10"/>
      <c r="D99" s="109">
        <v>0.1</v>
      </c>
      <c r="E99" s="110"/>
      <c r="F99" s="115">
        <v>0.1</v>
      </c>
      <c r="G99" s="111"/>
      <c r="H99" s="115"/>
      <c r="I99" s="111"/>
    </row>
    <row r="100" spans="1:9" ht="130.5" customHeight="1" x14ac:dyDescent="0.25">
      <c r="A100" s="107" t="s">
        <v>265</v>
      </c>
      <c r="B100" s="1052"/>
      <c r="C100" s="1052"/>
      <c r="D100" s="1052"/>
      <c r="E100" s="1052"/>
      <c r="F100" s="1052"/>
      <c r="G100" s="1052"/>
      <c r="H100" s="823"/>
      <c r="I100" s="823"/>
    </row>
    <row r="101" spans="1:9" ht="80.25" customHeight="1" x14ac:dyDescent="0.25">
      <c r="A101" s="107" t="s">
        <v>266</v>
      </c>
      <c r="B101" s="1053"/>
      <c r="C101" s="1054"/>
      <c r="D101" s="824"/>
      <c r="E101" s="825"/>
      <c r="F101" s="824"/>
      <c r="G101" s="825"/>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09"/>
      <c r="D103" s="109">
        <v>0.1</v>
      </c>
      <c r="E103" s="109"/>
      <c r="F103" s="115">
        <v>0.1</v>
      </c>
      <c r="G103" s="109"/>
      <c r="H103" s="115"/>
      <c r="I103" s="111"/>
    </row>
    <row r="104" spans="1:9" ht="123.75" customHeight="1" x14ac:dyDescent="0.25">
      <c r="A104" s="107" t="s">
        <v>265</v>
      </c>
      <c r="B104" s="1051"/>
      <c r="C104" s="1051"/>
      <c r="D104" s="955"/>
      <c r="E104" s="955"/>
      <c r="F104" s="955"/>
      <c r="G104" s="955"/>
      <c r="H104" s="823"/>
      <c r="I104" s="823"/>
    </row>
    <row r="105" spans="1:9" ht="80.25" customHeight="1" x14ac:dyDescent="0.25">
      <c r="A105" s="107" t="s">
        <v>266</v>
      </c>
      <c r="B105" s="824"/>
      <c r="C105" s="825"/>
      <c r="D105" s="824"/>
      <c r="E105" s="825"/>
      <c r="F105" s="824"/>
      <c r="G105" s="825"/>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0.05</v>
      </c>
      <c r="C107" s="109"/>
      <c r="D107" s="109">
        <v>0.05</v>
      </c>
      <c r="E107" s="109"/>
      <c r="F107" s="115">
        <v>0.05</v>
      </c>
      <c r="G107" s="109"/>
      <c r="H107" s="115"/>
      <c r="I107" s="111"/>
    </row>
    <row r="108" spans="1:9" ht="130.5" customHeight="1" x14ac:dyDescent="0.25">
      <c r="A108" s="107" t="s">
        <v>265</v>
      </c>
      <c r="B108" s="1049"/>
      <c r="C108" s="1049"/>
      <c r="D108" s="1047"/>
      <c r="E108" s="1050"/>
      <c r="F108" s="1047"/>
      <c r="G108" s="1047"/>
      <c r="H108" s="823"/>
      <c r="I108" s="823"/>
    </row>
    <row r="109" spans="1:9" ht="80.25" customHeight="1" x14ac:dyDescent="0.25">
      <c r="A109" s="107" t="s">
        <v>266</v>
      </c>
      <c r="B109" s="824"/>
      <c r="C109" s="825"/>
      <c r="D109" s="824"/>
      <c r="E109" s="825"/>
      <c r="F109" s="824"/>
      <c r="G109" s="825"/>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0.1</v>
      </c>
      <c r="C111" s="109"/>
      <c r="D111" s="109">
        <v>7.0000000000000007E-2</v>
      </c>
      <c r="E111" s="109"/>
      <c r="F111" s="115">
        <v>7.0000000000000007E-2</v>
      </c>
      <c r="G111" s="115"/>
      <c r="H111" s="115"/>
      <c r="I111" s="111"/>
    </row>
    <row r="112" spans="1:9" ht="112.5" customHeight="1" x14ac:dyDescent="0.25">
      <c r="A112" s="107" t="s">
        <v>265</v>
      </c>
      <c r="B112" s="1047"/>
      <c r="C112" s="1047"/>
      <c r="D112" s="955"/>
      <c r="E112" s="1048"/>
      <c r="F112" s="955"/>
      <c r="G112" s="1048"/>
      <c r="H112" s="823"/>
      <c r="I112" s="823"/>
    </row>
    <row r="113" spans="1:9" ht="80.25" customHeight="1" x14ac:dyDescent="0.25">
      <c r="A113" s="107" t="s">
        <v>266</v>
      </c>
      <c r="B113" s="824"/>
      <c r="C113" s="825"/>
      <c r="D113" s="824"/>
      <c r="E113" s="825"/>
      <c r="F113" s="824"/>
      <c r="G113" s="825"/>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59">
        <v>0</v>
      </c>
      <c r="C115" s="274"/>
      <c r="D115" s="385">
        <v>0.08</v>
      </c>
      <c r="E115" s="274"/>
      <c r="F115" s="385">
        <v>0.08</v>
      </c>
      <c r="G115" s="275"/>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113">
        <f t="shared" ref="B118:I118" si="1">(B71+B75+B79+B83+B87+B91+B95+B99+B103+B107+B111+B115)</f>
        <v>0.99999999999999989</v>
      </c>
      <c r="C118" s="113">
        <f t="shared" si="1"/>
        <v>0</v>
      </c>
      <c r="D118" s="113">
        <f t="shared" si="1"/>
        <v>0.99999999999999989</v>
      </c>
      <c r="E118" s="113">
        <f t="shared" si="1"/>
        <v>0</v>
      </c>
      <c r="F118" s="113">
        <f t="shared" si="1"/>
        <v>0.99999999999999989</v>
      </c>
      <c r="G118" s="113">
        <f t="shared" si="1"/>
        <v>0</v>
      </c>
      <c r="H118" s="113">
        <f t="shared" si="1"/>
        <v>0</v>
      </c>
      <c r="I118" s="113">
        <f t="shared" si="1"/>
        <v>0</v>
      </c>
    </row>
    <row r="121" spans="1:9" ht="28.5" x14ac:dyDescent="0.25">
      <c r="A121" s="358" t="s">
        <v>268</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74</v>
      </c>
      <c r="E8" s="926"/>
      <c r="F8" s="926"/>
      <c r="G8" s="926"/>
      <c r="H8" s="927"/>
      <c r="I8" s="922" t="s">
        <v>276</v>
      </c>
      <c r="J8" s="924"/>
      <c r="K8" s="925" t="s">
        <v>75</v>
      </c>
      <c r="L8" s="927"/>
    </row>
    <row r="9" spans="1:12" ht="15.75" customHeight="1" x14ac:dyDescent="0.25">
      <c r="A9" s="942" t="s">
        <v>277</v>
      </c>
      <c r="B9" s="943"/>
      <c r="C9" s="943"/>
      <c r="D9" s="943"/>
      <c r="E9" s="923"/>
      <c r="F9" s="923"/>
      <c r="G9" s="923"/>
      <c r="H9" s="923"/>
      <c r="I9" s="923"/>
      <c r="J9" s="923"/>
      <c r="K9" s="923"/>
      <c r="L9" s="935"/>
    </row>
    <row r="10" spans="1:12" ht="35.25" customHeight="1" x14ac:dyDescent="0.25">
      <c r="A10" s="920" t="s">
        <v>278</v>
      </c>
      <c r="B10" s="920"/>
      <c r="C10" s="920"/>
      <c r="D10" s="920"/>
      <c r="E10" s="921" t="str">
        <f>+ACTIVIDAD_4!B36</f>
        <v>Brindar en las 20 localidades el servicio de asistencia técnica a las instancias de participación territorial y Fondos de Desarrollo Local en clave de transversalización de los enfoques</v>
      </c>
      <c r="F10" s="921"/>
      <c r="G10" s="921"/>
      <c r="H10" s="921"/>
      <c r="I10" s="921"/>
      <c r="J10" s="921"/>
      <c r="K10" s="921"/>
      <c r="L10" s="921"/>
    </row>
    <row r="11" spans="1:12" ht="34.5" customHeight="1" x14ac:dyDescent="0.25">
      <c r="A11" s="933" t="s">
        <v>279</v>
      </c>
      <c r="B11" s="934"/>
      <c r="C11" s="934"/>
      <c r="D11" s="935"/>
      <c r="E11" s="928" t="str">
        <f>+ACTIVIDAD_4!I17</f>
        <v>Número de localidades con servicio de asistencia técnica a las instancias de participación territorial y Fondos de Desarrollo Local en clave de transversalización de los enfoques brindado</v>
      </c>
      <c r="F11" s="921"/>
      <c r="G11" s="921"/>
      <c r="H11" s="921"/>
      <c r="I11" s="921"/>
      <c r="J11" s="921"/>
      <c r="K11" s="921"/>
      <c r="L11" s="929"/>
    </row>
    <row r="12" spans="1:12" ht="47.25" customHeight="1" x14ac:dyDescent="0.25">
      <c r="A12" s="922" t="s">
        <v>280</v>
      </c>
      <c r="B12" s="923"/>
      <c r="C12" s="923"/>
      <c r="D12" s="924"/>
      <c r="E12" s="944" t="s">
        <v>351</v>
      </c>
      <c r="F12" s="945"/>
      <c r="G12" s="945"/>
      <c r="H12" s="945"/>
      <c r="I12" s="945"/>
      <c r="J12" s="945"/>
      <c r="K12" s="945"/>
      <c r="L12" s="946"/>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1044">
        <v>20</v>
      </c>
      <c r="E16" s="1045"/>
      <c r="F16" s="1045"/>
      <c r="G16" s="1045"/>
      <c r="H16" s="1046"/>
      <c r="I16" s="922" t="s">
        <v>237</v>
      </c>
      <c r="J16" s="924"/>
      <c r="K16" s="925" t="s">
        <v>23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114.75" customHeight="1" x14ac:dyDescent="0.25">
      <c r="A19" s="265">
        <v>1</v>
      </c>
      <c r="B19" s="266" t="s">
        <v>263</v>
      </c>
      <c r="C19" s="925" t="s">
        <v>352</v>
      </c>
      <c r="D19" s="926"/>
      <c r="E19" s="926"/>
      <c r="F19" s="926"/>
      <c r="G19" s="927"/>
      <c r="H19" s="1001" t="s">
        <v>353</v>
      </c>
      <c r="I19" s="1002"/>
      <c r="J19" s="930" t="s">
        <v>22</v>
      </c>
      <c r="K19" s="932"/>
      <c r="L19" s="266" t="s">
        <v>326</v>
      </c>
    </row>
    <row r="20" spans="1:12" ht="54.75" customHeight="1" x14ac:dyDescent="0.25">
      <c r="A20" s="265">
        <v>2</v>
      </c>
      <c r="B20" s="266" t="s">
        <v>263</v>
      </c>
      <c r="C20" s="925"/>
      <c r="D20" s="926"/>
      <c r="E20" s="926"/>
      <c r="F20" s="926"/>
      <c r="G20" s="927"/>
      <c r="H20" s="1001"/>
      <c r="I20" s="1002"/>
      <c r="J20" s="930"/>
      <c r="K20" s="932"/>
      <c r="L20" s="266"/>
    </row>
    <row r="21" spans="1:12" ht="34.35" customHeight="1" x14ac:dyDescent="0.25">
      <c r="A21" s="265">
        <v>3</v>
      </c>
      <c r="B21" s="266" t="s">
        <v>263</v>
      </c>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265">
        <v>1</v>
      </c>
      <c r="B23" s="925" t="s">
        <v>354</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43"/>
      <c r="L24" s="1003"/>
    </row>
    <row r="25" spans="1:12" ht="26.25" customHeight="1" x14ac:dyDescent="0.25">
      <c r="A25" s="922" t="s">
        <v>306</v>
      </c>
      <c r="B25" s="923"/>
      <c r="C25" s="924"/>
      <c r="D25" s="925">
        <v>20</v>
      </c>
      <c r="E25" s="926"/>
      <c r="F25" s="920" t="s">
        <v>307</v>
      </c>
      <c r="G25" s="920"/>
      <c r="H25" s="277">
        <v>2024</v>
      </c>
      <c r="I25" s="920" t="s">
        <v>308</v>
      </c>
      <c r="J25" s="920"/>
      <c r="K25" s="1004" t="s">
        <v>326</v>
      </c>
      <c r="L25" s="1004"/>
    </row>
    <row r="26" spans="1:12" ht="26.25" customHeight="1" x14ac:dyDescent="0.25">
      <c r="A26" s="922" t="s">
        <v>310</v>
      </c>
      <c r="B26" s="923"/>
      <c r="C26" s="924"/>
      <c r="D26" s="925" t="s">
        <v>355</v>
      </c>
      <c r="E26" s="926"/>
      <c r="F26" s="919"/>
      <c r="G26" s="919"/>
      <c r="H26" s="926"/>
      <c r="I26" s="919"/>
      <c r="J26" s="919"/>
      <c r="K26" s="919"/>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zoomScale="75" zoomScaleNormal="75" workbookViewId="0">
      <selection activeCell="D73" sqref="D73"/>
    </sheetView>
  </sheetViews>
  <sheetFormatPr baseColWidth="10" defaultColWidth="10.85546875" defaultRowHeight="14.25" x14ac:dyDescent="0.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356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48.7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9.7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357</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x14ac:dyDescent="0.25">
      <c r="A16" s="76"/>
      <c r="B16" s="140"/>
      <c r="C16" s="77"/>
      <c r="D16" s="77"/>
      <c r="E16" s="77"/>
      <c r="F16" s="77"/>
      <c r="G16" s="78"/>
      <c r="H16" s="78"/>
      <c r="I16" s="78"/>
      <c r="J16" s="78"/>
      <c r="K16" s="78"/>
      <c r="L16" s="79"/>
      <c r="M16" s="79"/>
      <c r="N16" s="79"/>
      <c r="O16" s="79"/>
    </row>
    <row r="17" spans="1:15" s="80" customFormat="1" ht="37.5" customHeight="1" x14ac:dyDescent="0.25">
      <c r="A17" s="117" t="s">
        <v>213</v>
      </c>
      <c r="B17" s="864" t="s">
        <v>358</v>
      </c>
      <c r="C17" s="864"/>
      <c r="D17" s="864"/>
      <c r="E17" s="864"/>
      <c r="F17" s="864"/>
      <c r="G17" s="699" t="s">
        <v>215</v>
      </c>
      <c r="H17" s="699"/>
      <c r="I17" s="1081" t="s">
        <v>359</v>
      </c>
      <c r="J17" s="1082"/>
      <c r="K17" s="1082"/>
      <c r="L17" s="1082"/>
      <c r="M17" s="1082"/>
      <c r="N17" s="1082"/>
      <c r="O17" s="1083"/>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7" t="s">
        <v>217</v>
      </c>
      <c r="B19" s="1084" t="s">
        <v>218</v>
      </c>
      <c r="C19" s="864"/>
      <c r="D19" s="864"/>
      <c r="E19" s="864"/>
      <c r="F19" s="117" t="s">
        <v>219</v>
      </c>
      <c r="G19" s="733" t="s">
        <v>332</v>
      </c>
      <c r="H19" s="733"/>
      <c r="I19" s="733"/>
      <c r="J19" s="117" t="s">
        <v>221</v>
      </c>
      <c r="K19" s="864" t="s">
        <v>360</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63">
        <f>SUM(B26:M26)</f>
        <v>526500000</v>
      </c>
      <c r="O26" s="84"/>
    </row>
    <row r="27" spans="1:15" ht="32.1" customHeight="1" x14ac:dyDescent="0.25">
      <c r="A27" s="85" t="s">
        <v>228</v>
      </c>
      <c r="B27" s="86"/>
      <c r="C27" s="86"/>
      <c r="D27" s="86"/>
      <c r="E27" s="86"/>
      <c r="F27" s="86"/>
      <c r="G27" s="86"/>
      <c r="H27" s="86"/>
      <c r="I27" s="86"/>
      <c r="J27" s="86"/>
      <c r="K27" s="86"/>
      <c r="L27" s="86"/>
      <c r="M27" s="86"/>
      <c r="N27" s="459">
        <f t="shared" ref="N27:N31" si="0">SUM(B27:M27)</f>
        <v>0</v>
      </c>
      <c r="O27" s="116">
        <f>+(B27+C27+D27+E27+F27+G27+H27+I27+J27+K27+L27+M27)/N26</f>
        <v>0</v>
      </c>
    </row>
    <row r="28" spans="1:15" ht="32.1" customHeight="1" x14ac:dyDescent="0.25">
      <c r="A28" s="85" t="s">
        <v>229</v>
      </c>
      <c r="B28" s="86"/>
      <c r="C28" s="86"/>
      <c r="D28" s="86"/>
      <c r="E28" s="86"/>
      <c r="F28" s="459"/>
      <c r="G28" s="86"/>
      <c r="H28" s="86"/>
      <c r="I28" s="459"/>
      <c r="J28" s="86"/>
      <c r="K28" s="86"/>
      <c r="L28" s="86"/>
      <c r="M28" s="86"/>
      <c r="N28" s="459">
        <f t="shared" si="0"/>
        <v>0</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c r="C30" s="86">
        <v>2424482</v>
      </c>
      <c r="D30" s="86"/>
      <c r="E30" s="86"/>
      <c r="F30" s="86"/>
      <c r="G30" s="86"/>
      <c r="H30" s="86"/>
      <c r="I30" s="86"/>
      <c r="J30" s="86"/>
      <c r="K30" s="86"/>
      <c r="L30" s="86"/>
      <c r="M30" s="86"/>
      <c r="N30" s="86">
        <f t="shared" si="0"/>
        <v>2424482</v>
      </c>
      <c r="O30" s="87"/>
    </row>
    <row r="31" spans="1:15" ht="32.1" customHeight="1" thickBot="1" x14ac:dyDescent="0.3">
      <c r="A31" s="88" t="s">
        <v>232</v>
      </c>
      <c r="B31" s="89"/>
      <c r="C31" s="89"/>
      <c r="D31" s="89"/>
      <c r="E31" s="89"/>
      <c r="F31" s="89"/>
      <c r="G31" s="89"/>
      <c r="H31" s="89"/>
      <c r="I31" s="89"/>
      <c r="J31" s="89"/>
      <c r="K31" s="89"/>
      <c r="L31" s="89"/>
      <c r="M31" s="89"/>
      <c r="N31" s="89">
        <f t="shared" si="0"/>
        <v>0</v>
      </c>
      <c r="O31" s="53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Implementar 1 estrategia denominada: Tejiendo Mundos de Igualdad para NNA en los territorios rurales y urbanos de Bogotá</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895" t="s">
        <v>237</v>
      </c>
      <c r="H37" s="895" t="s">
        <v>23</v>
      </c>
      <c r="I37" s="895"/>
      <c r="J37" s="93"/>
    </row>
    <row r="38" spans="1:10" ht="50.25" customHeight="1" thickBot="1" x14ac:dyDescent="0.3">
      <c r="A38" s="894"/>
      <c r="B38" s="391">
        <v>1</v>
      </c>
      <c r="C38" s="391">
        <v>1</v>
      </c>
      <c r="D38" s="391">
        <v>1</v>
      </c>
      <c r="E38" s="391">
        <v>1</v>
      </c>
      <c r="F38" s="1316">
        <v>1</v>
      </c>
      <c r="G38" s="895"/>
      <c r="H38" s="895"/>
      <c r="I38" s="895"/>
      <c r="J38" s="93"/>
    </row>
    <row r="39" spans="1:10" ht="52.5" customHeight="1" thickBot="1" x14ac:dyDescent="0.3">
      <c r="A39" s="103" t="s">
        <v>238</v>
      </c>
      <c r="B39" s="887">
        <v>0.1</v>
      </c>
      <c r="C39" s="888"/>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20.75" customHeight="1" thickBot="1" x14ac:dyDescent="0.3">
      <c r="A41" s="894"/>
      <c r="B41" s="98">
        <v>1</v>
      </c>
      <c r="C41" s="99"/>
      <c r="D41" s="728"/>
      <c r="E41" s="1071"/>
      <c r="F41" s="728"/>
      <c r="G41" s="1071"/>
      <c r="H41" s="96"/>
      <c r="I41" s="97"/>
    </row>
    <row r="42" spans="1:10" s="94" customFormat="1" ht="54" customHeight="1" thickBot="1" x14ac:dyDescent="0.3">
      <c r="A42" s="893" t="s">
        <v>247</v>
      </c>
      <c r="B42" s="105" t="s">
        <v>241</v>
      </c>
      <c r="C42" s="104" t="s">
        <v>242</v>
      </c>
      <c r="D42" s="879"/>
      <c r="E42" s="880"/>
      <c r="F42" s="879" t="s">
        <v>244</v>
      </c>
      <c r="G42" s="880"/>
      <c r="H42" s="104" t="s">
        <v>245</v>
      </c>
      <c r="I42" s="106" t="s">
        <v>246</v>
      </c>
    </row>
    <row r="43" spans="1:10" ht="168.75" customHeight="1" thickBot="1" x14ac:dyDescent="0.3">
      <c r="A43" s="894"/>
      <c r="B43" s="98">
        <v>1</v>
      </c>
      <c r="C43" s="99"/>
      <c r="D43" s="728"/>
      <c r="E43" s="1071"/>
      <c r="F43" s="728"/>
      <c r="G43" s="1071"/>
      <c r="H43" s="406"/>
      <c r="I43" s="403"/>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165" customHeight="1" thickBot="1" x14ac:dyDescent="0.3">
      <c r="A45" s="894"/>
      <c r="B45" s="98">
        <v>1</v>
      </c>
      <c r="C45" s="99"/>
      <c r="D45" s="702"/>
      <c r="E45" s="704"/>
      <c r="F45" s="728"/>
      <c r="G45" s="1071"/>
      <c r="H45" s="406"/>
      <c r="I45" s="403"/>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ht="160.5" customHeight="1" thickBot="1" x14ac:dyDescent="0.3">
      <c r="A47" s="894"/>
      <c r="B47" s="98">
        <v>1</v>
      </c>
      <c r="C47" s="99"/>
      <c r="D47" s="702"/>
      <c r="E47" s="704"/>
      <c r="F47" s="728"/>
      <c r="G47" s="1071"/>
      <c r="H47" s="114"/>
      <c r="I47" s="404"/>
    </row>
    <row r="48" spans="1:10" s="94" customFormat="1" ht="35.1" customHeight="1" thickBot="1" x14ac:dyDescent="0.3">
      <c r="A48" s="893" t="s">
        <v>250</v>
      </c>
      <c r="B48" s="105" t="s">
        <v>241</v>
      </c>
      <c r="C48" s="104" t="s">
        <v>242</v>
      </c>
      <c r="D48" s="879" t="s">
        <v>243</v>
      </c>
      <c r="E48" s="880"/>
      <c r="F48" s="879" t="s">
        <v>244</v>
      </c>
      <c r="G48" s="880"/>
      <c r="H48" s="104" t="s">
        <v>245</v>
      </c>
      <c r="I48" s="106" t="s">
        <v>246</v>
      </c>
    </row>
    <row r="49" spans="1:9" ht="200.25" customHeight="1" thickBot="1" x14ac:dyDescent="0.3">
      <c r="A49" s="894"/>
      <c r="B49" s="98">
        <v>1</v>
      </c>
      <c r="C49" s="99"/>
      <c r="D49" s="728"/>
      <c r="E49" s="1071"/>
      <c r="F49" s="811"/>
      <c r="G49" s="1071"/>
      <c r="H49" s="96"/>
      <c r="I49" s="497"/>
    </row>
    <row r="50" spans="1:9" s="94" customFormat="1" ht="35.1" customHeight="1" thickBot="1" x14ac:dyDescent="0.3">
      <c r="A50" s="893" t="s">
        <v>251</v>
      </c>
      <c r="B50" s="105" t="s">
        <v>241</v>
      </c>
      <c r="C50" s="104" t="s">
        <v>242</v>
      </c>
      <c r="D50" s="879" t="s">
        <v>243</v>
      </c>
      <c r="E50" s="880"/>
      <c r="F50" s="879" t="s">
        <v>244</v>
      </c>
      <c r="G50" s="880"/>
      <c r="H50" s="104" t="s">
        <v>245</v>
      </c>
      <c r="I50" s="106" t="s">
        <v>246</v>
      </c>
    </row>
    <row r="51" spans="1:9" ht="109.5" customHeight="1" thickBot="1" x14ac:dyDescent="0.3">
      <c r="A51" s="894"/>
      <c r="B51" s="100">
        <v>1</v>
      </c>
      <c r="C51" s="101"/>
      <c r="D51" s="718"/>
      <c r="E51" s="988"/>
      <c r="F51" s="720"/>
      <c r="G51" s="988"/>
      <c r="H51" s="556"/>
      <c r="I51" s="543"/>
    </row>
    <row r="52" spans="1:9" ht="35.1" customHeight="1" thickBot="1" x14ac:dyDescent="0.3">
      <c r="A52" s="893" t="s">
        <v>252</v>
      </c>
      <c r="B52" s="103" t="s">
        <v>241</v>
      </c>
      <c r="C52" s="102" t="s">
        <v>242</v>
      </c>
      <c r="D52" s="879" t="s">
        <v>243</v>
      </c>
      <c r="E52" s="880"/>
      <c r="F52" s="879" t="s">
        <v>244</v>
      </c>
      <c r="G52" s="880"/>
      <c r="H52" s="104" t="s">
        <v>245</v>
      </c>
      <c r="I52" s="106" t="s">
        <v>246</v>
      </c>
    </row>
    <row r="53" spans="1:9" ht="132.75" customHeight="1" x14ac:dyDescent="0.25">
      <c r="A53" s="894"/>
      <c r="B53" s="100">
        <v>1</v>
      </c>
      <c r="C53" s="101"/>
      <c r="D53" s="718"/>
      <c r="E53" s="988"/>
      <c r="F53" s="720"/>
      <c r="G53" s="988"/>
      <c r="H53" s="556"/>
      <c r="I53" s="543"/>
    </row>
    <row r="54" spans="1:9" ht="35.1" customHeight="1" x14ac:dyDescent="0.25">
      <c r="A54" s="893" t="s">
        <v>253</v>
      </c>
      <c r="B54" s="103" t="s">
        <v>241</v>
      </c>
      <c r="C54" s="102" t="s">
        <v>242</v>
      </c>
      <c r="D54" s="879" t="s">
        <v>243</v>
      </c>
      <c r="E54" s="880"/>
      <c r="F54" s="879" t="s">
        <v>244</v>
      </c>
      <c r="G54" s="880"/>
      <c r="H54" s="509" t="s">
        <v>245</v>
      </c>
      <c r="I54" s="106" t="s">
        <v>246</v>
      </c>
    </row>
    <row r="55" spans="1:9" ht="165.75" customHeight="1" x14ac:dyDescent="0.25">
      <c r="A55" s="894"/>
      <c r="B55" s="100">
        <v>1</v>
      </c>
      <c r="C55" s="101"/>
      <c r="D55" s="718"/>
      <c r="E55" s="988"/>
      <c r="F55" s="720"/>
      <c r="G55" s="988"/>
      <c r="H55" s="562"/>
      <c r="I55" s="543"/>
    </row>
    <row r="56" spans="1:9" ht="35.1" customHeight="1" x14ac:dyDescent="0.25">
      <c r="A56" s="893" t="s">
        <v>254</v>
      </c>
      <c r="B56" s="103" t="s">
        <v>241</v>
      </c>
      <c r="C56" s="102" t="s">
        <v>242</v>
      </c>
      <c r="D56" s="879" t="s">
        <v>243</v>
      </c>
      <c r="E56" s="880"/>
      <c r="F56" s="879" t="s">
        <v>244</v>
      </c>
      <c r="G56" s="880"/>
      <c r="H56" s="102" t="s">
        <v>245</v>
      </c>
      <c r="I56" s="106" t="s">
        <v>246</v>
      </c>
    </row>
    <row r="57" spans="1:9" ht="133.5" customHeight="1" x14ac:dyDescent="0.25">
      <c r="A57" s="894"/>
      <c r="B57" s="100">
        <v>1</v>
      </c>
      <c r="C57" s="101"/>
      <c r="D57" s="726"/>
      <c r="E57" s="1080"/>
      <c r="F57" s="1078"/>
      <c r="G57" s="1079"/>
      <c r="H57" s="96"/>
      <c r="I57" s="574"/>
    </row>
    <row r="58" spans="1:9" ht="35.1" customHeight="1" x14ac:dyDescent="0.25">
      <c r="A58" s="893" t="s">
        <v>255</v>
      </c>
      <c r="B58" s="103" t="s">
        <v>241</v>
      </c>
      <c r="C58" s="102" t="s">
        <v>242</v>
      </c>
      <c r="D58" s="879" t="s">
        <v>243</v>
      </c>
      <c r="E58" s="880"/>
      <c r="F58" s="879" t="s">
        <v>244</v>
      </c>
      <c r="G58" s="880"/>
      <c r="H58" s="104" t="s">
        <v>245</v>
      </c>
      <c r="I58" s="106" t="s">
        <v>246</v>
      </c>
    </row>
    <row r="59" spans="1:9" ht="159.75" customHeight="1" x14ac:dyDescent="0.25">
      <c r="A59" s="894"/>
      <c r="B59" s="100">
        <v>1</v>
      </c>
      <c r="C59" s="101"/>
      <c r="D59" s="702"/>
      <c r="E59" s="731"/>
      <c r="F59" s="1078"/>
      <c r="G59" s="1079"/>
      <c r="H59" s="96"/>
      <c r="I59" s="574"/>
    </row>
    <row r="60" spans="1:9" ht="35.1" customHeight="1" x14ac:dyDescent="0.25">
      <c r="A60" s="893" t="s">
        <v>256</v>
      </c>
      <c r="B60" s="103" t="s">
        <v>241</v>
      </c>
      <c r="C60" s="102" t="s">
        <v>242</v>
      </c>
      <c r="D60" s="879" t="s">
        <v>243</v>
      </c>
      <c r="E60" s="880"/>
      <c r="F60" s="879" t="s">
        <v>244</v>
      </c>
      <c r="G60" s="880"/>
      <c r="H60" s="104" t="s">
        <v>245</v>
      </c>
      <c r="I60" s="106" t="s">
        <v>246</v>
      </c>
    </row>
    <row r="61" spans="1:9" ht="175.5" customHeight="1" x14ac:dyDescent="0.25">
      <c r="A61" s="894"/>
      <c r="B61" s="100">
        <v>1</v>
      </c>
      <c r="C61" s="101"/>
      <c r="D61" s="702"/>
      <c r="E61" s="731"/>
      <c r="F61" s="1078"/>
      <c r="G61" s="1079"/>
      <c r="H61" s="96"/>
      <c r="I61" s="574"/>
    </row>
    <row r="62" spans="1:9" ht="35.1" customHeight="1" x14ac:dyDescent="0.25">
      <c r="A62" s="893" t="s">
        <v>257</v>
      </c>
      <c r="B62" s="103" t="s">
        <v>241</v>
      </c>
      <c r="C62" s="102" t="s">
        <v>242</v>
      </c>
      <c r="D62" s="879" t="s">
        <v>243</v>
      </c>
      <c r="E62" s="880"/>
      <c r="F62" s="879" t="s">
        <v>244</v>
      </c>
      <c r="G62" s="880"/>
      <c r="H62" s="104" t="s">
        <v>245</v>
      </c>
      <c r="I62" s="106" t="s">
        <v>246</v>
      </c>
    </row>
    <row r="63" spans="1:9" ht="120.75" customHeight="1" thickBot="1" x14ac:dyDescent="0.3">
      <c r="A63" s="894"/>
      <c r="B63" s="100">
        <v>1</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41.25" customHeight="1" x14ac:dyDescent="0.25">
      <c r="A68" s="107" t="s">
        <v>259</v>
      </c>
      <c r="B68" s="840" t="s">
        <v>361</v>
      </c>
      <c r="C68" s="841"/>
      <c r="D68" s="840" t="s">
        <v>362</v>
      </c>
      <c r="E68" s="841"/>
      <c r="F68" s="840" t="s">
        <v>321</v>
      </c>
      <c r="G68" s="841"/>
      <c r="H68" s="842" t="s">
        <v>322</v>
      </c>
      <c r="I68" s="843"/>
    </row>
    <row r="69" spans="1:9" ht="40.5" customHeight="1" x14ac:dyDescent="0.25">
      <c r="A69" s="107" t="s">
        <v>264</v>
      </c>
      <c r="B69" s="973">
        <v>0.03</v>
      </c>
      <c r="C69" s="974"/>
      <c r="D69" s="973">
        <v>7.0000000000000007E-2</v>
      </c>
      <c r="E69" s="974"/>
      <c r="F69" s="973">
        <v>0</v>
      </c>
      <c r="G69" s="974"/>
      <c r="H69" s="1077"/>
      <c r="I69" s="974"/>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v>
      </c>
      <c r="C71" s="110"/>
      <c r="D71" s="109">
        <v>0</v>
      </c>
      <c r="E71" s="110"/>
      <c r="F71" s="115">
        <v>0</v>
      </c>
      <c r="G71" s="110"/>
      <c r="H71" s="115"/>
      <c r="I71" s="110"/>
    </row>
    <row r="72" spans="1:9" ht="89.25" customHeight="1" x14ac:dyDescent="0.25">
      <c r="A72" s="107" t="s">
        <v>265</v>
      </c>
      <c r="B72" s="1024"/>
      <c r="C72" s="1025"/>
      <c r="D72" s="848"/>
      <c r="E72" s="849"/>
      <c r="F72" s="848"/>
      <c r="G72" s="966"/>
      <c r="H72" s="848"/>
      <c r="I72" s="849"/>
    </row>
    <row r="73" spans="1:9" ht="80.25" customHeight="1" x14ac:dyDescent="0.25">
      <c r="A73" s="107" t="s">
        <v>266</v>
      </c>
      <c r="F73" s="833"/>
      <c r="G73" s="83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0.1</v>
      </c>
      <c r="C75" s="109"/>
      <c r="D75" s="109">
        <v>0.1</v>
      </c>
      <c r="E75" s="110"/>
      <c r="F75" s="115">
        <v>0</v>
      </c>
      <c r="G75" s="111"/>
      <c r="H75" s="115"/>
      <c r="I75" s="111"/>
    </row>
    <row r="76" spans="1:9" ht="100.5" customHeight="1" x14ac:dyDescent="0.25">
      <c r="A76" s="107" t="s">
        <v>265</v>
      </c>
      <c r="B76" s="844"/>
      <c r="C76" s="845"/>
      <c r="D76" s="1020"/>
      <c r="E76" s="1021"/>
      <c r="F76" s="848"/>
      <c r="G76" s="966"/>
      <c r="H76" s="877"/>
      <c r="I76" s="878"/>
    </row>
    <row r="77" spans="1:9" ht="80.25" customHeight="1" x14ac:dyDescent="0.25">
      <c r="A77" s="107" t="s">
        <v>266</v>
      </c>
      <c r="B77" s="824"/>
      <c r="C77" s="825"/>
      <c r="D77" s="824"/>
      <c r="E77" s="825"/>
      <c r="F77" s="833"/>
      <c r="G77" s="832"/>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09"/>
      <c r="D79" s="109">
        <v>0.1</v>
      </c>
      <c r="E79" s="110"/>
      <c r="F79" s="115">
        <v>0</v>
      </c>
      <c r="G79" s="111"/>
      <c r="H79" s="115"/>
      <c r="I79" s="111"/>
    </row>
    <row r="80" spans="1:9" ht="83.25" customHeight="1" x14ac:dyDescent="0.25">
      <c r="A80" s="107" t="s">
        <v>265</v>
      </c>
      <c r="B80" s="1016"/>
      <c r="C80" s="1017"/>
      <c r="D80" s="834"/>
      <c r="E80" s="835"/>
      <c r="F80" s="848"/>
      <c r="G80" s="966"/>
      <c r="H80" s="833"/>
      <c r="I80" s="832"/>
    </row>
    <row r="81" spans="1:9" ht="80.25" customHeight="1" x14ac:dyDescent="0.25">
      <c r="A81" s="107" t="s">
        <v>266</v>
      </c>
      <c r="B81" s="824"/>
      <c r="C81" s="825"/>
      <c r="D81" s="824"/>
      <c r="E81" s="825"/>
      <c r="F81" s="833"/>
      <c r="G81" s="832"/>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09"/>
      <c r="D83" s="109">
        <v>0.1</v>
      </c>
      <c r="E83" s="110"/>
      <c r="F83" s="115">
        <v>0</v>
      </c>
      <c r="G83" s="111"/>
      <c r="H83" s="115"/>
      <c r="I83" s="111"/>
    </row>
    <row r="84" spans="1:9" ht="90.75" customHeight="1" x14ac:dyDescent="0.25">
      <c r="A84" s="107" t="s">
        <v>265</v>
      </c>
      <c r="B84" s="1016"/>
      <c r="C84" s="1017"/>
      <c r="D84" s="834"/>
      <c r="E84" s="835"/>
      <c r="F84" s="848"/>
      <c r="G84" s="966"/>
      <c r="H84" s="833"/>
      <c r="I84" s="832"/>
    </row>
    <row r="85" spans="1:9" ht="80.25" customHeight="1" x14ac:dyDescent="0.25">
      <c r="A85" s="107" t="s">
        <v>266</v>
      </c>
      <c r="B85" s="824"/>
      <c r="C85" s="825"/>
      <c r="D85" s="824"/>
      <c r="E85" s="825"/>
      <c r="F85" s="833"/>
      <c r="G85" s="832"/>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109">
        <v>0.1</v>
      </c>
      <c r="E87" s="110"/>
      <c r="F87" s="115">
        <v>0</v>
      </c>
      <c r="G87" s="111"/>
      <c r="H87" s="115"/>
      <c r="I87" s="111"/>
    </row>
    <row r="88" spans="1:9" ht="127.5" customHeight="1" x14ac:dyDescent="0.25">
      <c r="A88" s="107" t="s">
        <v>265</v>
      </c>
      <c r="B88" s="1076"/>
      <c r="C88" s="876"/>
      <c r="D88" s="1076"/>
      <c r="E88" s="1076"/>
      <c r="F88" s="876"/>
      <c r="G88" s="876"/>
      <c r="H88" s="876"/>
      <c r="I88" s="876"/>
    </row>
    <row r="89" spans="1:9" ht="80.25" customHeight="1" x14ac:dyDescent="0.25">
      <c r="A89" s="107" t="s">
        <v>266</v>
      </c>
      <c r="B89" s="1074"/>
      <c r="C89" s="1075"/>
      <c r="D89" s="1074"/>
      <c r="E89" s="1075"/>
      <c r="F89" s="815"/>
      <c r="G89" s="816"/>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09"/>
      <c r="D91" s="109">
        <v>0.1</v>
      </c>
      <c r="E91" s="110"/>
      <c r="F91" s="115">
        <v>0</v>
      </c>
      <c r="G91" s="111"/>
      <c r="H91" s="115"/>
      <c r="I91" s="111"/>
    </row>
    <row r="92" spans="1:9" ht="103.5" customHeight="1" x14ac:dyDescent="0.25">
      <c r="A92" s="107" t="s">
        <v>265</v>
      </c>
      <c r="B92" s="1010"/>
      <c r="C92" s="1010"/>
      <c r="D92" s="1010"/>
      <c r="E92" s="1010"/>
      <c r="F92" s="823"/>
      <c r="G92" s="823"/>
      <c r="H92" s="823"/>
      <c r="I92" s="823"/>
    </row>
    <row r="93" spans="1:9" ht="80.25" customHeight="1" x14ac:dyDescent="0.25">
      <c r="A93" s="107" t="s">
        <v>266</v>
      </c>
      <c r="B93" s="824"/>
      <c r="C93" s="825"/>
      <c r="D93" s="824"/>
      <c r="E93" s="825"/>
      <c r="F93" s="815"/>
      <c r="G93" s="816"/>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109">
        <v>0.1</v>
      </c>
      <c r="C95" s="109"/>
      <c r="D95" s="109">
        <v>0.1</v>
      </c>
      <c r="E95" s="110"/>
      <c r="F95" s="115">
        <v>0</v>
      </c>
      <c r="G95" s="111"/>
      <c r="H95" s="115"/>
      <c r="I95" s="111"/>
    </row>
    <row r="96" spans="1:9" ht="103.5" customHeight="1" x14ac:dyDescent="0.25">
      <c r="A96" s="107" t="s">
        <v>265</v>
      </c>
      <c r="B96" s="1010"/>
      <c r="C96" s="1010"/>
      <c r="D96" s="1010"/>
      <c r="E96" s="1010"/>
      <c r="F96" s="823"/>
      <c r="G96" s="823"/>
      <c r="H96" s="823"/>
      <c r="I96" s="823"/>
    </row>
    <row r="97" spans="1:9" ht="80.25" customHeight="1" x14ac:dyDescent="0.25">
      <c r="A97" s="107" t="s">
        <v>266</v>
      </c>
      <c r="B97" s="824"/>
      <c r="C97" s="825"/>
      <c r="D97" s="824"/>
      <c r="E97" s="825"/>
      <c r="F97" s="815"/>
      <c r="G97" s="816"/>
      <c r="H97" s="815"/>
      <c r="I97" s="816"/>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09"/>
      <c r="D99" s="109">
        <v>0.1</v>
      </c>
      <c r="E99" s="110"/>
      <c r="F99" s="115">
        <v>0</v>
      </c>
      <c r="G99" s="111"/>
      <c r="H99" s="115"/>
      <c r="I99" s="111"/>
    </row>
    <row r="100" spans="1:9" ht="104.25" customHeight="1" x14ac:dyDescent="0.25">
      <c r="A100" s="107" t="s">
        <v>265</v>
      </c>
      <c r="B100" s="1047"/>
      <c r="C100" s="1047"/>
      <c r="D100" s="1047"/>
      <c r="E100" s="1047"/>
      <c r="F100" s="823"/>
      <c r="G100" s="823"/>
      <c r="H100" s="823"/>
      <c r="I100" s="823"/>
    </row>
    <row r="101" spans="1:9" ht="80.25" customHeight="1" x14ac:dyDescent="0.25">
      <c r="A101" s="107" t="s">
        <v>266</v>
      </c>
      <c r="B101" s="824"/>
      <c r="C101" s="825"/>
      <c r="D101" s="1074"/>
      <c r="E101" s="1075"/>
      <c r="F101" s="815"/>
      <c r="G101" s="816"/>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09"/>
      <c r="D103" s="109">
        <v>0.1</v>
      </c>
      <c r="E103" s="110"/>
      <c r="F103" s="115">
        <v>0</v>
      </c>
      <c r="G103" s="111"/>
      <c r="H103" s="115"/>
      <c r="I103" s="111"/>
    </row>
    <row r="104" spans="1:9" ht="116.25" customHeight="1" x14ac:dyDescent="0.25">
      <c r="A104" s="107" t="s">
        <v>265</v>
      </c>
      <c r="B104" s="1047"/>
      <c r="C104" s="1047"/>
      <c r="D104" s="1073"/>
      <c r="E104" s="1073"/>
      <c r="F104" s="823"/>
      <c r="G104" s="823"/>
      <c r="H104" s="823"/>
      <c r="I104" s="823"/>
    </row>
    <row r="105" spans="1:9" ht="80.25" customHeight="1" x14ac:dyDescent="0.25">
      <c r="A105" s="107" t="s">
        <v>266</v>
      </c>
      <c r="B105" s="813"/>
      <c r="C105" s="814"/>
      <c r="D105" s="813"/>
      <c r="E105" s="814"/>
      <c r="F105" s="815"/>
      <c r="G105" s="816"/>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0.1</v>
      </c>
      <c r="C107" s="109"/>
      <c r="D107" s="109">
        <v>0.1</v>
      </c>
      <c r="E107" s="109"/>
      <c r="F107" s="115">
        <v>0</v>
      </c>
      <c r="G107" s="111"/>
      <c r="H107" s="115"/>
      <c r="I107" s="111"/>
    </row>
    <row r="108" spans="1:9" ht="105" customHeight="1" x14ac:dyDescent="0.25">
      <c r="A108" s="107" t="s">
        <v>265</v>
      </c>
      <c r="B108" s="1047"/>
      <c r="C108" s="1047"/>
      <c r="D108" s="1049"/>
      <c r="E108" s="1072"/>
      <c r="F108" s="823"/>
      <c r="G108" s="823"/>
      <c r="H108" s="823"/>
      <c r="I108" s="823"/>
    </row>
    <row r="109" spans="1:9" ht="80.25" customHeight="1" x14ac:dyDescent="0.25">
      <c r="A109" s="107" t="s">
        <v>266</v>
      </c>
      <c r="B109" s="824"/>
      <c r="C109" s="825"/>
      <c r="D109" s="824"/>
      <c r="E109" s="825"/>
      <c r="F109" s="815"/>
      <c r="G109" s="816"/>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0.05</v>
      </c>
      <c r="C111" s="109"/>
      <c r="D111" s="109">
        <v>0.05</v>
      </c>
      <c r="E111" s="109"/>
      <c r="F111" s="115">
        <v>0</v>
      </c>
      <c r="G111" s="111"/>
      <c r="H111" s="115"/>
      <c r="I111" s="111"/>
    </row>
    <row r="112" spans="1:9" ht="107.25" customHeight="1" x14ac:dyDescent="0.25">
      <c r="A112" s="107" t="s">
        <v>265</v>
      </c>
      <c r="B112" s="955"/>
      <c r="C112" s="955"/>
      <c r="D112" s="1047"/>
      <c r="E112" s="1047"/>
      <c r="F112" s="823"/>
      <c r="G112" s="823"/>
      <c r="H112" s="823"/>
      <c r="I112" s="823"/>
    </row>
    <row r="113" spans="1:9" ht="80.25" customHeight="1" x14ac:dyDescent="0.25">
      <c r="A113" s="107" t="s">
        <v>266</v>
      </c>
      <c r="B113" s="824"/>
      <c r="C113" s="825"/>
      <c r="D113" s="824"/>
      <c r="E113" s="825"/>
      <c r="F113" s="815"/>
      <c r="G113" s="816"/>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59">
        <v>0.05</v>
      </c>
      <c r="C115" s="359"/>
      <c r="D115" s="359">
        <v>0.05</v>
      </c>
      <c r="E115" s="274"/>
      <c r="F115" s="274">
        <v>0</v>
      </c>
      <c r="G115" s="275"/>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113">
        <f t="shared" ref="B118:I118" si="1">(B71+B75+B79+B83+B87+B91+B95+B99+B103+B107+B111+B115)</f>
        <v>1</v>
      </c>
      <c r="C118" s="113">
        <f t="shared" si="1"/>
        <v>0</v>
      </c>
      <c r="D118" s="113">
        <f t="shared" si="1"/>
        <v>1</v>
      </c>
      <c r="E118" s="113">
        <f t="shared" si="1"/>
        <v>0</v>
      </c>
      <c r="F118" s="113">
        <f t="shared" si="1"/>
        <v>0</v>
      </c>
      <c r="G118" s="113">
        <f t="shared" si="1"/>
        <v>0</v>
      </c>
      <c r="H118" s="113">
        <f t="shared" si="1"/>
        <v>0</v>
      </c>
      <c r="I118" s="113">
        <f t="shared" si="1"/>
        <v>0</v>
      </c>
    </row>
    <row r="121" spans="1:9" ht="28.5" x14ac:dyDescent="0.25">
      <c r="A121" s="358" t="s">
        <v>268</v>
      </c>
    </row>
  </sheetData>
  <mergeCells count="208">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989"/>
      <c r="B1" s="990"/>
      <c r="C1" s="990"/>
      <c r="D1" s="990"/>
      <c r="E1" s="991"/>
      <c r="F1" s="951" t="s">
        <v>269</v>
      </c>
      <c r="G1" s="952"/>
      <c r="H1" s="952"/>
      <c r="I1" s="952"/>
      <c r="J1" s="952"/>
      <c r="K1" s="952"/>
      <c r="L1" s="263"/>
    </row>
    <row r="2" spans="1:12" x14ac:dyDescent="0.25">
      <c r="A2" s="992"/>
      <c r="B2" s="993"/>
      <c r="C2" s="993"/>
      <c r="D2" s="993"/>
      <c r="E2" s="994"/>
      <c r="F2" s="953"/>
      <c r="G2" s="954"/>
      <c r="H2" s="954"/>
      <c r="I2" s="954"/>
      <c r="J2" s="954"/>
      <c r="K2" s="954"/>
      <c r="L2" s="263"/>
    </row>
    <row r="3" spans="1:12" x14ac:dyDescent="0.25">
      <c r="A3" s="992"/>
      <c r="B3" s="993"/>
      <c r="C3" s="993"/>
      <c r="D3" s="993"/>
      <c r="E3" s="994"/>
      <c r="F3" s="951" t="s">
        <v>270</v>
      </c>
      <c r="G3" s="952"/>
      <c r="H3" s="952"/>
      <c r="I3" s="952"/>
      <c r="J3" s="952"/>
      <c r="K3" s="952"/>
      <c r="L3" s="263"/>
    </row>
    <row r="4" spans="1:12" x14ac:dyDescent="0.25">
      <c r="A4" s="995"/>
      <c r="B4" s="996"/>
      <c r="C4" s="996"/>
      <c r="D4" s="996"/>
      <c r="E4" s="997"/>
      <c r="F4" s="953"/>
      <c r="G4" s="954"/>
      <c r="H4" s="954"/>
      <c r="I4" s="954"/>
      <c r="J4" s="954"/>
      <c r="K4" s="954"/>
      <c r="L4" s="263"/>
    </row>
    <row r="5" spans="1:12" x14ac:dyDescent="0.25">
      <c r="A5" s="922" t="s">
        <v>271</v>
      </c>
      <c r="B5" s="923"/>
      <c r="C5" s="923"/>
      <c r="D5" s="923"/>
      <c r="E5" s="923"/>
      <c r="F5" s="923"/>
      <c r="G5" s="923"/>
      <c r="H5" s="923"/>
      <c r="I5" s="923"/>
      <c r="J5" s="923"/>
      <c r="K5" s="923"/>
      <c r="L5" s="935"/>
    </row>
    <row r="6" spans="1:12" x14ac:dyDescent="0.25">
      <c r="A6" s="922" t="s">
        <v>272</v>
      </c>
      <c r="B6" s="923"/>
      <c r="C6" s="924"/>
      <c r="D6" s="925" t="s">
        <v>12</v>
      </c>
      <c r="E6" s="926"/>
      <c r="F6" s="926"/>
      <c r="G6" s="926"/>
      <c r="H6" s="927"/>
      <c r="I6" s="922" t="s">
        <v>273</v>
      </c>
      <c r="J6" s="924"/>
      <c r="K6" s="925" t="s">
        <v>37</v>
      </c>
      <c r="L6" s="927"/>
    </row>
    <row r="7" spans="1:12" x14ac:dyDescent="0.25">
      <c r="A7" s="922" t="s">
        <v>274</v>
      </c>
      <c r="B7" s="923"/>
      <c r="C7" s="924"/>
      <c r="D7" s="925" t="s">
        <v>26</v>
      </c>
      <c r="E7" s="926"/>
      <c r="F7" s="926"/>
      <c r="G7" s="926"/>
      <c r="H7" s="927"/>
      <c r="I7" s="922" t="s">
        <v>98</v>
      </c>
      <c r="J7" s="924"/>
      <c r="K7" s="925" t="s">
        <v>15</v>
      </c>
      <c r="L7" s="927"/>
    </row>
    <row r="8" spans="1:12" x14ac:dyDescent="0.25">
      <c r="A8" s="922" t="s">
        <v>275</v>
      </c>
      <c r="B8" s="923"/>
      <c r="C8" s="924"/>
      <c r="D8" s="925" t="s">
        <v>74</v>
      </c>
      <c r="E8" s="926"/>
      <c r="F8" s="926"/>
      <c r="G8" s="926"/>
      <c r="H8" s="927"/>
      <c r="I8" s="922" t="s">
        <v>276</v>
      </c>
      <c r="J8" s="924"/>
      <c r="K8" s="925" t="s">
        <v>75</v>
      </c>
      <c r="L8" s="927"/>
    </row>
    <row r="9" spans="1:12" x14ac:dyDescent="0.25">
      <c r="A9" s="942" t="s">
        <v>277</v>
      </c>
      <c r="B9" s="943"/>
      <c r="C9" s="943"/>
      <c r="D9" s="943"/>
      <c r="E9" s="923"/>
      <c r="F9" s="923"/>
      <c r="G9" s="923"/>
      <c r="H9" s="923"/>
      <c r="I9" s="923"/>
      <c r="J9" s="923"/>
      <c r="K9" s="923"/>
      <c r="L9" s="935"/>
    </row>
    <row r="10" spans="1:12" ht="26.25" customHeight="1" x14ac:dyDescent="0.25">
      <c r="A10" s="920" t="s">
        <v>278</v>
      </c>
      <c r="B10" s="920"/>
      <c r="C10" s="920"/>
      <c r="D10" s="920"/>
      <c r="E10" s="921" t="str">
        <f>+ACTIVIDAD_5!B13</f>
        <v>Implementar 1 estrategia denominada: Tejiendo Mundos de Igualdad para NNA en los territorios rurales y urbanos de Bogotá</v>
      </c>
      <c r="F10" s="921"/>
      <c r="G10" s="921"/>
      <c r="H10" s="921"/>
      <c r="I10" s="921"/>
      <c r="J10" s="921"/>
      <c r="K10" s="921"/>
      <c r="L10" s="921"/>
    </row>
    <row r="11" spans="1:12" x14ac:dyDescent="0.25">
      <c r="A11" s="933" t="s">
        <v>279</v>
      </c>
      <c r="B11" s="934"/>
      <c r="C11" s="934"/>
      <c r="D11" s="935"/>
      <c r="E11" s="928" t="str">
        <f>+ACTIVIDAD_5!I17</f>
        <v>Número de estrategias asociadas a ETMINNA en los territorios rurales y urbanos implementadas</v>
      </c>
      <c r="F11" s="921"/>
      <c r="G11" s="921"/>
      <c r="H11" s="921"/>
      <c r="I11" s="921"/>
      <c r="J11" s="921"/>
      <c r="K11" s="921"/>
      <c r="L11" s="929"/>
    </row>
    <row r="12" spans="1:12" ht="42" customHeight="1" x14ac:dyDescent="0.25">
      <c r="A12" s="922" t="s">
        <v>280</v>
      </c>
      <c r="B12" s="923"/>
      <c r="C12" s="923"/>
      <c r="D12" s="924"/>
      <c r="E12" s="944" t="s">
        <v>363</v>
      </c>
      <c r="F12" s="945"/>
      <c r="G12" s="945"/>
      <c r="H12" s="945"/>
      <c r="I12" s="945"/>
      <c r="J12" s="945"/>
      <c r="K12" s="945"/>
      <c r="L12" s="946"/>
    </row>
    <row r="13" spans="1:12" ht="24" customHeight="1" x14ac:dyDescent="0.25">
      <c r="A13" s="922" t="s">
        <v>282</v>
      </c>
      <c r="B13" s="923"/>
      <c r="C13" s="924"/>
      <c r="D13" s="925"/>
      <c r="E13" s="926"/>
      <c r="F13" s="926"/>
      <c r="G13" s="926"/>
      <c r="H13" s="927"/>
      <c r="I13" s="922" t="s">
        <v>283</v>
      </c>
      <c r="J13" s="924"/>
      <c r="K13" s="925" t="s">
        <v>49</v>
      </c>
      <c r="L13" s="927"/>
    </row>
    <row r="14" spans="1:12" x14ac:dyDescent="0.25">
      <c r="A14" s="922" t="s">
        <v>284</v>
      </c>
      <c r="B14" s="923"/>
      <c r="C14" s="923"/>
      <c r="D14" s="923"/>
      <c r="E14" s="923"/>
      <c r="F14" s="923"/>
      <c r="G14" s="923"/>
      <c r="H14" s="923"/>
      <c r="I14" s="923"/>
      <c r="J14" s="923"/>
      <c r="K14" s="923"/>
      <c r="L14" s="935"/>
    </row>
    <row r="15" spans="1:12" x14ac:dyDescent="0.25">
      <c r="A15" s="922" t="s">
        <v>285</v>
      </c>
      <c r="B15" s="923"/>
      <c r="C15" s="924"/>
      <c r="D15" s="925" t="s">
        <v>19</v>
      </c>
      <c r="E15" s="926"/>
      <c r="F15" s="926"/>
      <c r="G15" s="926"/>
      <c r="H15" s="927"/>
      <c r="I15" s="922" t="s">
        <v>286</v>
      </c>
      <c r="J15" s="924"/>
      <c r="K15" s="925" t="s">
        <v>20</v>
      </c>
      <c r="L15" s="927"/>
    </row>
    <row r="16" spans="1:12" x14ac:dyDescent="0.25">
      <c r="A16" s="922" t="s">
        <v>287</v>
      </c>
      <c r="B16" s="923"/>
      <c r="C16" s="924"/>
      <c r="D16" s="998">
        <f>+ACTIVIDAD_1!C39</f>
        <v>1</v>
      </c>
      <c r="E16" s="999"/>
      <c r="F16" s="999"/>
      <c r="G16" s="999"/>
      <c r="H16" s="1000"/>
      <c r="I16" s="922" t="s">
        <v>237</v>
      </c>
      <c r="J16" s="924"/>
      <c r="K16" s="925" t="s">
        <v>23</v>
      </c>
      <c r="L16" s="927"/>
    </row>
    <row r="17" spans="1:12" x14ac:dyDescent="0.25">
      <c r="A17" s="922" t="s">
        <v>288</v>
      </c>
      <c r="B17" s="923"/>
      <c r="C17" s="924"/>
      <c r="D17" s="925"/>
      <c r="E17" s="926"/>
      <c r="F17" s="926"/>
      <c r="G17" s="926"/>
      <c r="H17" s="927"/>
      <c r="I17" s="930"/>
      <c r="J17" s="931"/>
      <c r="K17" s="931"/>
      <c r="L17" s="932"/>
    </row>
    <row r="18" spans="1:12" x14ac:dyDescent="0.25">
      <c r="A18" s="270" t="s">
        <v>289</v>
      </c>
      <c r="B18" s="270" t="s">
        <v>290</v>
      </c>
      <c r="C18" s="922" t="s">
        <v>291</v>
      </c>
      <c r="D18" s="923"/>
      <c r="E18" s="923"/>
      <c r="F18" s="923"/>
      <c r="G18" s="924"/>
      <c r="H18" s="922" t="s">
        <v>292</v>
      </c>
      <c r="I18" s="924"/>
      <c r="J18" s="922" t="s">
        <v>293</v>
      </c>
      <c r="K18" s="924"/>
      <c r="L18" s="270" t="s">
        <v>294</v>
      </c>
    </row>
    <row r="19" spans="1:12" ht="83.25" customHeight="1" x14ac:dyDescent="0.25">
      <c r="A19" s="265">
        <v>1</v>
      </c>
      <c r="B19" s="266" t="s">
        <v>263</v>
      </c>
      <c r="C19" s="925" t="s">
        <v>364</v>
      </c>
      <c r="D19" s="926"/>
      <c r="E19" s="926"/>
      <c r="F19" s="926"/>
      <c r="G19" s="927"/>
      <c r="H19" s="925" t="s">
        <v>365</v>
      </c>
      <c r="I19" s="927"/>
      <c r="J19" s="930" t="s">
        <v>22</v>
      </c>
      <c r="K19" s="932"/>
      <c r="L19" s="266" t="s">
        <v>366</v>
      </c>
    </row>
    <row r="20" spans="1:12" ht="75" customHeight="1" x14ac:dyDescent="0.25">
      <c r="A20" s="265">
        <v>2</v>
      </c>
      <c r="B20" s="266" t="s">
        <v>263</v>
      </c>
      <c r="C20" s="925" t="s">
        <v>367</v>
      </c>
      <c r="D20" s="926"/>
      <c r="E20" s="926"/>
      <c r="F20" s="926"/>
      <c r="G20" s="927"/>
      <c r="H20" s="925" t="s">
        <v>368</v>
      </c>
      <c r="I20" s="927"/>
      <c r="J20" s="930" t="s">
        <v>22</v>
      </c>
      <c r="K20" s="932"/>
      <c r="L20" s="266" t="s">
        <v>369</v>
      </c>
    </row>
    <row r="21" spans="1:12" x14ac:dyDescent="0.25">
      <c r="A21" s="265"/>
      <c r="B21" s="266"/>
      <c r="C21" s="925"/>
      <c r="D21" s="926"/>
      <c r="E21" s="926"/>
      <c r="F21" s="926"/>
      <c r="G21" s="927"/>
      <c r="H21" s="925"/>
      <c r="I21" s="927"/>
      <c r="J21" s="930"/>
      <c r="K21" s="932"/>
      <c r="L21" s="266"/>
    </row>
    <row r="22" spans="1:12" ht="51" x14ac:dyDescent="0.25">
      <c r="A22" s="270" t="s">
        <v>289</v>
      </c>
      <c r="B22" s="922" t="s">
        <v>302</v>
      </c>
      <c r="C22" s="923"/>
      <c r="D22" s="923"/>
      <c r="E22" s="923"/>
      <c r="F22" s="923"/>
      <c r="G22" s="923"/>
      <c r="H22" s="923"/>
      <c r="I22" s="923"/>
      <c r="J22" s="923"/>
      <c r="K22" s="924"/>
      <c r="L22" s="270" t="s">
        <v>303</v>
      </c>
    </row>
    <row r="23" spans="1:12" ht="32.25" customHeight="1" x14ac:dyDescent="0.25">
      <c r="A23" s="265">
        <v>1</v>
      </c>
      <c r="B23" s="1085" t="s">
        <v>370</v>
      </c>
      <c r="C23" s="1086"/>
      <c r="D23" s="1086"/>
      <c r="E23" s="1086"/>
      <c r="F23" s="1086"/>
      <c r="G23" s="1086"/>
      <c r="H23" s="1086"/>
      <c r="I23" s="1086"/>
      <c r="J23" s="1086"/>
      <c r="K23" s="1087"/>
      <c r="L23" s="266" t="s">
        <v>22</v>
      </c>
    </row>
    <row r="24" spans="1:12" x14ac:dyDescent="0.25">
      <c r="A24" s="922" t="s">
        <v>305</v>
      </c>
      <c r="B24" s="923"/>
      <c r="C24" s="923"/>
      <c r="D24" s="923"/>
      <c r="E24" s="923"/>
      <c r="F24" s="943"/>
      <c r="G24" s="943"/>
      <c r="H24" s="923"/>
      <c r="I24" s="943"/>
      <c r="J24" s="943"/>
      <c r="K24" s="923"/>
      <c r="L24" s="1003"/>
    </row>
    <row r="25" spans="1:12" ht="25.5" x14ac:dyDescent="0.25">
      <c r="A25" s="922" t="s">
        <v>306</v>
      </c>
      <c r="B25" s="923"/>
      <c r="C25" s="924"/>
      <c r="D25" s="925">
        <v>1</v>
      </c>
      <c r="E25" s="926"/>
      <c r="F25" s="920" t="s">
        <v>307</v>
      </c>
      <c r="G25" s="920"/>
      <c r="H25" s="277">
        <v>2024</v>
      </c>
      <c r="I25" s="920" t="s">
        <v>308</v>
      </c>
      <c r="J25" s="920"/>
      <c r="K25" s="264"/>
      <c r="L25" s="276" t="s">
        <v>326</v>
      </c>
    </row>
    <row r="26" spans="1:12" ht="38.25" customHeight="1" x14ac:dyDescent="0.25">
      <c r="A26" s="922" t="s">
        <v>310</v>
      </c>
      <c r="B26" s="923"/>
      <c r="C26" s="924"/>
      <c r="D26" s="925" t="s">
        <v>371</v>
      </c>
      <c r="E26" s="926"/>
      <c r="F26" s="919"/>
      <c r="G26" s="919"/>
      <c r="H26" s="926"/>
      <c r="I26" s="919"/>
      <c r="J26" s="919"/>
      <c r="K26" s="926"/>
      <c r="L26" s="936"/>
    </row>
    <row r="27" spans="1:12" ht="35.25" customHeight="1" x14ac:dyDescent="0.25">
      <c r="A27" s="922" t="s">
        <v>312</v>
      </c>
      <c r="B27" s="923"/>
      <c r="C27" s="924"/>
      <c r="D27" s="930" t="s">
        <v>372</v>
      </c>
      <c r="E27" s="931"/>
      <c r="F27" s="931"/>
      <c r="G27" s="931"/>
      <c r="H27" s="931"/>
      <c r="I27" s="931"/>
      <c r="J27" s="931"/>
      <c r="K27" s="931"/>
      <c r="L27" s="932"/>
    </row>
    <row r="28" spans="1:12" x14ac:dyDescent="0.25">
      <c r="A28" s="922" t="s">
        <v>313</v>
      </c>
      <c r="B28" s="923"/>
      <c r="C28" s="924"/>
      <c r="D28" s="925"/>
      <c r="E28" s="926"/>
      <c r="F28" s="926"/>
      <c r="G28" s="926"/>
      <c r="H28" s="926"/>
      <c r="I28" s="926"/>
      <c r="J28" s="926"/>
      <c r="K28" s="926"/>
      <c r="L28" s="92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110" zoomScale="60" zoomScaleNormal="60" workbookViewId="0">
      <selection activeCell="B69" sqref="B69:E69"/>
    </sheetView>
  </sheetViews>
  <sheetFormatPr baseColWidth="10" defaultColWidth="10.85546875" defaultRowHeight="14.25" x14ac:dyDescent="0.25"/>
  <cols>
    <col min="1" max="1" width="49.7109375" style="66" customWidth="1"/>
    <col min="2" max="4" width="35.710937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60.7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2"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373</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374</v>
      </c>
      <c r="C17" s="864"/>
      <c r="D17" s="864"/>
      <c r="E17" s="864"/>
      <c r="F17" s="864"/>
      <c r="G17" s="699" t="s">
        <v>215</v>
      </c>
      <c r="H17" s="699"/>
      <c r="I17" s="862" t="s">
        <v>375</v>
      </c>
      <c r="J17" s="862"/>
      <c r="K17" s="862"/>
      <c r="L17" s="862"/>
      <c r="M17" s="862"/>
      <c r="N17" s="862"/>
      <c r="O17" s="86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84" t="s">
        <v>218</v>
      </c>
      <c r="C19" s="864"/>
      <c r="D19" s="864"/>
      <c r="E19" s="864"/>
      <c r="F19" s="117" t="s">
        <v>219</v>
      </c>
      <c r="G19" s="868" t="s">
        <v>376</v>
      </c>
      <c r="H19" s="868"/>
      <c r="I19" s="868"/>
      <c r="J19" s="117" t="s">
        <v>221</v>
      </c>
      <c r="K19" s="864" t="s">
        <v>360</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59">
        <f>SUM(B26:M26)</f>
        <v>551625000</v>
      </c>
      <c r="O26" s="84"/>
    </row>
    <row r="27" spans="1:15" ht="32.1" customHeight="1" x14ac:dyDescent="0.25">
      <c r="A27" s="85" t="s">
        <v>228</v>
      </c>
      <c r="B27" s="86"/>
      <c r="C27" s="86"/>
      <c r="D27" s="86"/>
      <c r="E27" s="86"/>
      <c r="F27" s="86"/>
      <c r="G27" s="86"/>
      <c r="H27" s="86"/>
      <c r="I27" s="86"/>
      <c r="J27" s="86"/>
      <c r="K27" s="86"/>
      <c r="L27" s="86"/>
      <c r="M27" s="86"/>
      <c r="N27" s="86">
        <f t="shared" ref="N27:N31" si="0">SUM(B27:M27)</f>
        <v>0</v>
      </c>
      <c r="O27" s="116">
        <f>+(B27+C27+D27+E27+F27+G27+H27+I27+J27+K27+L27+M27)/N26</f>
        <v>0</v>
      </c>
    </row>
    <row r="28" spans="1:15" ht="32.1" customHeight="1" x14ac:dyDescent="0.25">
      <c r="A28" s="85" t="s">
        <v>229</v>
      </c>
      <c r="B28" s="86"/>
      <c r="C28" s="86"/>
      <c r="D28" s="86"/>
      <c r="E28" s="86"/>
      <c r="F28" s="86"/>
      <c r="G28" s="86"/>
      <c r="H28" s="459"/>
      <c r="I28" s="459"/>
      <c r="J28" s="86"/>
      <c r="K28" s="86"/>
      <c r="L28" s="86"/>
      <c r="M28" s="86"/>
      <c r="N28" s="459">
        <f t="shared" si="0"/>
        <v>0</v>
      </c>
      <c r="O28" s="116"/>
    </row>
    <row r="29" spans="1:15" ht="32.1" customHeight="1" x14ac:dyDescent="0.25">
      <c r="A29" s="85" t="s">
        <v>230</v>
      </c>
      <c r="B29" s="86">
        <v>22686750</v>
      </c>
      <c r="C29" s="86">
        <v>5460000</v>
      </c>
      <c r="D29" s="86">
        <v>5460000</v>
      </c>
      <c r="E29" s="86">
        <v>5460000</v>
      </c>
      <c r="F29" s="86">
        <v>5460000</v>
      </c>
      <c r="G29" s="86">
        <v>5460000</v>
      </c>
      <c r="H29" s="86">
        <v>2730000</v>
      </c>
      <c r="I29" s="86"/>
      <c r="J29" s="86"/>
      <c r="K29" s="86"/>
      <c r="L29" s="86"/>
      <c r="M29" s="86"/>
      <c r="N29" s="86">
        <f t="shared" si="0"/>
        <v>52716750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3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Consolidar 1 estrategia para realizar jornadas de difusión, información y sensibilización a mujeres en los territorios rurales y urbanos de Bogotá</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895" t="s">
        <v>237</v>
      </c>
      <c r="H37" s="1319" t="s">
        <v>23</v>
      </c>
      <c r="I37" s="1319"/>
      <c r="J37" s="93"/>
    </row>
    <row r="38" spans="1:10" ht="50.25" customHeight="1" thickBot="1" x14ac:dyDescent="0.3">
      <c r="A38" s="894"/>
      <c r="B38" s="1317">
        <v>1</v>
      </c>
      <c r="C38" s="1317">
        <v>1</v>
      </c>
      <c r="D38" s="1317">
        <v>1</v>
      </c>
      <c r="E38" s="1317">
        <v>1</v>
      </c>
      <c r="F38" s="1318">
        <v>1</v>
      </c>
      <c r="G38" s="895"/>
      <c r="H38" s="1319"/>
      <c r="I38" s="1319"/>
      <c r="J38" s="93"/>
    </row>
    <row r="39" spans="1:10" ht="52.5" customHeight="1" thickBot="1" x14ac:dyDescent="0.3">
      <c r="A39" s="103" t="s">
        <v>238</v>
      </c>
      <c r="B39" s="887">
        <v>0.09</v>
      </c>
      <c r="C39" s="888"/>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20.75" customHeight="1" thickBot="1" x14ac:dyDescent="0.3">
      <c r="A41" s="894"/>
      <c r="B41" s="98">
        <v>1</v>
      </c>
      <c r="C41" s="409"/>
      <c r="D41" s="715"/>
      <c r="E41" s="716"/>
      <c r="F41" s="715"/>
      <c r="G41" s="716"/>
      <c r="H41" s="410"/>
      <c r="I41" s="402"/>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171" customHeight="1" thickBot="1" x14ac:dyDescent="0.3">
      <c r="A43" s="894"/>
      <c r="B43" s="98">
        <v>1</v>
      </c>
      <c r="C43" s="99"/>
      <c r="D43" s="715"/>
      <c r="E43" s="716"/>
      <c r="F43" s="715"/>
      <c r="G43" s="716"/>
      <c r="H43" s="410"/>
      <c r="I43" s="403"/>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174.75" customHeight="1" thickBot="1" x14ac:dyDescent="0.3">
      <c r="A45" s="894"/>
      <c r="B45" s="98">
        <v>1</v>
      </c>
      <c r="C45" s="99"/>
      <c r="D45" s="728"/>
      <c r="E45" s="1071"/>
      <c r="F45" s="715"/>
      <c r="G45" s="716"/>
      <c r="H45" s="410"/>
      <c r="I45" s="403"/>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ht="214.5" customHeight="1" thickBot="1" x14ac:dyDescent="0.3">
      <c r="A47" s="894"/>
      <c r="B47" s="98">
        <v>1</v>
      </c>
      <c r="C47" s="99"/>
      <c r="D47" s="715"/>
      <c r="E47" s="716"/>
      <c r="F47" s="715"/>
      <c r="G47" s="716"/>
      <c r="H47" s="114"/>
      <c r="I47" s="404"/>
    </row>
    <row r="48" spans="1:10" s="94" customFormat="1" ht="35.1" customHeight="1" thickBot="1" x14ac:dyDescent="0.3">
      <c r="A48" s="893" t="s">
        <v>250</v>
      </c>
      <c r="B48" s="105" t="s">
        <v>241</v>
      </c>
      <c r="C48" s="104" t="s">
        <v>242</v>
      </c>
      <c r="D48" s="879" t="s">
        <v>243</v>
      </c>
      <c r="E48" s="880"/>
      <c r="F48" s="879" t="s">
        <v>244</v>
      </c>
      <c r="G48" s="880"/>
      <c r="H48" s="104" t="s">
        <v>245</v>
      </c>
      <c r="I48" s="106" t="s">
        <v>246</v>
      </c>
    </row>
    <row r="49" spans="1:9" ht="234" customHeight="1" thickBot="1" x14ac:dyDescent="0.3">
      <c r="A49" s="894"/>
      <c r="B49" s="98">
        <v>1</v>
      </c>
      <c r="C49" s="99"/>
      <c r="D49" s="715"/>
      <c r="E49" s="1099"/>
      <c r="F49" s="1038"/>
      <c r="G49" s="1040"/>
      <c r="H49" s="96"/>
      <c r="I49" s="500"/>
    </row>
    <row r="50" spans="1:9" s="94" customFormat="1" ht="35.1" customHeight="1" thickBot="1" x14ac:dyDescent="0.3">
      <c r="A50" s="893" t="s">
        <v>251</v>
      </c>
      <c r="B50" s="105" t="s">
        <v>241</v>
      </c>
      <c r="C50" s="104" t="s">
        <v>242</v>
      </c>
      <c r="D50" s="879" t="s">
        <v>243</v>
      </c>
      <c r="E50" s="880"/>
      <c r="F50" s="879" t="s">
        <v>244</v>
      </c>
      <c r="G50" s="880"/>
      <c r="H50" s="104" t="s">
        <v>245</v>
      </c>
      <c r="I50" s="106" t="s">
        <v>246</v>
      </c>
    </row>
    <row r="51" spans="1:9" ht="199.5" customHeight="1" thickBot="1" x14ac:dyDescent="0.3">
      <c r="A51" s="894"/>
      <c r="B51" s="100">
        <v>1</v>
      </c>
      <c r="C51" s="101"/>
      <c r="D51" s="718"/>
      <c r="E51" s="1069"/>
      <c r="F51" s="718"/>
      <c r="G51" s="988"/>
      <c r="H51" s="556"/>
      <c r="I51" s="543"/>
    </row>
    <row r="52" spans="1:9" ht="35.1" customHeight="1" x14ac:dyDescent="0.25">
      <c r="A52" s="893" t="s">
        <v>252</v>
      </c>
      <c r="B52" s="103" t="s">
        <v>241</v>
      </c>
      <c r="C52" s="102" t="s">
        <v>242</v>
      </c>
      <c r="D52" s="879" t="s">
        <v>243</v>
      </c>
      <c r="E52" s="880"/>
      <c r="F52" s="879" t="s">
        <v>244</v>
      </c>
      <c r="G52" s="880"/>
      <c r="H52" s="104" t="s">
        <v>245</v>
      </c>
      <c r="I52" s="106" t="s">
        <v>246</v>
      </c>
    </row>
    <row r="53" spans="1:9" ht="163.5" customHeight="1" x14ac:dyDescent="0.25">
      <c r="A53" s="894"/>
      <c r="B53" s="100">
        <v>1</v>
      </c>
      <c r="C53" s="101"/>
      <c r="D53" s="718"/>
      <c r="E53" s="1069"/>
      <c r="F53" s="718"/>
      <c r="G53" s="988"/>
      <c r="H53" s="556"/>
      <c r="I53" s="543"/>
    </row>
    <row r="54" spans="1:9" ht="35.1" customHeight="1" x14ac:dyDescent="0.25">
      <c r="A54" s="893" t="s">
        <v>253</v>
      </c>
      <c r="B54" s="103" t="s">
        <v>241</v>
      </c>
      <c r="C54" s="102" t="s">
        <v>242</v>
      </c>
      <c r="D54" s="879" t="s">
        <v>243</v>
      </c>
      <c r="E54" s="880"/>
      <c r="F54" s="879" t="s">
        <v>244</v>
      </c>
      <c r="G54" s="880"/>
      <c r="H54" s="104" t="s">
        <v>245</v>
      </c>
      <c r="I54" s="106" t="s">
        <v>246</v>
      </c>
    </row>
    <row r="55" spans="1:9" ht="188.25" customHeight="1" x14ac:dyDescent="0.25">
      <c r="A55" s="894"/>
      <c r="B55" s="100">
        <v>1</v>
      </c>
      <c r="C55" s="101"/>
      <c r="D55" s="718"/>
      <c r="E55" s="1069"/>
      <c r="F55" s="718"/>
      <c r="G55" s="988"/>
      <c r="H55" s="556"/>
      <c r="I55" s="543"/>
    </row>
    <row r="56" spans="1:9" ht="60" customHeight="1" x14ac:dyDescent="0.25">
      <c r="A56" s="893" t="s">
        <v>254</v>
      </c>
      <c r="B56" s="103" t="s">
        <v>241</v>
      </c>
      <c r="C56" s="102" t="s">
        <v>242</v>
      </c>
      <c r="D56" s="879" t="s">
        <v>243</v>
      </c>
      <c r="E56" s="880"/>
      <c r="F56" s="879" t="s">
        <v>244</v>
      </c>
      <c r="G56" s="880"/>
      <c r="H56" s="104" t="s">
        <v>245</v>
      </c>
      <c r="I56" s="106" t="s">
        <v>246</v>
      </c>
    </row>
    <row r="57" spans="1:9" ht="192" customHeight="1" x14ac:dyDescent="0.25">
      <c r="A57" s="894"/>
      <c r="B57" s="100">
        <v>1</v>
      </c>
      <c r="C57" s="101"/>
      <c r="D57" s="1063"/>
      <c r="E57" s="1064"/>
      <c r="F57" s="1063"/>
      <c r="G57" s="1097"/>
      <c r="H57" s="96"/>
      <c r="I57" s="570"/>
    </row>
    <row r="58" spans="1:9" ht="35.1" customHeight="1" x14ac:dyDescent="0.25">
      <c r="A58" s="893" t="s">
        <v>255</v>
      </c>
      <c r="B58" s="103" t="s">
        <v>241</v>
      </c>
      <c r="C58" s="102" t="s">
        <v>242</v>
      </c>
      <c r="D58" s="879" t="s">
        <v>243</v>
      </c>
      <c r="E58" s="880"/>
      <c r="F58" s="879" t="s">
        <v>244</v>
      </c>
      <c r="G58" s="880"/>
      <c r="H58" s="104" t="s">
        <v>245</v>
      </c>
      <c r="I58" s="106" t="s">
        <v>246</v>
      </c>
    </row>
    <row r="59" spans="1:9" ht="189.75" customHeight="1" x14ac:dyDescent="0.25">
      <c r="A59" s="894"/>
      <c r="B59" s="100">
        <v>1</v>
      </c>
      <c r="C59" s="101"/>
      <c r="D59" s="1063"/>
      <c r="E59" s="1064"/>
      <c r="F59" s="1063"/>
      <c r="G59" s="1097"/>
      <c r="H59" s="96"/>
      <c r="I59" s="498"/>
    </row>
    <row r="60" spans="1:9" ht="35.1" customHeight="1" x14ac:dyDescent="0.25">
      <c r="A60" s="893" t="s">
        <v>256</v>
      </c>
      <c r="B60" s="103" t="s">
        <v>241</v>
      </c>
      <c r="C60" s="102" t="s">
        <v>242</v>
      </c>
      <c r="D60" s="879" t="s">
        <v>243</v>
      </c>
      <c r="E60" s="880"/>
      <c r="F60" s="879" t="s">
        <v>244</v>
      </c>
      <c r="G60" s="880"/>
      <c r="H60" s="104" t="s">
        <v>245</v>
      </c>
      <c r="I60" s="106" t="s">
        <v>246</v>
      </c>
    </row>
    <row r="61" spans="1:9" ht="225.75" customHeight="1" x14ac:dyDescent="0.25">
      <c r="A61" s="894"/>
      <c r="B61" s="100">
        <v>1</v>
      </c>
      <c r="C61" s="101"/>
      <c r="D61" s="728"/>
      <c r="E61" s="729"/>
      <c r="F61" s="1067"/>
      <c r="G61" s="1098"/>
      <c r="H61" s="96"/>
      <c r="I61" s="406"/>
    </row>
    <row r="62" spans="1:9" ht="35.1" customHeight="1" x14ac:dyDescent="0.25">
      <c r="A62" s="893" t="s">
        <v>257</v>
      </c>
      <c r="B62" s="103" t="s">
        <v>241</v>
      </c>
      <c r="C62" s="102" t="s">
        <v>242</v>
      </c>
      <c r="D62" s="879" t="s">
        <v>243</v>
      </c>
      <c r="E62" s="880"/>
      <c r="F62" s="879" t="s">
        <v>244</v>
      </c>
      <c r="G62" s="880"/>
      <c r="H62" s="104" t="s">
        <v>245</v>
      </c>
      <c r="I62" s="106" t="s">
        <v>246</v>
      </c>
    </row>
    <row r="63" spans="1:9" ht="120.75" customHeight="1" thickBot="1" x14ac:dyDescent="0.3">
      <c r="A63" s="894"/>
      <c r="B63" s="100">
        <v>1</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41.25" customHeight="1" x14ac:dyDescent="0.25">
      <c r="A68" s="107" t="s">
        <v>259</v>
      </c>
      <c r="B68" s="840" t="s">
        <v>377</v>
      </c>
      <c r="C68" s="841"/>
      <c r="D68" s="840" t="s">
        <v>378</v>
      </c>
      <c r="E68" s="841"/>
      <c r="F68" s="842" t="s">
        <v>263</v>
      </c>
      <c r="G68" s="843"/>
      <c r="H68" s="842" t="s">
        <v>263</v>
      </c>
      <c r="I68" s="843"/>
    </row>
    <row r="69" spans="1:9" ht="40.5" customHeight="1" x14ac:dyDescent="0.25">
      <c r="A69" s="107" t="s">
        <v>264</v>
      </c>
      <c r="B69" s="1027">
        <v>5.3999999999999999E-2</v>
      </c>
      <c r="C69" s="1028"/>
      <c r="D69" s="1027">
        <v>3.5999999999999997E-2</v>
      </c>
      <c r="E69" s="1028"/>
      <c r="F69" s="1096"/>
      <c r="G69" s="808"/>
      <c r="H69" s="807"/>
      <c r="I69" s="80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0.05</v>
      </c>
      <c r="C71" s="109"/>
      <c r="D71" s="360">
        <v>0.05</v>
      </c>
      <c r="E71" s="360"/>
      <c r="F71" s="115"/>
      <c r="G71" s="110"/>
      <c r="H71" s="115"/>
      <c r="I71" s="110"/>
    </row>
    <row r="72" spans="1:9" ht="84" customHeight="1" x14ac:dyDescent="0.25">
      <c r="A72" s="107" t="s">
        <v>265</v>
      </c>
      <c r="B72" s="1059"/>
      <c r="C72" s="1060"/>
      <c r="D72" s="1059"/>
      <c r="E72" s="1060"/>
      <c r="F72" s="848"/>
      <c r="G72" s="966"/>
      <c r="H72" s="848"/>
      <c r="I72" s="849"/>
    </row>
    <row r="73" spans="1:9" ht="80.25" customHeight="1" x14ac:dyDescent="0.25">
      <c r="A73" s="107" t="s">
        <v>266</v>
      </c>
      <c r="B73" s="824"/>
      <c r="C73" s="825"/>
      <c r="F73" s="833"/>
      <c r="G73" s="83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0.05</v>
      </c>
      <c r="C75" s="407"/>
      <c r="D75" s="360">
        <v>0.05</v>
      </c>
      <c r="E75" s="360"/>
      <c r="F75" s="115"/>
      <c r="G75" s="111"/>
      <c r="H75" s="115"/>
      <c r="I75" s="111"/>
    </row>
    <row r="76" spans="1:9" ht="136.5" customHeight="1" x14ac:dyDescent="0.25">
      <c r="A76" s="107" t="s">
        <v>265</v>
      </c>
      <c r="B76" s="1059"/>
      <c r="C76" s="1060"/>
      <c r="D76" s="1094"/>
      <c r="E76" s="1095"/>
      <c r="F76" s="848"/>
      <c r="G76" s="966"/>
      <c r="H76" s="877"/>
      <c r="I76" s="878"/>
    </row>
    <row r="77" spans="1:9" ht="80.25" customHeight="1" x14ac:dyDescent="0.25">
      <c r="A77" s="107" t="s">
        <v>266</v>
      </c>
      <c r="B77" s="824"/>
      <c r="C77" s="825"/>
      <c r="D77" s="824"/>
      <c r="E77" s="825"/>
      <c r="F77" s="833"/>
      <c r="G77" s="832"/>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10"/>
      <c r="D79" s="360">
        <v>0.1</v>
      </c>
      <c r="E79" s="110"/>
      <c r="F79" s="115"/>
      <c r="G79" s="111"/>
      <c r="H79" s="115"/>
      <c r="I79" s="111"/>
    </row>
    <row r="80" spans="1:9" ht="156.75" customHeight="1" x14ac:dyDescent="0.25">
      <c r="A80" s="107" t="s">
        <v>265</v>
      </c>
      <c r="B80" s="1059"/>
      <c r="C80" s="1060"/>
      <c r="D80" s="1092"/>
      <c r="E80" s="1093"/>
      <c r="F80" s="848"/>
      <c r="G80" s="966"/>
      <c r="H80" s="833"/>
      <c r="I80" s="832"/>
    </row>
    <row r="81" spans="1:9" ht="105" customHeight="1" x14ac:dyDescent="0.25">
      <c r="A81" s="107" t="s">
        <v>266</v>
      </c>
      <c r="B81" s="824"/>
      <c r="C81" s="825"/>
      <c r="D81" s="824"/>
      <c r="E81" s="825"/>
      <c r="F81" s="833"/>
      <c r="G81" s="832"/>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10"/>
      <c r="D83" s="360">
        <v>0.1</v>
      </c>
      <c r="E83" s="110"/>
      <c r="F83" s="115"/>
      <c r="G83" s="111"/>
      <c r="H83" s="115"/>
      <c r="I83" s="111"/>
    </row>
    <row r="84" spans="1:9" ht="122.25" customHeight="1" x14ac:dyDescent="0.25">
      <c r="A84" s="107" t="s">
        <v>265</v>
      </c>
      <c r="B84" s="1059"/>
      <c r="C84" s="1060"/>
      <c r="D84" s="1092"/>
      <c r="E84" s="1093"/>
      <c r="F84" s="848"/>
      <c r="G84" s="966"/>
      <c r="H84" s="833"/>
      <c r="I84" s="832"/>
    </row>
    <row r="85" spans="1:9" ht="80.25" customHeight="1" x14ac:dyDescent="0.25">
      <c r="A85" s="107" t="s">
        <v>266</v>
      </c>
      <c r="B85" s="824"/>
      <c r="C85" s="825"/>
      <c r="D85" s="824"/>
      <c r="E85" s="825"/>
      <c r="F85" s="833"/>
      <c r="G85" s="832"/>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360">
        <v>0.1</v>
      </c>
      <c r="E87" s="109"/>
      <c r="F87" s="115"/>
      <c r="G87" s="111"/>
      <c r="H87" s="115"/>
      <c r="I87" s="111"/>
    </row>
    <row r="88" spans="1:9" ht="144.75" customHeight="1" x14ac:dyDescent="0.25">
      <c r="A88" s="107" t="s">
        <v>265</v>
      </c>
      <c r="B88" s="1012"/>
      <c r="C88" s="1012"/>
      <c r="D88" s="1012"/>
      <c r="E88" s="1012"/>
      <c r="F88" s="876"/>
      <c r="G88" s="876"/>
      <c r="H88" s="876"/>
      <c r="I88" s="876"/>
    </row>
    <row r="89" spans="1:9" ht="106.5" customHeight="1" x14ac:dyDescent="0.25">
      <c r="A89" s="107" t="s">
        <v>266</v>
      </c>
      <c r="B89" s="824"/>
      <c r="C89" s="825"/>
      <c r="D89" s="824"/>
      <c r="E89" s="825"/>
      <c r="F89" s="815"/>
      <c r="G89" s="816"/>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12"/>
      <c r="D91" s="360">
        <v>0.1</v>
      </c>
      <c r="E91" s="110"/>
      <c r="F91" s="115"/>
      <c r="G91" s="111"/>
      <c r="H91" s="115"/>
      <c r="I91" s="111"/>
    </row>
    <row r="92" spans="1:9" ht="159" customHeight="1" x14ac:dyDescent="0.25">
      <c r="A92" s="107" t="s">
        <v>265</v>
      </c>
      <c r="B92" s="1010"/>
      <c r="C92" s="1010"/>
      <c r="D92" s="1089"/>
      <c r="E92" s="1089"/>
      <c r="F92" s="823"/>
      <c r="G92" s="823"/>
      <c r="H92" s="823"/>
      <c r="I92" s="823"/>
    </row>
    <row r="93" spans="1:9" ht="126" customHeight="1" x14ac:dyDescent="0.25">
      <c r="A93" s="107" t="s">
        <v>266</v>
      </c>
      <c r="B93" s="824"/>
      <c r="C93" s="825"/>
      <c r="D93" s="1090"/>
      <c r="E93" s="1091"/>
      <c r="F93" s="815"/>
      <c r="G93" s="816"/>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109">
        <v>0.1</v>
      </c>
      <c r="C95" s="112"/>
      <c r="D95" s="360">
        <v>0.1</v>
      </c>
      <c r="E95" s="110"/>
      <c r="F95" s="115"/>
      <c r="G95" s="111"/>
      <c r="H95" s="115"/>
      <c r="I95" s="111"/>
    </row>
    <row r="96" spans="1:9" ht="166.5" customHeight="1" x14ac:dyDescent="0.25">
      <c r="A96" s="107" t="s">
        <v>265</v>
      </c>
      <c r="B96" s="1010"/>
      <c r="C96" s="1010"/>
      <c r="D96" s="959"/>
      <c r="E96" s="960"/>
      <c r="F96" s="823"/>
      <c r="G96" s="823"/>
      <c r="H96" s="823"/>
      <c r="I96" s="823"/>
    </row>
    <row r="97" spans="1:9" ht="123" customHeight="1" x14ac:dyDescent="0.25">
      <c r="A97" s="107" t="s">
        <v>266</v>
      </c>
      <c r="B97" s="824"/>
      <c r="C97" s="825"/>
      <c r="D97" s="824"/>
      <c r="E97" s="825"/>
      <c r="F97" s="815"/>
      <c r="G97" s="816"/>
      <c r="H97" s="815"/>
      <c r="I97" s="816"/>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12"/>
      <c r="D99" s="360">
        <v>0.1</v>
      </c>
      <c r="E99" s="110"/>
      <c r="F99" s="115"/>
      <c r="G99" s="111"/>
      <c r="H99" s="115"/>
      <c r="I99" s="111"/>
    </row>
    <row r="100" spans="1:9" ht="147" customHeight="1" x14ac:dyDescent="0.25">
      <c r="A100" s="107" t="s">
        <v>265</v>
      </c>
      <c r="B100" s="1010"/>
      <c r="C100" s="1010"/>
      <c r="D100" s="1010"/>
      <c r="E100" s="1010"/>
      <c r="F100" s="823"/>
      <c r="G100" s="823"/>
      <c r="H100" s="823"/>
      <c r="I100" s="823"/>
    </row>
    <row r="101" spans="1:9" ht="108" customHeight="1" x14ac:dyDescent="0.25">
      <c r="A101" s="107" t="s">
        <v>266</v>
      </c>
      <c r="B101" s="824"/>
      <c r="C101" s="825"/>
      <c r="D101" s="824"/>
      <c r="E101" s="825"/>
      <c r="F101" s="815"/>
      <c r="G101" s="816"/>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09"/>
      <c r="D103" s="360">
        <v>0.1</v>
      </c>
      <c r="E103" s="109"/>
      <c r="F103" s="115"/>
      <c r="G103" s="111"/>
      <c r="H103" s="115"/>
      <c r="I103" s="111"/>
    </row>
    <row r="104" spans="1:9" ht="150.75" customHeight="1" x14ac:dyDescent="0.25">
      <c r="A104" s="107" t="s">
        <v>265</v>
      </c>
      <c r="B104" s="1088"/>
      <c r="C104" s="1088"/>
      <c r="D104" s="1088"/>
      <c r="E104" s="1088"/>
      <c r="F104" s="823"/>
      <c r="G104" s="823"/>
      <c r="H104" s="823"/>
      <c r="I104" s="823"/>
    </row>
    <row r="105" spans="1:9" ht="80.25" customHeight="1" x14ac:dyDescent="0.25">
      <c r="A105" s="107" t="s">
        <v>266</v>
      </c>
      <c r="B105" s="824"/>
      <c r="C105" s="825"/>
      <c r="D105" s="824"/>
      <c r="E105" s="825"/>
      <c r="F105" s="815"/>
      <c r="G105" s="816"/>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0.1</v>
      </c>
      <c r="C107" s="109"/>
      <c r="D107" s="360">
        <v>0.1</v>
      </c>
      <c r="E107" s="109"/>
      <c r="F107" s="115"/>
      <c r="G107" s="111"/>
      <c r="H107" s="115"/>
      <c r="I107" s="111"/>
    </row>
    <row r="108" spans="1:9" ht="174.75" customHeight="1" x14ac:dyDescent="0.25">
      <c r="A108" s="107" t="s">
        <v>265</v>
      </c>
      <c r="B108" s="1047"/>
      <c r="C108" s="1047"/>
      <c r="D108" s="1047"/>
      <c r="E108" s="1047"/>
      <c r="F108" s="823"/>
      <c r="G108" s="823"/>
      <c r="H108" s="823"/>
      <c r="I108" s="823"/>
    </row>
    <row r="109" spans="1:9" ht="80.25" customHeight="1" x14ac:dyDescent="0.25">
      <c r="A109" s="107" t="s">
        <v>266</v>
      </c>
      <c r="B109" s="824"/>
      <c r="C109" s="825"/>
      <c r="D109" s="824"/>
      <c r="E109" s="825"/>
      <c r="F109" s="815"/>
      <c r="G109" s="816"/>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0.05</v>
      </c>
      <c r="C111" s="109"/>
      <c r="D111" s="360">
        <v>0.05</v>
      </c>
      <c r="E111" s="109"/>
      <c r="F111" s="115"/>
      <c r="G111" s="111"/>
      <c r="H111" s="115"/>
      <c r="I111" s="111"/>
    </row>
    <row r="112" spans="1:9" ht="156.75" customHeight="1" x14ac:dyDescent="0.25">
      <c r="A112" s="107" t="s">
        <v>265</v>
      </c>
      <c r="B112" s="955"/>
      <c r="C112" s="955"/>
      <c r="D112" s="955"/>
      <c r="E112" s="955"/>
      <c r="F112" s="823"/>
      <c r="G112" s="823"/>
      <c r="H112" s="823"/>
      <c r="I112" s="823"/>
    </row>
    <row r="113" spans="1:9" ht="90.75" customHeight="1" x14ac:dyDescent="0.25">
      <c r="A113" s="107" t="s">
        <v>266</v>
      </c>
      <c r="B113" s="824"/>
      <c r="C113" s="825"/>
      <c r="D113" s="824"/>
      <c r="E113" s="825"/>
      <c r="F113" s="815"/>
      <c r="G113" s="816"/>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59">
        <v>0.05</v>
      </c>
      <c r="C115" s="274"/>
      <c r="D115" s="360">
        <v>0.05</v>
      </c>
      <c r="E115" s="274"/>
      <c r="F115" s="274"/>
      <c r="G115" s="275"/>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113">
        <f t="shared" ref="B118:I118" si="1">(B71+B75+B79+B83+B87+B91+B95+B99+B103+B107+B111+B115)</f>
        <v>1</v>
      </c>
      <c r="C118" s="113">
        <f t="shared" si="1"/>
        <v>0</v>
      </c>
      <c r="D118" s="113">
        <f t="shared" si="1"/>
        <v>1</v>
      </c>
      <c r="E118" s="113">
        <f t="shared" si="1"/>
        <v>0</v>
      </c>
      <c r="F118" s="113">
        <f t="shared" si="1"/>
        <v>0</v>
      </c>
      <c r="G118" s="113">
        <f t="shared" si="1"/>
        <v>0</v>
      </c>
      <c r="H118" s="113">
        <f t="shared" si="1"/>
        <v>0</v>
      </c>
      <c r="I118" s="113">
        <f t="shared" si="1"/>
        <v>0</v>
      </c>
    </row>
    <row r="121" spans="1:9" ht="28.5" x14ac:dyDescent="0.25">
      <c r="A121" s="358" t="s">
        <v>268</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989"/>
      <c r="B1" s="990"/>
      <c r="C1" s="990"/>
      <c r="D1" s="990"/>
      <c r="E1" s="991"/>
      <c r="F1" s="951" t="s">
        <v>269</v>
      </c>
      <c r="G1" s="952"/>
      <c r="H1" s="952"/>
      <c r="I1" s="952"/>
      <c r="J1" s="952"/>
      <c r="K1" s="952"/>
      <c r="L1" s="263"/>
    </row>
    <row r="2" spans="1:12" x14ac:dyDescent="0.25">
      <c r="A2" s="992"/>
      <c r="B2" s="993"/>
      <c r="C2" s="993"/>
      <c r="D2" s="993"/>
      <c r="E2" s="994"/>
      <c r="F2" s="953"/>
      <c r="G2" s="954"/>
      <c r="H2" s="954"/>
      <c r="I2" s="954"/>
      <c r="J2" s="954"/>
      <c r="K2" s="954"/>
      <c r="L2" s="263"/>
    </row>
    <row r="3" spans="1:12" x14ac:dyDescent="0.25">
      <c r="A3" s="992"/>
      <c r="B3" s="993"/>
      <c r="C3" s="993"/>
      <c r="D3" s="993"/>
      <c r="E3" s="994"/>
      <c r="F3" s="951" t="s">
        <v>270</v>
      </c>
      <c r="G3" s="952"/>
      <c r="H3" s="952"/>
      <c r="I3" s="952"/>
      <c r="J3" s="952"/>
      <c r="K3" s="952"/>
      <c r="L3" s="263"/>
    </row>
    <row r="4" spans="1:12" x14ac:dyDescent="0.25">
      <c r="A4" s="995"/>
      <c r="B4" s="996"/>
      <c r="C4" s="996"/>
      <c r="D4" s="996"/>
      <c r="E4" s="997"/>
      <c r="F4" s="953"/>
      <c r="G4" s="954"/>
      <c r="H4" s="954"/>
      <c r="I4" s="954"/>
      <c r="J4" s="954"/>
      <c r="K4" s="954"/>
      <c r="L4" s="263"/>
    </row>
    <row r="5" spans="1:12" x14ac:dyDescent="0.25">
      <c r="A5" s="922" t="s">
        <v>271</v>
      </c>
      <c r="B5" s="923"/>
      <c r="C5" s="923"/>
      <c r="D5" s="923"/>
      <c r="E5" s="923"/>
      <c r="F5" s="923"/>
      <c r="G5" s="923"/>
      <c r="H5" s="923"/>
      <c r="I5" s="923"/>
      <c r="J5" s="923"/>
      <c r="K5" s="923"/>
      <c r="L5" s="935"/>
    </row>
    <row r="6" spans="1:12" x14ac:dyDescent="0.25">
      <c r="A6" s="922" t="s">
        <v>272</v>
      </c>
      <c r="B6" s="923"/>
      <c r="C6" s="924"/>
      <c r="D6" s="925" t="s">
        <v>12</v>
      </c>
      <c r="E6" s="926"/>
      <c r="F6" s="926"/>
      <c r="G6" s="926"/>
      <c r="H6" s="927"/>
      <c r="I6" s="922" t="s">
        <v>273</v>
      </c>
      <c r="J6" s="924"/>
      <c r="K6" s="925" t="s">
        <v>37</v>
      </c>
      <c r="L6" s="927"/>
    </row>
    <row r="7" spans="1:12" x14ac:dyDescent="0.25">
      <c r="A7" s="922" t="s">
        <v>274</v>
      </c>
      <c r="B7" s="923"/>
      <c r="C7" s="924"/>
      <c r="D7" s="925" t="s">
        <v>26</v>
      </c>
      <c r="E7" s="926"/>
      <c r="F7" s="926"/>
      <c r="G7" s="926"/>
      <c r="H7" s="927"/>
      <c r="I7" s="922" t="s">
        <v>98</v>
      </c>
      <c r="J7" s="924"/>
      <c r="K7" s="925" t="s">
        <v>15</v>
      </c>
      <c r="L7" s="927"/>
    </row>
    <row r="8" spans="1:12" ht="49.5" customHeight="1" x14ac:dyDescent="0.25">
      <c r="A8" s="922" t="s">
        <v>275</v>
      </c>
      <c r="B8" s="923"/>
      <c r="C8" s="924"/>
      <c r="D8" s="925" t="s">
        <v>74</v>
      </c>
      <c r="E8" s="926"/>
      <c r="F8" s="926"/>
      <c r="G8" s="926"/>
      <c r="H8" s="927"/>
      <c r="I8" s="922" t="s">
        <v>276</v>
      </c>
      <c r="J8" s="924"/>
      <c r="K8" s="925" t="s">
        <v>75</v>
      </c>
      <c r="L8" s="927"/>
    </row>
    <row r="9" spans="1:12" x14ac:dyDescent="0.25">
      <c r="A9" s="942" t="s">
        <v>277</v>
      </c>
      <c r="B9" s="943"/>
      <c r="C9" s="943"/>
      <c r="D9" s="943"/>
      <c r="E9" s="923"/>
      <c r="F9" s="923"/>
      <c r="G9" s="923"/>
      <c r="H9" s="923"/>
      <c r="I9" s="923"/>
      <c r="J9" s="923"/>
      <c r="K9" s="923"/>
      <c r="L9" s="935"/>
    </row>
    <row r="10" spans="1:12" ht="33.75" customHeight="1" x14ac:dyDescent="0.25">
      <c r="A10" s="920" t="s">
        <v>278</v>
      </c>
      <c r="B10" s="920"/>
      <c r="C10" s="920"/>
      <c r="D10" s="920"/>
      <c r="E10" s="921" t="str">
        <f>+ACTIVIDAD_6!B13</f>
        <v>Consolidar 1 estrategia para realizar jornadas de difusión, información y sensibilización a mujeres en los territorios rurales y urbanos de Bogotá</v>
      </c>
      <c r="F10" s="921"/>
      <c r="G10" s="921"/>
      <c r="H10" s="921"/>
      <c r="I10" s="921"/>
      <c r="J10" s="921"/>
      <c r="K10" s="921"/>
      <c r="L10" s="921"/>
    </row>
    <row r="11" spans="1:12" ht="35.25" customHeight="1" x14ac:dyDescent="0.25">
      <c r="A11" s="933" t="s">
        <v>279</v>
      </c>
      <c r="B11" s="934"/>
      <c r="C11" s="934"/>
      <c r="D11" s="935"/>
      <c r="E11" s="928" t="str">
        <f>+ACTIVIDAD_6!I17</f>
        <v>Número de estrategias de  estrategia para realizar jornadas de difusión, información y sensibilización a mujeres en los territorios rurales y urbanos de Bogotá consolidadas</v>
      </c>
      <c r="F11" s="921"/>
      <c r="G11" s="921"/>
      <c r="H11" s="921"/>
      <c r="I11" s="921"/>
      <c r="J11" s="921"/>
      <c r="K11" s="921"/>
      <c r="L11" s="929"/>
    </row>
    <row r="12" spans="1:12" ht="37.5" customHeight="1" x14ac:dyDescent="0.25">
      <c r="A12" s="922" t="s">
        <v>280</v>
      </c>
      <c r="B12" s="923"/>
      <c r="C12" s="923"/>
      <c r="D12" s="924"/>
      <c r="E12" s="944" t="s">
        <v>379</v>
      </c>
      <c r="F12" s="945"/>
      <c r="G12" s="945"/>
      <c r="H12" s="945"/>
      <c r="I12" s="945"/>
      <c r="J12" s="945"/>
      <c r="K12" s="945"/>
      <c r="L12" s="946"/>
    </row>
    <row r="13" spans="1:12" x14ac:dyDescent="0.25">
      <c r="A13" s="922" t="s">
        <v>282</v>
      </c>
      <c r="B13" s="923"/>
      <c r="C13" s="924"/>
      <c r="D13" s="925"/>
      <c r="E13" s="926"/>
      <c r="F13" s="926"/>
      <c r="G13" s="926"/>
      <c r="H13" s="927"/>
      <c r="I13" s="922" t="s">
        <v>283</v>
      </c>
      <c r="J13" s="924"/>
      <c r="K13" s="925" t="s">
        <v>49</v>
      </c>
      <c r="L13" s="927"/>
    </row>
    <row r="14" spans="1:12" x14ac:dyDescent="0.25">
      <c r="A14" s="922" t="s">
        <v>284</v>
      </c>
      <c r="B14" s="923"/>
      <c r="C14" s="923"/>
      <c r="D14" s="923"/>
      <c r="E14" s="923"/>
      <c r="F14" s="923"/>
      <c r="G14" s="923"/>
      <c r="H14" s="923"/>
      <c r="I14" s="923"/>
      <c r="J14" s="923"/>
      <c r="K14" s="923"/>
      <c r="L14" s="935"/>
    </row>
    <row r="15" spans="1:12" x14ac:dyDescent="0.25">
      <c r="A15" s="922" t="s">
        <v>285</v>
      </c>
      <c r="B15" s="923"/>
      <c r="C15" s="924"/>
      <c r="D15" s="925" t="s">
        <v>19</v>
      </c>
      <c r="E15" s="926"/>
      <c r="F15" s="926"/>
      <c r="G15" s="926"/>
      <c r="H15" s="927"/>
      <c r="I15" s="922" t="s">
        <v>286</v>
      </c>
      <c r="J15" s="924"/>
      <c r="K15" s="925" t="s">
        <v>20</v>
      </c>
      <c r="L15" s="927"/>
    </row>
    <row r="16" spans="1:12" x14ac:dyDescent="0.25">
      <c r="A16" s="922" t="s">
        <v>287</v>
      </c>
      <c r="B16" s="923"/>
      <c r="C16" s="924"/>
      <c r="D16" s="998">
        <f>+ACTIVIDAD_1!C39</f>
        <v>1</v>
      </c>
      <c r="E16" s="999"/>
      <c r="F16" s="999"/>
      <c r="G16" s="999"/>
      <c r="H16" s="1000"/>
      <c r="I16" s="922" t="s">
        <v>237</v>
      </c>
      <c r="J16" s="924"/>
      <c r="K16" s="925" t="s">
        <v>23</v>
      </c>
      <c r="L16" s="927"/>
    </row>
    <row r="17" spans="1:12" x14ac:dyDescent="0.25">
      <c r="A17" s="922" t="s">
        <v>288</v>
      </c>
      <c r="B17" s="923"/>
      <c r="C17" s="924"/>
      <c r="D17" s="925"/>
      <c r="E17" s="926"/>
      <c r="F17" s="926"/>
      <c r="G17" s="926"/>
      <c r="H17" s="927"/>
      <c r="I17" s="930"/>
      <c r="J17" s="931"/>
      <c r="K17" s="931"/>
      <c r="L17" s="932"/>
    </row>
    <row r="18" spans="1:12" x14ac:dyDescent="0.25">
      <c r="A18" s="270" t="s">
        <v>289</v>
      </c>
      <c r="B18" s="270" t="s">
        <v>290</v>
      </c>
      <c r="C18" s="922" t="s">
        <v>291</v>
      </c>
      <c r="D18" s="923"/>
      <c r="E18" s="923"/>
      <c r="F18" s="923"/>
      <c r="G18" s="924"/>
      <c r="H18" s="922" t="s">
        <v>292</v>
      </c>
      <c r="I18" s="924"/>
      <c r="J18" s="922" t="s">
        <v>293</v>
      </c>
      <c r="K18" s="924"/>
      <c r="L18" s="270" t="s">
        <v>294</v>
      </c>
    </row>
    <row r="19" spans="1:12" ht="138" customHeight="1" x14ac:dyDescent="0.25">
      <c r="A19" s="265">
        <v>1</v>
      </c>
      <c r="B19" s="266" t="s">
        <v>263</v>
      </c>
      <c r="C19" s="925" t="s">
        <v>380</v>
      </c>
      <c r="D19" s="926"/>
      <c r="E19" s="926"/>
      <c r="F19" s="926"/>
      <c r="G19" s="927"/>
      <c r="H19" s="928" t="s">
        <v>381</v>
      </c>
      <c r="I19" s="929"/>
      <c r="J19" s="930" t="s">
        <v>22</v>
      </c>
      <c r="K19" s="932"/>
      <c r="L19" s="266" t="s">
        <v>326</v>
      </c>
    </row>
    <row r="20" spans="1:12" ht="129" customHeight="1" x14ac:dyDescent="0.25">
      <c r="A20" s="265">
        <v>2</v>
      </c>
      <c r="B20" s="266" t="s">
        <v>263</v>
      </c>
      <c r="C20" s="925" t="s">
        <v>382</v>
      </c>
      <c r="D20" s="926"/>
      <c r="E20" s="926"/>
      <c r="F20" s="926"/>
      <c r="G20" s="927"/>
      <c r="H20" s="928" t="s">
        <v>383</v>
      </c>
      <c r="I20" s="929"/>
      <c r="J20" s="930" t="s">
        <v>22</v>
      </c>
      <c r="K20" s="932"/>
      <c r="L20" s="266" t="s">
        <v>326</v>
      </c>
    </row>
    <row r="21" spans="1:12" ht="199.5" customHeight="1" x14ac:dyDescent="0.25">
      <c r="A21" s="265">
        <v>3</v>
      </c>
      <c r="B21" s="266"/>
      <c r="C21" s="925" t="s">
        <v>384</v>
      </c>
      <c r="D21" s="926"/>
      <c r="E21" s="926"/>
      <c r="F21" s="926"/>
      <c r="G21" s="927"/>
      <c r="H21" s="928" t="s">
        <v>385</v>
      </c>
      <c r="I21" s="929"/>
      <c r="J21" s="930"/>
      <c r="K21" s="932"/>
      <c r="L21" s="266" t="s">
        <v>326</v>
      </c>
    </row>
    <row r="22" spans="1:12" ht="63.75" customHeight="1" x14ac:dyDescent="0.25">
      <c r="A22" s="265">
        <v>4</v>
      </c>
      <c r="B22" s="266" t="s">
        <v>263</v>
      </c>
      <c r="C22" s="925" t="s">
        <v>386</v>
      </c>
      <c r="D22" s="926"/>
      <c r="E22" s="926"/>
      <c r="F22" s="926"/>
      <c r="G22" s="927"/>
      <c r="H22" s="925" t="s">
        <v>387</v>
      </c>
      <c r="I22" s="927"/>
      <c r="J22" s="930" t="s">
        <v>22</v>
      </c>
      <c r="K22" s="932"/>
      <c r="L22" s="266" t="s">
        <v>297</v>
      </c>
    </row>
    <row r="23" spans="1:12" x14ac:dyDescent="0.25">
      <c r="A23" s="265"/>
      <c r="B23" s="266"/>
      <c r="C23" s="925"/>
      <c r="D23" s="926"/>
      <c r="E23" s="926"/>
      <c r="F23" s="926"/>
      <c r="G23" s="927"/>
      <c r="H23" s="925"/>
      <c r="I23" s="927"/>
      <c r="J23" s="930"/>
      <c r="K23" s="932"/>
      <c r="L23" s="266"/>
    </row>
    <row r="24" spans="1:12" ht="51" x14ac:dyDescent="0.25">
      <c r="A24" s="270" t="s">
        <v>289</v>
      </c>
      <c r="B24" s="922" t="s">
        <v>302</v>
      </c>
      <c r="C24" s="923"/>
      <c r="D24" s="923"/>
      <c r="E24" s="923"/>
      <c r="F24" s="923"/>
      <c r="G24" s="923"/>
      <c r="H24" s="923"/>
      <c r="I24" s="923"/>
      <c r="J24" s="923"/>
      <c r="K24" s="924"/>
      <c r="L24" s="270" t="s">
        <v>303</v>
      </c>
    </row>
    <row r="25" spans="1:12" ht="64.5" customHeight="1" x14ac:dyDescent="0.25">
      <c r="A25" s="265">
        <v>1</v>
      </c>
      <c r="B25" s="925" t="s">
        <v>388</v>
      </c>
      <c r="C25" s="926"/>
      <c r="D25" s="926"/>
      <c r="E25" s="926"/>
      <c r="F25" s="926"/>
      <c r="G25" s="926"/>
      <c r="H25" s="926"/>
      <c r="I25" s="926"/>
      <c r="J25" s="926"/>
      <c r="K25" s="927"/>
      <c r="L25" s="266" t="s">
        <v>22</v>
      </c>
    </row>
    <row r="26" spans="1:12" x14ac:dyDescent="0.25">
      <c r="A26" s="922" t="s">
        <v>305</v>
      </c>
      <c r="B26" s="923"/>
      <c r="C26" s="923"/>
      <c r="D26" s="923"/>
      <c r="E26" s="923"/>
      <c r="F26" s="943"/>
      <c r="G26" s="943"/>
      <c r="H26" s="923"/>
      <c r="I26" s="943"/>
      <c r="J26" s="943"/>
      <c r="K26" s="923"/>
      <c r="L26" s="1003"/>
    </row>
    <row r="27" spans="1:12" ht="25.5" x14ac:dyDescent="0.25">
      <c r="A27" s="922" t="s">
        <v>306</v>
      </c>
      <c r="B27" s="923"/>
      <c r="C27" s="924"/>
      <c r="D27" s="925">
        <v>1</v>
      </c>
      <c r="E27" s="926"/>
      <c r="F27" s="920" t="s">
        <v>307</v>
      </c>
      <c r="G27" s="920"/>
      <c r="H27" s="277">
        <v>2024</v>
      </c>
      <c r="I27" s="920" t="s">
        <v>308</v>
      </c>
      <c r="J27" s="920"/>
      <c r="K27" s="264"/>
      <c r="L27" s="276" t="s">
        <v>326</v>
      </c>
    </row>
    <row r="28" spans="1:12" ht="39" customHeight="1" x14ac:dyDescent="0.25">
      <c r="A28" s="922" t="s">
        <v>310</v>
      </c>
      <c r="B28" s="923"/>
      <c r="C28" s="924"/>
      <c r="D28" s="925" t="s">
        <v>389</v>
      </c>
      <c r="E28" s="926"/>
      <c r="F28" s="919"/>
      <c r="G28" s="919"/>
      <c r="H28" s="926"/>
      <c r="I28" s="919"/>
      <c r="J28" s="919"/>
      <c r="K28" s="926"/>
      <c r="L28" s="936"/>
    </row>
    <row r="29" spans="1:12" x14ac:dyDescent="0.25">
      <c r="A29" s="922" t="s">
        <v>312</v>
      </c>
      <c r="B29" s="923"/>
      <c r="C29" s="924"/>
      <c r="D29" s="930"/>
      <c r="E29" s="931"/>
      <c r="F29" s="931"/>
      <c r="G29" s="931"/>
      <c r="H29" s="931"/>
      <c r="I29" s="931"/>
      <c r="J29" s="931"/>
      <c r="K29" s="931"/>
      <c r="L29" s="932"/>
    </row>
    <row r="30" spans="1:12" x14ac:dyDescent="0.25">
      <c r="A30" s="922" t="s">
        <v>313</v>
      </c>
      <c r="B30" s="923"/>
      <c r="C30" s="924"/>
      <c r="D30" s="925"/>
      <c r="E30" s="926"/>
      <c r="F30" s="926"/>
      <c r="G30" s="926"/>
      <c r="H30" s="926"/>
      <c r="I30" s="926"/>
      <c r="J30" s="926"/>
      <c r="K30" s="926"/>
      <c r="L30" s="927"/>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113" zoomScale="70" zoomScaleNormal="70" workbookViewId="0">
      <selection activeCell="D131" sqref="D131"/>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8" width="35.7109375" style="66" customWidth="1"/>
    <col min="9" max="9" width="38"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56.2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6.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390</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391</v>
      </c>
      <c r="C17" s="864"/>
      <c r="D17" s="864"/>
      <c r="E17" s="864"/>
      <c r="F17" s="864"/>
      <c r="G17" s="699" t="s">
        <v>215</v>
      </c>
      <c r="H17" s="699"/>
      <c r="I17" s="862" t="s">
        <v>392</v>
      </c>
      <c r="J17" s="862"/>
      <c r="K17" s="862"/>
      <c r="L17" s="862"/>
      <c r="M17" s="862"/>
      <c r="N17" s="862"/>
      <c r="O17" s="86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84" t="s">
        <v>218</v>
      </c>
      <c r="C19" s="864"/>
      <c r="D19" s="864"/>
      <c r="E19" s="864"/>
      <c r="F19" s="117" t="s">
        <v>219</v>
      </c>
      <c r="G19" s="868" t="s">
        <v>376</v>
      </c>
      <c r="H19" s="868"/>
      <c r="I19" s="868"/>
      <c r="J19" s="117" t="s">
        <v>221</v>
      </c>
      <c r="K19" s="864" t="s">
        <v>222</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1320">
        <v>9123871000</v>
      </c>
      <c r="C26" s="86">
        <v>300000000</v>
      </c>
      <c r="D26" s="86">
        <v>15000000</v>
      </c>
      <c r="E26" s="86">
        <v>11342000</v>
      </c>
      <c r="F26" s="86">
        <v>344364000</v>
      </c>
      <c r="G26" s="86">
        <v>107068000</v>
      </c>
      <c r="H26" s="83"/>
      <c r="I26" s="83"/>
      <c r="J26" s="83">
        <v>120985000</v>
      </c>
      <c r="K26" s="83">
        <v>405107000</v>
      </c>
      <c r="L26" s="83"/>
      <c r="M26" s="83"/>
      <c r="N26" s="459">
        <f>SUM(B26:M26)</f>
        <v>10427737000</v>
      </c>
      <c r="O26" s="84"/>
    </row>
    <row r="27" spans="1:15" ht="32.1" customHeight="1" x14ac:dyDescent="0.25">
      <c r="A27" s="85" t="s">
        <v>228</v>
      </c>
      <c r="B27" s="86"/>
      <c r="C27" s="86"/>
      <c r="D27" s="86"/>
      <c r="E27" s="86"/>
      <c r="F27" s="86"/>
      <c r="G27" s="86"/>
      <c r="H27" s="86"/>
      <c r="I27" s="86"/>
      <c r="J27" s="86"/>
      <c r="K27" s="86"/>
      <c r="L27" s="86"/>
      <c r="M27" s="86"/>
      <c r="N27" s="459">
        <f t="shared" ref="N27:N31" si="0">SUM(B27:M27)</f>
        <v>0</v>
      </c>
      <c r="O27" s="116">
        <f>+(B27+C27+D27+E27+F27+G27+H27+I27+J27+K27+L27+M27)/N26</f>
        <v>0</v>
      </c>
    </row>
    <row r="28" spans="1:15" ht="32.1" customHeight="1" x14ac:dyDescent="0.25">
      <c r="A28" s="85" t="s">
        <v>229</v>
      </c>
      <c r="B28" s="86"/>
      <c r="C28" s="86"/>
      <c r="D28" s="86"/>
      <c r="E28" s="86"/>
      <c r="F28" s="459"/>
      <c r="G28" s="86"/>
      <c r="H28" s="86"/>
      <c r="I28" s="86"/>
      <c r="J28" s="86"/>
      <c r="K28" s="86"/>
      <c r="L28" s="86"/>
      <c r="M28" s="86"/>
      <c r="N28" s="459">
        <f t="shared" si="0"/>
        <v>0</v>
      </c>
      <c r="O28" s="116"/>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59">
        <f>SUM(B29:M29)</f>
        <v>1656013638</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Realizar el 100% de las actividades operativas y contractuales necesarias para brindar los servicios del Modelo Casa de Igualdad de Oportunidades (CIOM) en las 20 localidades de Bogotá</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895" t="s">
        <v>237</v>
      </c>
      <c r="H37" s="1319" t="s">
        <v>23</v>
      </c>
      <c r="I37" s="1319"/>
      <c r="J37" s="93"/>
    </row>
    <row r="38" spans="1:10" ht="50.25" customHeight="1" thickBot="1" x14ac:dyDescent="0.3">
      <c r="A38" s="894"/>
      <c r="B38" s="148">
        <v>1</v>
      </c>
      <c r="C38" s="148">
        <v>1</v>
      </c>
      <c r="D38" s="148">
        <v>1</v>
      </c>
      <c r="E38" s="148">
        <v>1</v>
      </c>
      <c r="F38" s="147">
        <v>1</v>
      </c>
      <c r="G38" s="895"/>
      <c r="H38" s="1319"/>
      <c r="I38" s="1319"/>
      <c r="J38" s="93"/>
    </row>
    <row r="39" spans="1:10" ht="52.5" customHeight="1" thickBot="1" x14ac:dyDescent="0.3">
      <c r="A39" s="103" t="s">
        <v>238</v>
      </c>
      <c r="B39" s="887">
        <v>0.3</v>
      </c>
      <c r="C39" s="888"/>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53" customHeight="1" thickBot="1" x14ac:dyDescent="0.3">
      <c r="A41" s="894"/>
      <c r="B41" s="393">
        <v>1</v>
      </c>
      <c r="C41" s="414"/>
      <c r="D41" s="715"/>
      <c r="E41" s="716"/>
      <c r="F41" s="715"/>
      <c r="G41" s="716"/>
      <c r="H41" s="410"/>
      <c r="I41" s="402"/>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159.75" customHeight="1" thickBot="1" x14ac:dyDescent="0.3">
      <c r="A43" s="894"/>
      <c r="B43" s="380">
        <v>1</v>
      </c>
      <c r="C43" s="413"/>
      <c r="D43" s="715"/>
      <c r="E43" s="716"/>
      <c r="F43" s="715"/>
      <c r="G43" s="716"/>
      <c r="H43" s="410"/>
      <c r="I43" s="402"/>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136.5" customHeight="1" thickBot="1" x14ac:dyDescent="0.3">
      <c r="A45" s="894"/>
      <c r="B45" s="465">
        <v>1</v>
      </c>
      <c r="C45" s="466"/>
      <c r="D45" s="900"/>
      <c r="E45" s="1071"/>
      <c r="F45" s="900"/>
      <c r="G45" s="1071"/>
      <c r="H45" s="406"/>
      <c r="I45" s="403"/>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ht="156" customHeight="1" thickBot="1" x14ac:dyDescent="0.3">
      <c r="A47" s="894"/>
      <c r="B47" s="380">
        <v>1</v>
      </c>
      <c r="C47" s="466"/>
      <c r="D47" s="811"/>
      <c r="E47" s="812"/>
      <c r="F47" s="900"/>
      <c r="G47" s="1071"/>
      <c r="H47" s="114"/>
      <c r="I47" s="404"/>
    </row>
    <row r="48" spans="1:10" s="94" customFormat="1" ht="92.25" customHeight="1" thickBot="1" x14ac:dyDescent="0.3">
      <c r="A48" s="893" t="s">
        <v>250</v>
      </c>
      <c r="B48" s="105" t="s">
        <v>241</v>
      </c>
      <c r="C48" s="104" t="s">
        <v>242</v>
      </c>
      <c r="D48" s="879" t="s">
        <v>243</v>
      </c>
      <c r="E48" s="880"/>
      <c r="F48" s="879" t="s">
        <v>244</v>
      </c>
      <c r="G48" s="880"/>
      <c r="H48" s="104" t="s">
        <v>245</v>
      </c>
      <c r="I48" s="106" t="s">
        <v>246</v>
      </c>
    </row>
    <row r="49" spans="1:9" ht="208.5" customHeight="1" thickBot="1" x14ac:dyDescent="0.3">
      <c r="A49" s="894"/>
      <c r="B49" s="380">
        <v>1</v>
      </c>
      <c r="C49" s="413"/>
      <c r="D49" s="728"/>
      <c r="E49" s="729"/>
      <c r="F49" s="900"/>
      <c r="G49" s="901"/>
      <c r="H49" s="96"/>
      <c r="I49" s="497"/>
    </row>
    <row r="50" spans="1:9" s="94" customFormat="1" ht="35.1" customHeight="1" thickBot="1" x14ac:dyDescent="0.3">
      <c r="A50" s="893" t="s">
        <v>251</v>
      </c>
      <c r="B50" s="105" t="s">
        <v>241</v>
      </c>
      <c r="C50" s="509" t="s">
        <v>242</v>
      </c>
      <c r="D50" s="879" t="s">
        <v>243</v>
      </c>
      <c r="E50" s="880"/>
      <c r="F50" s="879" t="s">
        <v>244</v>
      </c>
      <c r="G50" s="880"/>
      <c r="H50" s="104" t="s">
        <v>245</v>
      </c>
      <c r="I50" s="106" t="s">
        <v>246</v>
      </c>
    </row>
    <row r="51" spans="1:9" ht="160.5" customHeight="1" thickBot="1" x14ac:dyDescent="0.3">
      <c r="A51" s="894"/>
      <c r="B51" s="387">
        <v>1</v>
      </c>
      <c r="C51" s="511"/>
      <c r="D51" s="1115"/>
      <c r="E51" s="1069"/>
      <c r="F51" s="718"/>
      <c r="G51" s="1069"/>
      <c r="H51" s="556"/>
      <c r="I51" s="543"/>
    </row>
    <row r="52" spans="1:9" ht="35.1" customHeight="1" thickBot="1" x14ac:dyDescent="0.3">
      <c r="A52" s="893" t="s">
        <v>252</v>
      </c>
      <c r="B52" s="103" t="s">
        <v>241</v>
      </c>
      <c r="C52" s="102" t="s">
        <v>242</v>
      </c>
      <c r="D52" s="879" t="s">
        <v>243</v>
      </c>
      <c r="E52" s="880"/>
      <c r="F52" s="879" t="s">
        <v>244</v>
      </c>
      <c r="G52" s="880"/>
      <c r="H52" s="104" t="s">
        <v>245</v>
      </c>
      <c r="I52" s="106" t="s">
        <v>246</v>
      </c>
    </row>
    <row r="53" spans="1:9" ht="148.5" customHeight="1" x14ac:dyDescent="0.25">
      <c r="A53" s="894"/>
      <c r="B53" s="387">
        <v>1</v>
      </c>
      <c r="C53" s="387"/>
      <c r="D53" s="718"/>
      <c r="E53" s="1115"/>
      <c r="F53" s="718"/>
      <c r="G53" s="1069"/>
      <c r="H53" s="556"/>
      <c r="I53" s="545"/>
    </row>
    <row r="54" spans="1:9" ht="35.1" customHeight="1" x14ac:dyDescent="0.25">
      <c r="A54" s="893" t="s">
        <v>253</v>
      </c>
      <c r="B54" s="103" t="s">
        <v>241</v>
      </c>
      <c r="C54" s="102" t="s">
        <v>242</v>
      </c>
      <c r="D54" s="879" t="s">
        <v>243</v>
      </c>
      <c r="E54" s="880"/>
      <c r="F54" s="879" t="s">
        <v>244</v>
      </c>
      <c r="G54" s="880"/>
      <c r="H54" s="509" t="s">
        <v>245</v>
      </c>
      <c r="I54" s="106" t="s">
        <v>246</v>
      </c>
    </row>
    <row r="55" spans="1:9" ht="143.25" customHeight="1" x14ac:dyDescent="0.25">
      <c r="A55" s="894"/>
      <c r="B55" s="387">
        <v>1</v>
      </c>
      <c r="C55" s="387"/>
      <c r="D55" s="718"/>
      <c r="E55" s="1115"/>
      <c r="F55" s="718"/>
      <c r="G55" s="1069"/>
      <c r="H55" s="562"/>
      <c r="I55" s="545"/>
    </row>
    <row r="56" spans="1:9" ht="35.1" customHeight="1" x14ac:dyDescent="0.25">
      <c r="A56" s="893" t="s">
        <v>254</v>
      </c>
      <c r="B56" s="103" t="s">
        <v>241</v>
      </c>
      <c r="C56" s="102" t="s">
        <v>242</v>
      </c>
      <c r="D56" s="879" t="s">
        <v>243</v>
      </c>
      <c r="E56" s="880"/>
      <c r="F56" s="879" t="s">
        <v>244</v>
      </c>
      <c r="G56" s="880"/>
      <c r="H56" s="102" t="s">
        <v>245</v>
      </c>
      <c r="I56" s="106" t="s">
        <v>246</v>
      </c>
    </row>
    <row r="57" spans="1:9" ht="132.75" customHeight="1" x14ac:dyDescent="0.25">
      <c r="A57" s="894"/>
      <c r="B57" s="387">
        <v>1</v>
      </c>
      <c r="C57" s="566"/>
      <c r="D57" s="726"/>
      <c r="E57" s="727"/>
      <c r="F57" s="1063"/>
      <c r="G57" s="1064"/>
      <c r="H57" s="96"/>
      <c r="I57" s="569"/>
    </row>
    <row r="58" spans="1:9" ht="35.1" customHeight="1" x14ac:dyDescent="0.25">
      <c r="A58" s="893" t="s">
        <v>255</v>
      </c>
      <c r="B58" s="103" t="s">
        <v>241</v>
      </c>
      <c r="C58" s="102" t="s">
        <v>242</v>
      </c>
      <c r="D58" s="879" t="s">
        <v>243</v>
      </c>
      <c r="E58" s="880"/>
      <c r="F58" s="879" t="s">
        <v>244</v>
      </c>
      <c r="G58" s="880"/>
      <c r="H58" s="104" t="s">
        <v>245</v>
      </c>
      <c r="I58" s="106" t="s">
        <v>246</v>
      </c>
    </row>
    <row r="59" spans="1:9" ht="122.25" customHeight="1" x14ac:dyDescent="0.25">
      <c r="A59" s="894"/>
      <c r="B59" s="387">
        <v>1</v>
      </c>
      <c r="C59" s="387"/>
      <c r="D59" s="726"/>
      <c r="E59" s="727"/>
      <c r="F59" s="1063"/>
      <c r="G59" s="1064"/>
      <c r="H59" s="96"/>
      <c r="I59" s="545"/>
    </row>
    <row r="60" spans="1:9" ht="35.1" customHeight="1" x14ac:dyDescent="0.25">
      <c r="A60" s="893" t="s">
        <v>256</v>
      </c>
      <c r="B60" s="103" t="s">
        <v>241</v>
      </c>
      <c r="C60" s="102" t="s">
        <v>242</v>
      </c>
      <c r="D60" s="879" t="s">
        <v>243</v>
      </c>
      <c r="E60" s="880"/>
      <c r="F60" s="879" t="s">
        <v>244</v>
      </c>
      <c r="G60" s="880"/>
      <c r="H60" s="104" t="s">
        <v>245</v>
      </c>
      <c r="I60" s="106" t="s">
        <v>246</v>
      </c>
    </row>
    <row r="61" spans="1:9" ht="135.75" customHeight="1" x14ac:dyDescent="0.25">
      <c r="A61" s="894"/>
      <c r="B61" s="387">
        <v>1</v>
      </c>
      <c r="C61" s="387"/>
      <c r="D61" s="726"/>
      <c r="E61" s="727"/>
      <c r="F61" s="1063"/>
      <c r="G61" s="1064"/>
      <c r="H61" s="96"/>
      <c r="I61" s="545"/>
    </row>
    <row r="62" spans="1:9" ht="35.1" customHeight="1" x14ac:dyDescent="0.25">
      <c r="A62" s="893" t="s">
        <v>257</v>
      </c>
      <c r="B62" s="103" t="s">
        <v>241</v>
      </c>
      <c r="C62" s="102" t="s">
        <v>242</v>
      </c>
      <c r="D62" s="879" t="s">
        <v>243</v>
      </c>
      <c r="E62" s="880"/>
      <c r="F62" s="879" t="s">
        <v>244</v>
      </c>
      <c r="G62" s="880"/>
      <c r="H62" s="104" t="s">
        <v>245</v>
      </c>
      <c r="I62" s="106" t="s">
        <v>246</v>
      </c>
    </row>
    <row r="63" spans="1:9" ht="120.75" customHeight="1" thickBot="1" x14ac:dyDescent="0.3">
      <c r="A63" s="894"/>
      <c r="B63" s="387">
        <v>1</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41.25" customHeight="1" x14ac:dyDescent="0.25">
      <c r="A68" s="107" t="s">
        <v>259</v>
      </c>
      <c r="B68" s="1113" t="s">
        <v>393</v>
      </c>
      <c r="C68" s="1114"/>
      <c r="D68" s="1113" t="s">
        <v>394</v>
      </c>
      <c r="E68" s="1114"/>
      <c r="F68" s="842" t="s">
        <v>263</v>
      </c>
      <c r="G68" s="843"/>
      <c r="H68" s="842" t="s">
        <v>263</v>
      </c>
      <c r="I68" s="843"/>
    </row>
    <row r="69" spans="1:9" ht="40.5" customHeight="1" x14ac:dyDescent="0.25">
      <c r="A69" s="107" t="s">
        <v>264</v>
      </c>
      <c r="B69" s="1027">
        <v>0.15</v>
      </c>
      <c r="C69" s="1028"/>
      <c r="D69" s="1027">
        <v>0.15</v>
      </c>
      <c r="E69" s="1028"/>
      <c r="F69" s="1096"/>
      <c r="G69" s="808"/>
      <c r="H69" s="807"/>
      <c r="I69" s="80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360">
        <v>8.3299999999999999E-2</v>
      </c>
      <c r="C71" s="360"/>
      <c r="D71" s="109">
        <v>8.3299999999999999E-2</v>
      </c>
      <c r="E71" s="110"/>
      <c r="F71" s="115"/>
      <c r="G71" s="110"/>
      <c r="H71" s="115"/>
      <c r="I71" s="110"/>
    </row>
    <row r="72" spans="1:9" ht="80.25" customHeight="1" x14ac:dyDescent="0.25">
      <c r="A72" s="107" t="s">
        <v>265</v>
      </c>
      <c r="B72" s="1059"/>
      <c r="C72" s="1060"/>
      <c r="D72" s="1059"/>
      <c r="E72" s="1060"/>
      <c r="F72" s="848"/>
      <c r="G72" s="966"/>
      <c r="H72" s="848"/>
      <c r="I72" s="849"/>
    </row>
    <row r="73" spans="1:9" ht="80.25" customHeight="1" x14ac:dyDescent="0.25">
      <c r="A73" s="107" t="s">
        <v>266</v>
      </c>
      <c r="B73" s="824"/>
      <c r="C73" s="825"/>
      <c r="D73" s="1026"/>
      <c r="E73" s="827"/>
      <c r="F73" s="833"/>
      <c r="G73" s="83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360">
        <v>8.3299999999999999E-2</v>
      </c>
      <c r="C75" s="360"/>
      <c r="D75" s="109">
        <v>8.3299999999999999E-2</v>
      </c>
      <c r="E75" s="110"/>
      <c r="F75" s="115"/>
      <c r="G75" s="111"/>
      <c r="H75" s="115"/>
      <c r="I75" s="111"/>
    </row>
    <row r="76" spans="1:9" s="412" customFormat="1" ht="112.5" customHeight="1" x14ac:dyDescent="0.25">
      <c r="A76" s="411" t="s">
        <v>265</v>
      </c>
      <c r="B76" s="909"/>
      <c r="C76" s="910"/>
      <c r="D76" s="1020"/>
      <c r="E76" s="1021"/>
      <c r="F76" s="1109"/>
      <c r="G76" s="1110"/>
      <c r="H76" s="1111"/>
      <c r="I76" s="1112"/>
    </row>
    <row r="77" spans="1:9" ht="106.5" customHeight="1" x14ac:dyDescent="0.25">
      <c r="A77" s="107" t="s">
        <v>266</v>
      </c>
      <c r="B77" s="824"/>
      <c r="C77" s="825"/>
      <c r="D77" s="1059"/>
      <c r="E77" s="1060"/>
      <c r="F77" s="833"/>
      <c r="G77" s="832"/>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360">
        <v>8.3299999999999999E-2</v>
      </c>
      <c r="C79" s="110"/>
      <c r="D79" s="109">
        <v>8.3299999999999999E-2</v>
      </c>
      <c r="E79" s="110"/>
      <c r="F79" s="115"/>
      <c r="G79" s="111"/>
      <c r="H79" s="115"/>
      <c r="I79" s="111"/>
    </row>
    <row r="80" spans="1:9" ht="114.75" customHeight="1" x14ac:dyDescent="0.25">
      <c r="A80" s="107" t="s">
        <v>265</v>
      </c>
      <c r="B80" s="1020"/>
      <c r="C80" s="1021"/>
      <c r="D80" s="1020"/>
      <c r="E80" s="1021"/>
      <c r="F80" s="848"/>
      <c r="G80" s="966"/>
      <c r="H80" s="833"/>
      <c r="I80" s="832"/>
    </row>
    <row r="81" spans="1:9" ht="80.25" customHeight="1" x14ac:dyDescent="0.25">
      <c r="A81" s="107" t="s">
        <v>266</v>
      </c>
      <c r="B81" s="824"/>
      <c r="C81" s="825"/>
      <c r="D81" s="1020"/>
      <c r="E81" s="1021"/>
      <c r="F81" s="833"/>
      <c r="G81" s="832"/>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360">
        <v>8.3299999999999999E-2</v>
      </c>
      <c r="C83" s="360"/>
      <c r="D83" s="109">
        <v>8.3299999999999999E-2</v>
      </c>
      <c r="E83" s="360"/>
      <c r="F83" s="115"/>
      <c r="G83" s="111"/>
      <c r="H83" s="115"/>
      <c r="I83" s="111"/>
    </row>
    <row r="84" spans="1:9" ht="120.75" customHeight="1" x14ac:dyDescent="0.25">
      <c r="A84" s="107" t="s">
        <v>265</v>
      </c>
      <c r="B84" s="1020"/>
      <c r="C84" s="1021"/>
      <c r="D84" s="1020"/>
      <c r="E84" s="1021"/>
      <c r="F84" s="848"/>
      <c r="G84" s="966"/>
      <c r="H84" s="833"/>
      <c r="I84" s="832"/>
    </row>
    <row r="85" spans="1:9" ht="100.5" customHeight="1" x14ac:dyDescent="0.25">
      <c r="A85" s="107" t="s">
        <v>266</v>
      </c>
      <c r="B85" s="824"/>
      <c r="C85" s="825"/>
      <c r="D85" s="1022"/>
      <c r="E85" s="1108"/>
      <c r="F85" s="833"/>
      <c r="G85" s="832"/>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360">
        <v>8.3299999999999999E-2</v>
      </c>
      <c r="C87" s="109"/>
      <c r="D87" s="109">
        <v>8.3299999999999999E-2</v>
      </c>
      <c r="E87" s="109"/>
      <c r="F87" s="115"/>
      <c r="G87" s="111"/>
      <c r="H87" s="115"/>
      <c r="I87" s="111"/>
    </row>
    <row r="88" spans="1:9" ht="141" customHeight="1" x14ac:dyDescent="0.25">
      <c r="A88" s="107" t="s">
        <v>265</v>
      </c>
      <c r="B88" s="1102"/>
      <c r="C88" s="1102"/>
      <c r="D88" s="1103"/>
      <c r="E88" s="1012"/>
      <c r="F88" s="876"/>
      <c r="G88" s="876"/>
      <c r="H88" s="876"/>
      <c r="I88" s="876"/>
    </row>
    <row r="89" spans="1:9" ht="96" customHeight="1" x14ac:dyDescent="0.25">
      <c r="A89" s="107" t="s">
        <v>266</v>
      </c>
      <c r="B89" s="1104"/>
      <c r="C89" s="1105"/>
      <c r="D89" s="1106"/>
      <c r="E89" s="1107"/>
      <c r="F89" s="815"/>
      <c r="G89" s="816"/>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360">
        <v>8.3299999999999999E-2</v>
      </c>
      <c r="C91" s="110"/>
      <c r="D91" s="109">
        <v>8.3299999999999999E-2</v>
      </c>
      <c r="E91" s="110"/>
      <c r="F91" s="115"/>
      <c r="G91" s="111"/>
      <c r="H91" s="115"/>
      <c r="I91" s="111"/>
    </row>
    <row r="92" spans="1:9" ht="120" customHeight="1" x14ac:dyDescent="0.25">
      <c r="A92" s="107" t="s">
        <v>265</v>
      </c>
      <c r="B92" s="1010"/>
      <c r="C92" s="1010"/>
      <c r="D92" s="1010"/>
      <c r="E92" s="1010"/>
      <c r="F92" s="823"/>
      <c r="G92" s="823"/>
      <c r="H92" s="823"/>
      <c r="I92" s="823"/>
    </row>
    <row r="93" spans="1:9" ht="98.25" customHeight="1" x14ac:dyDescent="0.25">
      <c r="A93" s="107" t="s">
        <v>266</v>
      </c>
      <c r="B93" s="813"/>
      <c r="C93" s="814"/>
      <c r="D93" s="1022"/>
      <c r="E93" s="1023"/>
      <c r="F93" s="815"/>
      <c r="G93" s="816"/>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360">
        <v>8.3299999999999999E-2</v>
      </c>
      <c r="C95" s="360"/>
      <c r="D95" s="109">
        <v>8.3299999999999999E-2</v>
      </c>
      <c r="E95" s="360"/>
      <c r="F95" s="115"/>
      <c r="G95" s="111"/>
      <c r="H95" s="115"/>
      <c r="I95" s="111"/>
    </row>
    <row r="96" spans="1:9" ht="131.25" customHeight="1" x14ac:dyDescent="0.25">
      <c r="A96" s="107" t="s">
        <v>265</v>
      </c>
      <c r="B96" s="1010"/>
      <c r="C96" s="1010"/>
      <c r="D96" s="1010"/>
      <c r="E96" s="1011"/>
      <c r="F96" s="823"/>
      <c r="G96" s="823"/>
      <c r="H96" s="823"/>
      <c r="I96" s="823"/>
    </row>
    <row r="97" spans="1:9" ht="146.25" customHeight="1" x14ac:dyDescent="0.25">
      <c r="A97" s="107" t="s">
        <v>266</v>
      </c>
      <c r="B97" s="824"/>
      <c r="C97" s="825"/>
      <c r="D97" s="1100"/>
      <c r="E97" s="1101"/>
      <c r="F97" s="815"/>
      <c r="G97" s="816"/>
      <c r="H97" s="815"/>
      <c r="I97" s="816"/>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360">
        <v>8.3299999999999999E-2</v>
      </c>
      <c r="C99" s="360"/>
      <c r="D99" s="109">
        <v>8.3299999999999999E-2</v>
      </c>
      <c r="E99" s="360"/>
      <c r="F99" s="115"/>
      <c r="G99" s="111"/>
      <c r="H99" s="115"/>
      <c r="I99" s="111"/>
    </row>
    <row r="100" spans="1:9" ht="172.5" customHeight="1" x14ac:dyDescent="0.25">
      <c r="A100" s="107" t="s">
        <v>265</v>
      </c>
      <c r="B100" s="1010"/>
      <c r="C100" s="1010"/>
      <c r="D100" s="1010"/>
      <c r="E100" s="1011"/>
      <c r="F100" s="823"/>
      <c r="G100" s="823"/>
      <c r="H100" s="823"/>
      <c r="I100" s="823"/>
    </row>
    <row r="101" spans="1:9" ht="120" customHeight="1" x14ac:dyDescent="0.25">
      <c r="A101" s="107" t="s">
        <v>266</v>
      </c>
      <c r="B101" s="1074"/>
      <c r="C101" s="1075"/>
      <c r="D101" s="824"/>
      <c r="E101" s="825"/>
      <c r="F101" s="815"/>
      <c r="G101" s="816"/>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360">
        <v>8.3299999999999999E-2</v>
      </c>
      <c r="C103" s="360"/>
      <c r="D103" s="109">
        <v>8.3299999999999999E-2</v>
      </c>
      <c r="E103" s="360"/>
      <c r="F103" s="115"/>
      <c r="G103" s="111"/>
      <c r="H103" s="115"/>
      <c r="I103" s="111"/>
    </row>
    <row r="104" spans="1:9" ht="146.25" customHeight="1" x14ac:dyDescent="0.25">
      <c r="A104" s="107" t="s">
        <v>265</v>
      </c>
      <c r="B104" s="1088"/>
      <c r="C104" s="1088"/>
      <c r="D104" s="1088"/>
      <c r="E104" s="1088"/>
      <c r="F104" s="823"/>
      <c r="G104" s="823"/>
      <c r="H104" s="823"/>
      <c r="I104" s="823"/>
    </row>
    <row r="105" spans="1:9" ht="80.25" customHeight="1" x14ac:dyDescent="0.25">
      <c r="A105" s="107" t="s">
        <v>266</v>
      </c>
      <c r="B105" s="824"/>
      <c r="C105" s="825"/>
      <c r="D105" s="824"/>
      <c r="E105" s="825"/>
      <c r="F105" s="815"/>
      <c r="G105" s="816"/>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360">
        <v>8.3299999999999999E-2</v>
      </c>
      <c r="C107" s="360"/>
      <c r="D107" s="109">
        <v>8.3299999999999999E-2</v>
      </c>
      <c r="E107" s="109"/>
      <c r="F107" s="115"/>
      <c r="G107" s="111"/>
      <c r="H107" s="115"/>
      <c r="I107" s="111"/>
    </row>
    <row r="108" spans="1:9" ht="181.5" customHeight="1" x14ac:dyDescent="0.25">
      <c r="A108" s="107" t="s">
        <v>265</v>
      </c>
      <c r="B108" s="955"/>
      <c r="C108" s="955"/>
      <c r="D108" s="1049"/>
      <c r="E108" s="1072"/>
      <c r="F108" s="823"/>
      <c r="G108" s="823"/>
      <c r="H108" s="823"/>
      <c r="I108" s="823"/>
    </row>
    <row r="109" spans="1:9" ht="80.25" customHeight="1" x14ac:dyDescent="0.25">
      <c r="A109" s="107" t="s">
        <v>266</v>
      </c>
      <c r="B109" s="824"/>
      <c r="C109" s="825"/>
      <c r="D109" s="824"/>
      <c r="E109" s="825"/>
      <c r="F109" s="815"/>
      <c r="G109" s="816"/>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360">
        <v>8.3299999999999999E-2</v>
      </c>
      <c r="C111" s="360"/>
      <c r="D111" s="109">
        <v>8.3299999999999999E-2</v>
      </c>
      <c r="E111" s="360"/>
      <c r="F111" s="115"/>
      <c r="G111" s="111"/>
      <c r="H111" s="115"/>
      <c r="I111" s="111"/>
    </row>
    <row r="112" spans="1:9" ht="138" customHeight="1" x14ac:dyDescent="0.25">
      <c r="A112" s="107" t="s">
        <v>265</v>
      </c>
      <c r="B112" s="955"/>
      <c r="C112" s="955"/>
      <c r="D112" s="1047"/>
      <c r="E112" s="1047"/>
      <c r="F112" s="823"/>
      <c r="G112" s="823"/>
      <c r="H112" s="823"/>
      <c r="I112" s="823"/>
    </row>
    <row r="113" spans="1:9" ht="129.75" customHeight="1" x14ac:dyDescent="0.25">
      <c r="A113" s="107" t="s">
        <v>266</v>
      </c>
      <c r="B113" s="824"/>
      <c r="C113" s="825"/>
      <c r="D113" s="824"/>
      <c r="E113" s="825"/>
      <c r="F113" s="815"/>
      <c r="G113" s="816"/>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60">
        <v>8.3699999999999997E-2</v>
      </c>
      <c r="C115" s="110"/>
      <c r="D115" s="360">
        <v>8.3699999999999997E-2</v>
      </c>
      <c r="E115" s="274"/>
      <c r="F115" s="359"/>
      <c r="G115" s="275"/>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113">
        <f t="shared" ref="B118:I118" si="1">(B71+B75+B79+B83+B87+B91+B95+B99+B103+B107+B111+B115)</f>
        <v>1</v>
      </c>
      <c r="C118" s="113">
        <f t="shared" si="1"/>
        <v>0</v>
      </c>
      <c r="D118" s="113">
        <f t="shared" si="1"/>
        <v>1</v>
      </c>
      <c r="E118" s="113">
        <f t="shared" si="1"/>
        <v>0</v>
      </c>
      <c r="F118" s="113">
        <f t="shared" si="1"/>
        <v>0</v>
      </c>
      <c r="G118" s="113">
        <f t="shared" si="1"/>
        <v>0</v>
      </c>
      <c r="H118" s="113">
        <f t="shared" si="1"/>
        <v>0</v>
      </c>
      <c r="I118" s="113">
        <f t="shared" si="1"/>
        <v>0</v>
      </c>
    </row>
    <row r="120" spans="1:9" ht="28.5" x14ac:dyDescent="0.25">
      <c r="A120" s="358" t="s">
        <v>268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989"/>
      <c r="B1" s="990"/>
      <c r="C1" s="990"/>
      <c r="D1" s="990"/>
      <c r="E1" s="991"/>
      <c r="F1" s="951" t="s">
        <v>269</v>
      </c>
      <c r="G1" s="952"/>
      <c r="H1" s="952"/>
      <c r="I1" s="952"/>
      <c r="J1" s="952"/>
      <c r="K1" s="952"/>
      <c r="L1" s="263"/>
    </row>
    <row r="2" spans="1:12" x14ac:dyDescent="0.25">
      <c r="A2" s="992"/>
      <c r="B2" s="993"/>
      <c r="C2" s="993"/>
      <c r="D2" s="993"/>
      <c r="E2" s="994"/>
      <c r="F2" s="953"/>
      <c r="G2" s="954"/>
      <c r="H2" s="954"/>
      <c r="I2" s="954"/>
      <c r="J2" s="954"/>
      <c r="K2" s="954"/>
      <c r="L2" s="263"/>
    </row>
    <row r="3" spans="1:12" x14ac:dyDescent="0.25">
      <c r="A3" s="992"/>
      <c r="B3" s="993"/>
      <c r="C3" s="993"/>
      <c r="D3" s="993"/>
      <c r="E3" s="994"/>
      <c r="F3" s="951" t="s">
        <v>270</v>
      </c>
      <c r="G3" s="952"/>
      <c r="H3" s="952"/>
      <c r="I3" s="952"/>
      <c r="J3" s="952"/>
      <c r="K3" s="952"/>
      <c r="L3" s="263"/>
    </row>
    <row r="4" spans="1:12" x14ac:dyDescent="0.25">
      <c r="A4" s="995"/>
      <c r="B4" s="996"/>
      <c r="C4" s="996"/>
      <c r="D4" s="996"/>
      <c r="E4" s="997"/>
      <c r="F4" s="953"/>
      <c r="G4" s="954"/>
      <c r="H4" s="954"/>
      <c r="I4" s="954"/>
      <c r="J4" s="954"/>
      <c r="K4" s="954"/>
      <c r="L4" s="263"/>
    </row>
    <row r="5" spans="1:12" x14ac:dyDescent="0.25">
      <c r="A5" s="922" t="s">
        <v>271</v>
      </c>
      <c r="B5" s="923"/>
      <c r="C5" s="923"/>
      <c r="D5" s="923"/>
      <c r="E5" s="923"/>
      <c r="F5" s="923"/>
      <c r="G5" s="923"/>
      <c r="H5" s="923"/>
      <c r="I5" s="923"/>
      <c r="J5" s="923"/>
      <c r="K5" s="923"/>
      <c r="L5" s="935"/>
    </row>
    <row r="6" spans="1:12" x14ac:dyDescent="0.25">
      <c r="A6" s="922" t="s">
        <v>272</v>
      </c>
      <c r="B6" s="923"/>
      <c r="C6" s="924"/>
      <c r="D6" s="925" t="s">
        <v>12</v>
      </c>
      <c r="E6" s="926"/>
      <c r="F6" s="926"/>
      <c r="G6" s="926"/>
      <c r="H6" s="927"/>
      <c r="I6" s="922" t="s">
        <v>273</v>
      </c>
      <c r="J6" s="924"/>
      <c r="K6" s="925" t="s">
        <v>37</v>
      </c>
      <c r="L6" s="927"/>
    </row>
    <row r="7" spans="1:12" x14ac:dyDescent="0.25">
      <c r="A7" s="922" t="s">
        <v>274</v>
      </c>
      <c r="B7" s="923"/>
      <c r="C7" s="924"/>
      <c r="D7" s="925" t="s">
        <v>26</v>
      </c>
      <c r="E7" s="926"/>
      <c r="F7" s="926"/>
      <c r="G7" s="926"/>
      <c r="H7" s="927"/>
      <c r="I7" s="922" t="s">
        <v>98</v>
      </c>
      <c r="J7" s="924"/>
      <c r="K7" s="925" t="s">
        <v>15</v>
      </c>
      <c r="L7" s="927"/>
    </row>
    <row r="8" spans="1:12" ht="63" customHeight="1" x14ac:dyDescent="0.25">
      <c r="A8" s="922" t="s">
        <v>275</v>
      </c>
      <c r="B8" s="923"/>
      <c r="C8" s="924"/>
      <c r="D8" s="925" t="s">
        <v>74</v>
      </c>
      <c r="E8" s="926"/>
      <c r="F8" s="926"/>
      <c r="G8" s="926"/>
      <c r="H8" s="927"/>
      <c r="I8" s="922" t="s">
        <v>276</v>
      </c>
      <c r="J8" s="924"/>
      <c r="K8" s="925" t="s">
        <v>75</v>
      </c>
      <c r="L8" s="927"/>
    </row>
    <row r="9" spans="1:12" x14ac:dyDescent="0.25">
      <c r="A9" s="942" t="s">
        <v>277</v>
      </c>
      <c r="B9" s="943"/>
      <c r="C9" s="943"/>
      <c r="D9" s="943"/>
      <c r="E9" s="923"/>
      <c r="F9" s="923"/>
      <c r="G9" s="923"/>
      <c r="H9" s="923"/>
      <c r="I9" s="923"/>
      <c r="J9" s="923"/>
      <c r="K9" s="923"/>
      <c r="L9" s="935"/>
    </row>
    <row r="10" spans="1:12" ht="36.75" customHeight="1" x14ac:dyDescent="0.25">
      <c r="A10" s="920" t="s">
        <v>278</v>
      </c>
      <c r="B10" s="920"/>
      <c r="C10" s="920"/>
      <c r="D10" s="920"/>
      <c r="E10" s="921" t="str">
        <f>+ACTIVIDAD_7!B13</f>
        <v>Realizar el 100% de las actividades operativas y contractuales necesarias para brindar los servicios del Modelo Casa de Igualdad de Oportunidades (CIOM) en las 20 localidades de Bogotá</v>
      </c>
      <c r="F10" s="921"/>
      <c r="G10" s="921"/>
      <c r="H10" s="921"/>
      <c r="I10" s="921"/>
      <c r="J10" s="921"/>
      <c r="K10" s="921"/>
      <c r="L10" s="921"/>
    </row>
    <row r="11" spans="1:12" ht="51.75" customHeight="1" x14ac:dyDescent="0.25">
      <c r="A11" s="933" t="s">
        <v>279</v>
      </c>
      <c r="B11" s="934"/>
      <c r="C11" s="934"/>
      <c r="D11" s="935"/>
      <c r="E11" s="944" t="str">
        <f>+ACTIVIDAD_7!I17</f>
        <v>Porcentaje de localidades con actividades operativas y contractuales necesarias para brindar los servicios del Modelo Casa de Igualdad de Oportunidades (CIOM)  realizadas</v>
      </c>
      <c r="F11" s="945"/>
      <c r="G11" s="945"/>
      <c r="H11" s="945"/>
      <c r="I11" s="945"/>
      <c r="J11" s="945"/>
      <c r="K11" s="945"/>
      <c r="L11" s="946"/>
    </row>
    <row r="12" spans="1:12" ht="44.25" customHeight="1" x14ac:dyDescent="0.25">
      <c r="A12" s="922" t="s">
        <v>280</v>
      </c>
      <c r="B12" s="923"/>
      <c r="C12" s="923"/>
      <c r="D12" s="924"/>
      <c r="E12" s="944" t="s">
        <v>395</v>
      </c>
      <c r="F12" s="945"/>
      <c r="G12" s="945"/>
      <c r="H12" s="945"/>
      <c r="I12" s="945"/>
      <c r="J12" s="945"/>
      <c r="K12" s="945"/>
      <c r="L12" s="946"/>
    </row>
    <row r="13" spans="1:12" ht="20.25" customHeight="1" x14ac:dyDescent="0.25">
      <c r="A13" s="922" t="s">
        <v>282</v>
      </c>
      <c r="B13" s="923"/>
      <c r="C13" s="924"/>
      <c r="D13" s="925"/>
      <c r="E13" s="926"/>
      <c r="F13" s="926"/>
      <c r="G13" s="926"/>
      <c r="H13" s="927"/>
      <c r="I13" s="922" t="s">
        <v>283</v>
      </c>
      <c r="J13" s="924"/>
      <c r="K13" s="925" t="s">
        <v>49</v>
      </c>
      <c r="L13" s="927"/>
    </row>
    <row r="14" spans="1:12" x14ac:dyDescent="0.25">
      <c r="A14" s="922" t="s">
        <v>284</v>
      </c>
      <c r="B14" s="923"/>
      <c r="C14" s="923"/>
      <c r="D14" s="923"/>
      <c r="E14" s="923"/>
      <c r="F14" s="923"/>
      <c r="G14" s="923"/>
      <c r="H14" s="923"/>
      <c r="I14" s="923"/>
      <c r="J14" s="923"/>
      <c r="K14" s="923"/>
      <c r="L14" s="935"/>
    </row>
    <row r="15" spans="1:12" ht="28.5" customHeight="1" x14ac:dyDescent="0.25">
      <c r="A15" s="922" t="s">
        <v>285</v>
      </c>
      <c r="B15" s="923"/>
      <c r="C15" s="924"/>
      <c r="D15" s="925" t="s">
        <v>19</v>
      </c>
      <c r="E15" s="926"/>
      <c r="F15" s="926"/>
      <c r="G15" s="926"/>
      <c r="H15" s="927"/>
      <c r="I15" s="922" t="s">
        <v>286</v>
      </c>
      <c r="J15" s="924"/>
      <c r="K15" s="925" t="s">
        <v>20</v>
      </c>
      <c r="L15" s="927"/>
    </row>
    <row r="16" spans="1:12" ht="27" customHeight="1" x14ac:dyDescent="0.25">
      <c r="A16" s="922" t="s">
        <v>287</v>
      </c>
      <c r="B16" s="923"/>
      <c r="C16" s="924"/>
      <c r="D16" s="998">
        <v>1</v>
      </c>
      <c r="E16" s="999"/>
      <c r="F16" s="999"/>
      <c r="G16" s="999"/>
      <c r="H16" s="1000"/>
      <c r="I16" s="922" t="s">
        <v>237</v>
      </c>
      <c r="J16" s="924"/>
      <c r="K16" s="925" t="s">
        <v>23</v>
      </c>
      <c r="L16" s="927"/>
    </row>
    <row r="17" spans="1:12" x14ac:dyDescent="0.25">
      <c r="A17" s="922" t="s">
        <v>288</v>
      </c>
      <c r="B17" s="923"/>
      <c r="C17" s="924"/>
      <c r="D17" s="925"/>
      <c r="E17" s="926"/>
      <c r="F17" s="926"/>
      <c r="G17" s="926"/>
      <c r="H17" s="927"/>
      <c r="I17" s="930"/>
      <c r="J17" s="931"/>
      <c r="K17" s="931"/>
      <c r="L17" s="932"/>
    </row>
    <row r="18" spans="1:12" x14ac:dyDescent="0.25">
      <c r="A18" s="270" t="s">
        <v>289</v>
      </c>
      <c r="B18" s="270" t="s">
        <v>290</v>
      </c>
      <c r="C18" s="922" t="s">
        <v>291</v>
      </c>
      <c r="D18" s="923"/>
      <c r="E18" s="923"/>
      <c r="F18" s="923"/>
      <c r="G18" s="924"/>
      <c r="H18" s="922" t="s">
        <v>292</v>
      </c>
      <c r="I18" s="924"/>
      <c r="J18" s="922" t="s">
        <v>293</v>
      </c>
      <c r="K18" s="924"/>
      <c r="L18" s="270" t="s">
        <v>294</v>
      </c>
    </row>
    <row r="19" spans="1:12" ht="135.75" customHeight="1" x14ac:dyDescent="0.25">
      <c r="A19" s="265">
        <v>1</v>
      </c>
      <c r="B19" s="266" t="s">
        <v>263</v>
      </c>
      <c r="C19" s="1085" t="s">
        <v>396</v>
      </c>
      <c r="D19" s="1086"/>
      <c r="E19" s="1086"/>
      <c r="F19" s="1086"/>
      <c r="G19" s="1087"/>
      <c r="H19" s="1085" t="s">
        <v>397</v>
      </c>
      <c r="I19" s="1087"/>
      <c r="J19" s="925" t="s">
        <v>22</v>
      </c>
      <c r="K19" s="927"/>
      <c r="L19" s="266" t="s">
        <v>398</v>
      </c>
    </row>
    <row r="20" spans="1:12" ht="36.75" customHeight="1" x14ac:dyDescent="0.25">
      <c r="A20" s="265">
        <v>2</v>
      </c>
      <c r="B20" s="266" t="s">
        <v>263</v>
      </c>
      <c r="C20" s="925" t="s">
        <v>399</v>
      </c>
      <c r="D20" s="926"/>
      <c r="E20" s="926"/>
      <c r="F20" s="926"/>
      <c r="G20" s="927"/>
      <c r="H20" s="925" t="s">
        <v>400</v>
      </c>
      <c r="I20" s="927"/>
      <c r="J20" s="925" t="s">
        <v>22</v>
      </c>
      <c r="K20" s="927"/>
      <c r="L20" s="266" t="s">
        <v>401</v>
      </c>
    </row>
    <row r="21" spans="1:12" x14ac:dyDescent="0.25">
      <c r="A21" s="265"/>
      <c r="B21" s="266"/>
      <c r="C21" s="925"/>
      <c r="D21" s="926"/>
      <c r="E21" s="926"/>
      <c r="F21" s="926"/>
      <c r="G21" s="927"/>
      <c r="H21" s="925"/>
      <c r="I21" s="927"/>
      <c r="J21" s="930"/>
      <c r="K21" s="932"/>
      <c r="L21" s="266"/>
    </row>
    <row r="22" spans="1:12" ht="51" x14ac:dyDescent="0.25">
      <c r="A22" s="270" t="s">
        <v>289</v>
      </c>
      <c r="B22" s="922" t="s">
        <v>302</v>
      </c>
      <c r="C22" s="923"/>
      <c r="D22" s="923"/>
      <c r="E22" s="923"/>
      <c r="F22" s="923"/>
      <c r="G22" s="923"/>
      <c r="H22" s="923"/>
      <c r="I22" s="923"/>
      <c r="J22" s="923"/>
      <c r="K22" s="924"/>
      <c r="L22" s="270" t="s">
        <v>303</v>
      </c>
    </row>
    <row r="23" spans="1:12" ht="39.75" customHeight="1" x14ac:dyDescent="0.25">
      <c r="A23" s="265">
        <v>1</v>
      </c>
      <c r="B23" s="1085" t="s">
        <v>402</v>
      </c>
      <c r="C23" s="1086"/>
      <c r="D23" s="1086"/>
      <c r="E23" s="1086"/>
      <c r="F23" s="1086"/>
      <c r="G23" s="1086"/>
      <c r="H23" s="1086"/>
      <c r="I23" s="1086"/>
      <c r="J23" s="1086"/>
      <c r="K23" s="1087"/>
      <c r="L23" s="266" t="s">
        <v>34</v>
      </c>
    </row>
    <row r="24" spans="1:12" x14ac:dyDescent="0.25">
      <c r="A24" s="922" t="s">
        <v>305</v>
      </c>
      <c r="B24" s="923"/>
      <c r="C24" s="923"/>
      <c r="D24" s="923"/>
      <c r="E24" s="923"/>
      <c r="F24" s="943"/>
      <c r="G24" s="943"/>
      <c r="H24" s="923"/>
      <c r="I24" s="943"/>
      <c r="J24" s="943"/>
      <c r="K24" s="923"/>
      <c r="L24" s="1003"/>
    </row>
    <row r="25" spans="1:12" ht="38.25" x14ac:dyDescent="0.25">
      <c r="A25" s="922" t="s">
        <v>306</v>
      </c>
      <c r="B25" s="923"/>
      <c r="C25" s="924"/>
      <c r="D25" s="1116">
        <v>1</v>
      </c>
      <c r="E25" s="926"/>
      <c r="F25" s="920" t="s">
        <v>307</v>
      </c>
      <c r="G25" s="920"/>
      <c r="H25" s="277">
        <v>2024</v>
      </c>
      <c r="I25" s="920" t="s">
        <v>308</v>
      </c>
      <c r="J25" s="920"/>
      <c r="K25" s="264"/>
      <c r="L25" s="276" t="s">
        <v>398</v>
      </c>
    </row>
    <row r="26" spans="1:12" x14ac:dyDescent="0.25">
      <c r="A26" s="922" t="s">
        <v>310</v>
      </c>
      <c r="B26" s="923"/>
      <c r="C26" s="924"/>
      <c r="D26" s="925" t="s">
        <v>403</v>
      </c>
      <c r="E26" s="926"/>
      <c r="F26" s="919"/>
      <c r="G26" s="919"/>
      <c r="H26" s="926"/>
      <c r="I26" s="919"/>
      <c r="J26" s="919"/>
      <c r="K26" s="926"/>
      <c r="L26" s="936"/>
    </row>
    <row r="27" spans="1:12" x14ac:dyDescent="0.25">
      <c r="A27" s="922" t="s">
        <v>312</v>
      </c>
      <c r="B27" s="923"/>
      <c r="C27" s="924"/>
      <c r="D27" s="930"/>
      <c r="E27" s="931"/>
      <c r="F27" s="931"/>
      <c r="G27" s="931"/>
      <c r="H27" s="931"/>
      <c r="I27" s="931"/>
      <c r="J27" s="931"/>
      <c r="K27" s="931"/>
      <c r="L27" s="932"/>
    </row>
    <row r="28" spans="1:12" x14ac:dyDescent="0.25">
      <c r="A28" s="922" t="s">
        <v>313</v>
      </c>
      <c r="B28" s="923"/>
      <c r="C28" s="924"/>
      <c r="D28" s="925"/>
      <c r="E28" s="926"/>
      <c r="F28" s="926"/>
      <c r="G28" s="926"/>
      <c r="H28" s="926"/>
      <c r="I28" s="926"/>
      <c r="J28" s="926"/>
      <c r="K28" s="926"/>
      <c r="L28" s="92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109" zoomScale="60" zoomScaleNormal="60" workbookViewId="0">
      <selection activeCell="H37" sqref="H37:I38"/>
    </sheetView>
  </sheetViews>
  <sheetFormatPr baseColWidth="10" defaultColWidth="10.85546875" defaultRowHeight="14.25" x14ac:dyDescent="0.25"/>
  <cols>
    <col min="1" max="1" width="49.7109375" style="66" customWidth="1"/>
    <col min="2" max="5" width="35.71093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48"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4.2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404</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391</v>
      </c>
      <c r="C17" s="864"/>
      <c r="D17" s="864"/>
      <c r="E17" s="864"/>
      <c r="F17" s="864"/>
      <c r="G17" s="699" t="s">
        <v>215</v>
      </c>
      <c r="H17" s="699"/>
      <c r="I17" s="862" t="s">
        <v>405</v>
      </c>
      <c r="J17" s="862"/>
      <c r="K17" s="862"/>
      <c r="L17" s="862"/>
      <c r="M17" s="862"/>
      <c r="N17" s="862"/>
      <c r="O17" s="86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84" t="s">
        <v>218</v>
      </c>
      <c r="C19" s="864"/>
      <c r="D19" s="864"/>
      <c r="E19" s="864"/>
      <c r="F19" s="117" t="s">
        <v>219</v>
      </c>
      <c r="G19" s="868" t="s">
        <v>376</v>
      </c>
      <c r="H19" s="868"/>
      <c r="I19" s="868"/>
      <c r="J19" s="117" t="s">
        <v>221</v>
      </c>
      <c r="K19" s="864" t="s">
        <v>222</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63">
        <f>SUM(B26:M26)</f>
        <v>217350000</v>
      </c>
      <c r="O26" s="84"/>
    </row>
    <row r="27" spans="1:15" ht="32.1" customHeight="1" x14ac:dyDescent="0.25">
      <c r="A27" s="85" t="s">
        <v>228</v>
      </c>
      <c r="B27" s="86"/>
      <c r="C27" s="86"/>
      <c r="D27" s="86"/>
      <c r="E27" s="86"/>
      <c r="F27" s="86"/>
      <c r="G27" s="86"/>
      <c r="H27" s="86"/>
      <c r="I27" s="86"/>
      <c r="J27" s="86"/>
      <c r="K27" s="86"/>
      <c r="L27" s="86"/>
      <c r="M27" s="86"/>
      <c r="N27" s="86">
        <f t="shared" ref="N27:N31" si="0">SUM(B27:M27)</f>
        <v>0</v>
      </c>
      <c r="O27" s="116">
        <f>+(B27+C27+D27+E27+F27+G27+H27+I27+J27+K27+L27+M27)/N26</f>
        <v>0</v>
      </c>
    </row>
    <row r="28" spans="1:15" ht="32.1" customHeight="1" x14ac:dyDescent="0.25">
      <c r="A28" s="85" t="s">
        <v>229</v>
      </c>
      <c r="B28" s="86"/>
      <c r="C28" s="86"/>
      <c r="D28" s="86"/>
      <c r="E28" s="86"/>
      <c r="F28" s="86"/>
      <c r="G28" s="86"/>
      <c r="H28" s="86"/>
      <c r="I28" s="86"/>
      <c r="J28" s="86"/>
      <c r="K28" s="86"/>
      <c r="L28" s="86"/>
      <c r="M28" s="86"/>
      <c r="N28" s="86">
        <f t="shared" si="0"/>
        <v>0</v>
      </c>
      <c r="O28" s="116"/>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x14ac:dyDescent="0.25">
      <c r="A36" s="102" t="s">
        <v>234</v>
      </c>
      <c r="B36" s="884" t="str">
        <f>+B13</f>
        <v>Implementar 1 estrategia asociada al Modelo CIOM para la ruralidad Bogotana</v>
      </c>
      <c r="C36" s="885"/>
      <c r="D36" s="885"/>
      <c r="E36" s="885"/>
      <c r="F36" s="885"/>
      <c r="G36" s="885"/>
      <c r="H36" s="885"/>
      <c r="I36" s="886"/>
      <c r="J36" s="93"/>
    </row>
    <row r="37" spans="1:10" ht="18.75" customHeight="1" x14ac:dyDescent="0.25">
      <c r="A37" s="893" t="s">
        <v>235</v>
      </c>
      <c r="B37" s="103">
        <v>2024</v>
      </c>
      <c r="C37" s="103">
        <v>2025</v>
      </c>
      <c r="D37" s="103">
        <v>2026</v>
      </c>
      <c r="E37" s="103">
        <v>2027</v>
      </c>
      <c r="F37" s="103" t="s">
        <v>236</v>
      </c>
      <c r="G37" s="893" t="s">
        <v>237</v>
      </c>
      <c r="H37" s="1323" t="s">
        <v>23</v>
      </c>
      <c r="I37" s="1323"/>
      <c r="J37" s="93"/>
    </row>
    <row r="38" spans="1:10" ht="50.25" customHeight="1" thickBot="1" x14ac:dyDescent="0.3">
      <c r="A38" s="894"/>
      <c r="B38" s="1321">
        <v>1</v>
      </c>
      <c r="C38" s="1321">
        <v>1</v>
      </c>
      <c r="D38" s="1321">
        <v>1</v>
      </c>
      <c r="E38" s="1321">
        <v>1</v>
      </c>
      <c r="F38" s="1322">
        <v>1</v>
      </c>
      <c r="G38" s="894"/>
      <c r="H38" s="1323"/>
      <c r="I38" s="1323"/>
      <c r="J38" s="93"/>
    </row>
    <row r="39" spans="1:10" ht="52.5" customHeight="1" thickBot="1" x14ac:dyDescent="0.3">
      <c r="A39" s="103" t="s">
        <v>238</v>
      </c>
      <c r="B39" s="887">
        <v>0.09</v>
      </c>
      <c r="C39" s="888"/>
      <c r="D39" s="1136" t="s">
        <v>239</v>
      </c>
      <c r="E39" s="1137"/>
      <c r="F39" s="1137"/>
      <c r="G39" s="1137"/>
      <c r="H39" s="1137"/>
      <c r="I39" s="1138"/>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20.75" customHeight="1" thickBot="1" x14ac:dyDescent="0.3">
      <c r="A41" s="894"/>
      <c r="B41" s="98">
        <v>1</v>
      </c>
      <c r="C41" s="99"/>
      <c r="D41" s="715"/>
      <c r="E41" s="716"/>
      <c r="F41" s="811"/>
      <c r="G41" s="716"/>
      <c r="H41" s="415"/>
      <c r="I41" s="402"/>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230.25" customHeight="1" thickBot="1" x14ac:dyDescent="0.3">
      <c r="A43" s="894"/>
      <c r="B43" s="98">
        <v>1</v>
      </c>
      <c r="C43" s="99"/>
      <c r="D43" s="715"/>
      <c r="E43" s="716"/>
      <c r="F43" s="715"/>
      <c r="G43" s="716"/>
      <c r="H43" s="96"/>
      <c r="I43" s="402"/>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196.5" customHeight="1" thickBot="1" x14ac:dyDescent="0.3">
      <c r="A45" s="894"/>
      <c r="B45" s="98">
        <v>1</v>
      </c>
      <c r="C45" s="99"/>
      <c r="D45" s="715"/>
      <c r="E45" s="716"/>
      <c r="F45" s="1038"/>
      <c r="G45" s="1040"/>
      <c r="H45" s="410"/>
      <c r="I45" s="402"/>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ht="206.25" customHeight="1" thickBot="1" x14ac:dyDescent="0.3">
      <c r="A47" s="894"/>
      <c r="B47" s="98">
        <v>1</v>
      </c>
      <c r="C47" s="99"/>
      <c r="D47" s="715"/>
      <c r="E47" s="716"/>
      <c r="F47" s="1038"/>
      <c r="G47" s="1040"/>
      <c r="H47" s="114"/>
      <c r="I47" s="404"/>
    </row>
    <row r="48" spans="1:10" s="94" customFormat="1" ht="35.1" customHeight="1" thickBot="1" x14ac:dyDescent="0.3">
      <c r="A48" s="893" t="s">
        <v>250</v>
      </c>
      <c r="B48" s="105" t="s">
        <v>241</v>
      </c>
      <c r="C48" s="104" t="s">
        <v>242</v>
      </c>
      <c r="D48" s="879" t="s">
        <v>243</v>
      </c>
      <c r="E48" s="880"/>
      <c r="F48" s="879" t="s">
        <v>244</v>
      </c>
      <c r="G48" s="880"/>
      <c r="H48" s="104" t="s">
        <v>245</v>
      </c>
      <c r="I48" s="106" t="s">
        <v>246</v>
      </c>
    </row>
    <row r="49" spans="1:9" ht="180" customHeight="1" thickBot="1" x14ac:dyDescent="0.3">
      <c r="A49" s="894"/>
      <c r="B49" s="98">
        <v>1</v>
      </c>
      <c r="C49" s="99"/>
      <c r="D49" s="702"/>
      <c r="E49" s="704"/>
      <c r="F49" s="702"/>
      <c r="G49" s="704"/>
      <c r="H49" s="501"/>
      <c r="I49" s="497"/>
    </row>
    <row r="50" spans="1:9" s="94" customFormat="1" ht="35.1" customHeight="1" thickBot="1" x14ac:dyDescent="0.3">
      <c r="A50" s="893" t="s">
        <v>251</v>
      </c>
      <c r="B50" s="105" t="s">
        <v>241</v>
      </c>
      <c r="C50" s="104" t="s">
        <v>242</v>
      </c>
      <c r="D50" s="879" t="s">
        <v>243</v>
      </c>
      <c r="E50" s="880"/>
      <c r="F50" s="879" t="s">
        <v>244</v>
      </c>
      <c r="G50" s="880"/>
      <c r="H50" s="104" t="s">
        <v>245</v>
      </c>
      <c r="I50" s="106" t="s">
        <v>246</v>
      </c>
    </row>
    <row r="51" spans="1:9" ht="177.75" customHeight="1" thickBot="1" x14ac:dyDescent="0.3">
      <c r="A51" s="894"/>
      <c r="B51" s="100">
        <v>1</v>
      </c>
      <c r="C51" s="101"/>
      <c r="D51" s="1010"/>
      <c r="E51" s="1011"/>
      <c r="F51" s="1010"/>
      <c r="G51" s="1011"/>
      <c r="H51" s="556"/>
      <c r="I51" s="543"/>
    </row>
    <row r="52" spans="1:9" ht="35.1" customHeight="1" thickBot="1" x14ac:dyDescent="0.3">
      <c r="A52" s="893" t="s">
        <v>252</v>
      </c>
      <c r="B52" s="103" t="s">
        <v>241</v>
      </c>
      <c r="C52" s="102" t="s">
        <v>242</v>
      </c>
      <c r="D52" s="879" t="s">
        <v>243</v>
      </c>
      <c r="E52" s="880"/>
      <c r="F52" s="879" t="s">
        <v>244</v>
      </c>
      <c r="G52" s="880"/>
      <c r="H52" s="104" t="s">
        <v>245</v>
      </c>
      <c r="I52" s="106" t="s">
        <v>246</v>
      </c>
    </row>
    <row r="53" spans="1:9" ht="177.75" customHeight="1" x14ac:dyDescent="0.25">
      <c r="A53" s="894"/>
      <c r="B53" s="100">
        <v>1</v>
      </c>
      <c r="C53" s="101"/>
      <c r="D53" s="718"/>
      <c r="E53" s="1115"/>
      <c r="F53" s="1010"/>
      <c r="G53" s="1011"/>
      <c r="H53" s="556"/>
      <c r="I53" s="543"/>
    </row>
    <row r="54" spans="1:9" ht="35.1" customHeight="1" x14ac:dyDescent="0.25">
      <c r="A54" s="893" t="s">
        <v>253</v>
      </c>
      <c r="B54" s="103" t="s">
        <v>241</v>
      </c>
      <c r="C54" s="102" t="s">
        <v>242</v>
      </c>
      <c r="D54" s="879" t="s">
        <v>243</v>
      </c>
      <c r="E54" s="880"/>
      <c r="F54" s="879" t="s">
        <v>244</v>
      </c>
      <c r="G54" s="880"/>
      <c r="H54" s="104" t="s">
        <v>245</v>
      </c>
      <c r="I54" s="106" t="s">
        <v>246</v>
      </c>
    </row>
    <row r="55" spans="1:9" ht="177.75" customHeight="1" x14ac:dyDescent="0.25">
      <c r="A55" s="894"/>
      <c r="B55" s="100">
        <v>1</v>
      </c>
      <c r="C55" s="101"/>
      <c r="D55" s="718"/>
      <c r="E55" s="1115"/>
      <c r="F55" s="1131"/>
      <c r="G55" s="1132"/>
      <c r="H55" s="556"/>
      <c r="I55" s="543"/>
    </row>
    <row r="56" spans="1:9" ht="35.1" customHeight="1" x14ac:dyDescent="0.25">
      <c r="A56" s="893" t="s">
        <v>254</v>
      </c>
      <c r="B56" s="103" t="s">
        <v>241</v>
      </c>
      <c r="C56" s="102" t="s">
        <v>242</v>
      </c>
      <c r="D56" s="879" t="s">
        <v>243</v>
      </c>
      <c r="E56" s="880"/>
      <c r="F56" s="879" t="s">
        <v>244</v>
      </c>
      <c r="G56" s="880"/>
      <c r="H56" s="104" t="s">
        <v>245</v>
      </c>
      <c r="I56" s="106" t="s">
        <v>246</v>
      </c>
    </row>
    <row r="57" spans="1:9" ht="232.5" customHeight="1" x14ac:dyDescent="0.25">
      <c r="A57" s="894"/>
      <c r="B57" s="100">
        <v>1</v>
      </c>
      <c r="C57" s="101"/>
      <c r="D57" s="726"/>
      <c r="E57" s="727"/>
      <c r="F57" s="1073"/>
      <c r="G57" s="1135"/>
      <c r="H57" s="96"/>
      <c r="I57" s="569"/>
    </row>
    <row r="58" spans="1:9" ht="35.1" customHeight="1" x14ac:dyDescent="0.25">
      <c r="A58" s="893" t="s">
        <v>255</v>
      </c>
      <c r="B58" s="103" t="s">
        <v>241</v>
      </c>
      <c r="C58" s="102" t="s">
        <v>242</v>
      </c>
      <c r="D58" s="879" t="s">
        <v>243</v>
      </c>
      <c r="E58" s="880"/>
      <c r="F58" s="879" t="s">
        <v>244</v>
      </c>
      <c r="G58" s="880"/>
      <c r="H58" s="104" t="s">
        <v>245</v>
      </c>
      <c r="I58" s="106" t="s">
        <v>246</v>
      </c>
    </row>
    <row r="59" spans="1:9" ht="261.75" customHeight="1" x14ac:dyDescent="0.25">
      <c r="A59" s="894"/>
      <c r="B59" s="100">
        <v>1</v>
      </c>
      <c r="C59" s="101"/>
      <c r="D59" s="702"/>
      <c r="E59" s="704"/>
      <c r="F59" s="1131"/>
      <c r="G59" s="1132"/>
      <c r="H59" s="96"/>
      <c r="I59" s="543"/>
    </row>
    <row r="60" spans="1:9" ht="35.1" customHeight="1" x14ac:dyDescent="0.25">
      <c r="A60" s="893" t="s">
        <v>256</v>
      </c>
      <c r="B60" s="103" t="s">
        <v>241</v>
      </c>
      <c r="C60" s="102" t="s">
        <v>242</v>
      </c>
      <c r="D60" s="879" t="s">
        <v>243</v>
      </c>
      <c r="E60" s="880"/>
      <c r="F60" s="879" t="s">
        <v>244</v>
      </c>
      <c r="G60" s="880"/>
      <c r="H60" s="104" t="s">
        <v>245</v>
      </c>
      <c r="I60" s="106" t="s">
        <v>246</v>
      </c>
    </row>
    <row r="61" spans="1:9" ht="236.25" customHeight="1" x14ac:dyDescent="0.25">
      <c r="A61" s="894"/>
      <c r="B61" s="100">
        <v>1</v>
      </c>
      <c r="C61" s="101"/>
      <c r="D61" s="702"/>
      <c r="E61" s="731"/>
      <c r="F61" s="1133"/>
      <c r="G61" s="1134"/>
      <c r="H61" s="96"/>
      <c r="I61" s="406"/>
    </row>
    <row r="62" spans="1:9" ht="35.1" customHeight="1" x14ac:dyDescent="0.25">
      <c r="A62" s="893" t="s">
        <v>257</v>
      </c>
      <c r="B62" s="103" t="s">
        <v>241</v>
      </c>
      <c r="C62" s="102" t="s">
        <v>242</v>
      </c>
      <c r="D62" s="879" t="s">
        <v>243</v>
      </c>
      <c r="E62" s="880"/>
      <c r="F62" s="879" t="s">
        <v>244</v>
      </c>
      <c r="G62" s="880"/>
      <c r="H62" s="104" t="s">
        <v>245</v>
      </c>
      <c r="I62" s="106" t="s">
        <v>246</v>
      </c>
    </row>
    <row r="63" spans="1:9" ht="120.75" customHeight="1" thickBot="1" x14ac:dyDescent="0.3">
      <c r="A63" s="894"/>
      <c r="B63" s="100">
        <v>1</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41.25" customHeight="1" x14ac:dyDescent="0.25">
      <c r="A68" s="107" t="s">
        <v>259</v>
      </c>
      <c r="B68" s="842" t="s">
        <v>406</v>
      </c>
      <c r="C68" s="843"/>
      <c r="D68" s="842" t="s">
        <v>407</v>
      </c>
      <c r="E68" s="843"/>
      <c r="F68" s="842" t="s">
        <v>263</v>
      </c>
      <c r="G68" s="843"/>
      <c r="H68" s="842" t="s">
        <v>263</v>
      </c>
      <c r="I68" s="843"/>
    </row>
    <row r="69" spans="1:9" ht="40.5" customHeight="1" x14ac:dyDescent="0.25">
      <c r="A69" s="107" t="s">
        <v>264</v>
      </c>
      <c r="B69" s="1027">
        <v>2.7E-2</v>
      </c>
      <c r="C69" s="1028"/>
      <c r="D69" s="1027">
        <v>6.3E-2</v>
      </c>
      <c r="E69" s="1028"/>
      <c r="F69" s="1096"/>
      <c r="G69" s="808"/>
      <c r="H69" s="807"/>
      <c r="I69" s="80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0.05</v>
      </c>
      <c r="C71" s="110"/>
      <c r="D71" s="109">
        <v>0.05</v>
      </c>
      <c r="E71" s="110"/>
      <c r="F71" s="115">
        <v>0</v>
      </c>
      <c r="G71" s="110"/>
      <c r="H71" s="115"/>
      <c r="I71" s="110"/>
    </row>
    <row r="72" spans="1:9" ht="80.25" customHeight="1" x14ac:dyDescent="0.25">
      <c r="A72" s="107" t="s">
        <v>265</v>
      </c>
      <c r="B72" s="1024"/>
      <c r="C72" s="1025"/>
      <c r="D72" s="1024"/>
      <c r="E72" s="1025"/>
      <c r="F72" s="848"/>
      <c r="G72" s="966"/>
      <c r="H72" s="848"/>
      <c r="I72" s="849"/>
    </row>
    <row r="73" spans="1:9" ht="80.25" customHeight="1" x14ac:dyDescent="0.25">
      <c r="A73" s="107" t="s">
        <v>266</v>
      </c>
      <c r="B73" s="1026"/>
      <c r="C73" s="827"/>
      <c r="D73" s="1026"/>
      <c r="E73" s="827"/>
      <c r="F73" s="833"/>
      <c r="G73" s="83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0.05</v>
      </c>
      <c r="C75" s="110"/>
      <c r="D75" s="109">
        <v>0.05</v>
      </c>
      <c r="E75" s="110"/>
      <c r="F75" s="115">
        <v>0</v>
      </c>
      <c r="G75" s="111"/>
      <c r="H75" s="115"/>
      <c r="I75" s="111"/>
    </row>
    <row r="76" spans="1:9" ht="112.5" customHeight="1" x14ac:dyDescent="0.25">
      <c r="A76" s="107" t="s">
        <v>265</v>
      </c>
      <c r="B76" s="834"/>
      <c r="C76" s="835"/>
      <c r="D76" s="1129"/>
      <c r="E76" s="1130"/>
      <c r="F76" s="848"/>
      <c r="G76" s="966"/>
      <c r="H76" s="877"/>
      <c r="I76" s="878"/>
    </row>
    <row r="77" spans="1:9" ht="80.25" customHeight="1" x14ac:dyDescent="0.25">
      <c r="A77" s="107" t="s">
        <v>266</v>
      </c>
      <c r="B77" s="824"/>
      <c r="C77" s="825"/>
      <c r="D77" s="824"/>
      <c r="E77" s="825"/>
      <c r="F77" s="833"/>
      <c r="G77" s="832"/>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10"/>
      <c r="D79" s="109">
        <v>0.1</v>
      </c>
      <c r="E79" s="110"/>
      <c r="F79" s="115">
        <v>0</v>
      </c>
      <c r="G79" s="111"/>
      <c r="H79" s="115"/>
      <c r="I79" s="111"/>
    </row>
    <row r="80" spans="1:9" ht="120.75" customHeight="1" x14ac:dyDescent="0.25">
      <c r="A80" s="107" t="s">
        <v>265</v>
      </c>
      <c r="B80" s="1016"/>
      <c r="C80" s="1017"/>
      <c r="D80" s="1127"/>
      <c r="E80" s="1128"/>
      <c r="F80" s="848"/>
      <c r="G80" s="966"/>
      <c r="H80" s="833"/>
      <c r="I80" s="832"/>
    </row>
    <row r="81" spans="1:9" ht="80.25" customHeight="1" x14ac:dyDescent="0.25">
      <c r="A81" s="107" t="s">
        <v>266</v>
      </c>
      <c r="B81" s="824"/>
      <c r="C81" s="825"/>
      <c r="D81" s="824"/>
      <c r="E81" s="825"/>
      <c r="F81" s="833"/>
      <c r="G81" s="832"/>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10"/>
      <c r="D83" s="109">
        <v>0.1</v>
      </c>
      <c r="E83" s="110"/>
      <c r="F83" s="115">
        <v>0</v>
      </c>
      <c r="G83" s="111"/>
      <c r="H83" s="115"/>
      <c r="I83" s="111"/>
    </row>
    <row r="84" spans="1:9" ht="170.25" customHeight="1" x14ac:dyDescent="0.25">
      <c r="A84" s="107" t="s">
        <v>265</v>
      </c>
      <c r="B84" s="1016"/>
      <c r="C84" s="1017"/>
      <c r="D84" s="1127"/>
      <c r="E84" s="1128"/>
      <c r="F84" s="848"/>
      <c r="G84" s="966"/>
      <c r="H84" s="833"/>
      <c r="I84" s="832"/>
    </row>
    <row r="85" spans="1:9" ht="80.25" customHeight="1" x14ac:dyDescent="0.25">
      <c r="A85" s="107" t="s">
        <v>266</v>
      </c>
      <c r="B85" s="824"/>
      <c r="C85" s="825"/>
      <c r="D85" s="824"/>
      <c r="E85" s="825"/>
      <c r="F85" s="833"/>
      <c r="G85" s="832"/>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109">
        <v>0.1</v>
      </c>
      <c r="E87" s="109"/>
      <c r="F87" s="115">
        <v>0</v>
      </c>
      <c r="G87" s="111"/>
      <c r="H87" s="115"/>
      <c r="I87" s="111"/>
    </row>
    <row r="88" spans="1:9" ht="159" customHeight="1" x14ac:dyDescent="0.25">
      <c r="A88" s="107" t="s">
        <v>265</v>
      </c>
      <c r="B88" s="1058"/>
      <c r="C88" s="1058"/>
      <c r="D88" s="1126"/>
      <c r="E88" s="1126"/>
      <c r="F88" s="876"/>
      <c r="G88" s="876"/>
      <c r="H88" s="876"/>
      <c r="I88" s="876"/>
    </row>
    <row r="89" spans="1:9" ht="80.25" customHeight="1" x14ac:dyDescent="0.25">
      <c r="A89" s="107" t="s">
        <v>266</v>
      </c>
      <c r="B89" s="824"/>
      <c r="C89" s="825"/>
      <c r="D89" s="824"/>
      <c r="E89" s="825"/>
      <c r="F89" s="824"/>
      <c r="G89" s="825"/>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10"/>
      <c r="D91" s="109">
        <v>0.1</v>
      </c>
      <c r="E91" s="110"/>
      <c r="F91" s="115">
        <v>0</v>
      </c>
      <c r="G91" s="111"/>
      <c r="H91" s="115"/>
      <c r="I91" s="111"/>
    </row>
    <row r="92" spans="1:9" ht="141.75" customHeight="1" x14ac:dyDescent="0.25">
      <c r="A92" s="107" t="s">
        <v>265</v>
      </c>
      <c r="B92" s="1010"/>
      <c r="C92" s="1010"/>
      <c r="D92" s="959"/>
      <c r="E92" s="1125"/>
      <c r="F92" s="823"/>
      <c r="G92" s="823"/>
      <c r="H92" s="823"/>
      <c r="I92" s="823"/>
    </row>
    <row r="93" spans="1:9" ht="80.25" customHeight="1" x14ac:dyDescent="0.25">
      <c r="A93" s="107" t="s">
        <v>266</v>
      </c>
      <c r="B93" s="813"/>
      <c r="C93" s="814"/>
      <c r="D93" s="813"/>
      <c r="E93" s="814"/>
      <c r="F93" s="815"/>
      <c r="G93" s="816"/>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522">
        <v>0.1</v>
      </c>
      <c r="C95" s="523"/>
      <c r="D95" s="109">
        <v>0.1</v>
      </c>
      <c r="E95" s="110"/>
      <c r="F95" s="115">
        <v>0</v>
      </c>
      <c r="G95" s="111"/>
      <c r="H95" s="115"/>
      <c r="I95" s="111"/>
    </row>
    <row r="96" spans="1:9" ht="115.5" customHeight="1" x14ac:dyDescent="0.25">
      <c r="A96" s="520" t="s">
        <v>265</v>
      </c>
      <c r="B96" s="1117"/>
      <c r="C96" s="1118"/>
      <c r="D96" s="1119"/>
      <c r="E96" s="1120"/>
      <c r="F96" s="823"/>
      <c r="G96" s="823"/>
      <c r="H96" s="823"/>
      <c r="I96" s="823"/>
    </row>
    <row r="97" spans="1:9" ht="80.25" customHeight="1" x14ac:dyDescent="0.25">
      <c r="A97" s="107" t="s">
        <v>266</v>
      </c>
      <c r="B97" s="1123"/>
      <c r="C97" s="1124"/>
      <c r="D97" s="824"/>
      <c r="E97" s="825"/>
      <c r="F97" s="815"/>
      <c r="G97" s="816"/>
      <c r="H97" s="815"/>
      <c r="I97" s="816"/>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09"/>
      <c r="D99" s="109">
        <v>0.1</v>
      </c>
      <c r="E99" s="109"/>
      <c r="F99" s="115">
        <v>0</v>
      </c>
      <c r="G99" s="111"/>
      <c r="H99" s="115"/>
      <c r="I99" s="111"/>
    </row>
    <row r="100" spans="1:9" ht="85.5" customHeight="1" x14ac:dyDescent="0.25">
      <c r="A100" s="107" t="s">
        <v>265</v>
      </c>
      <c r="B100" s="1119"/>
      <c r="C100" s="1120"/>
      <c r="D100" s="1119"/>
      <c r="E100" s="1120"/>
      <c r="F100" s="823"/>
      <c r="G100" s="823"/>
      <c r="H100" s="823"/>
      <c r="I100" s="823"/>
    </row>
    <row r="101" spans="1:9" ht="80.25" customHeight="1" x14ac:dyDescent="0.25">
      <c r="A101" s="107" t="s">
        <v>266</v>
      </c>
      <c r="B101" s="824"/>
      <c r="C101" s="825"/>
      <c r="D101" s="824"/>
      <c r="E101" s="825"/>
      <c r="F101" s="815"/>
      <c r="G101" s="816"/>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10"/>
      <c r="D103" s="109">
        <v>0.1</v>
      </c>
      <c r="E103" s="110"/>
      <c r="F103" s="115">
        <v>0</v>
      </c>
      <c r="G103" s="111"/>
      <c r="H103" s="115"/>
      <c r="I103" s="111"/>
    </row>
    <row r="104" spans="1:9" ht="110.25" customHeight="1" x14ac:dyDescent="0.25">
      <c r="A104" s="107" t="s">
        <v>265</v>
      </c>
      <c r="B104" s="1051"/>
      <c r="C104" s="1051"/>
      <c r="D104" s="1121"/>
      <c r="E104" s="1122"/>
      <c r="F104" s="823"/>
      <c r="G104" s="823"/>
      <c r="H104" s="823"/>
      <c r="I104" s="823"/>
    </row>
    <row r="105" spans="1:9" ht="80.25" customHeight="1" x14ac:dyDescent="0.25">
      <c r="A105" s="107" t="s">
        <v>266</v>
      </c>
      <c r="B105" s="813"/>
      <c r="C105" s="814"/>
      <c r="D105" s="813"/>
      <c r="E105" s="814"/>
      <c r="F105" s="815"/>
      <c r="G105" s="816"/>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0.1</v>
      </c>
      <c r="C107" s="109"/>
      <c r="D107" s="109">
        <v>0.1</v>
      </c>
      <c r="E107" s="109"/>
      <c r="F107" s="115">
        <v>0</v>
      </c>
      <c r="G107" s="111"/>
      <c r="H107" s="115"/>
      <c r="I107" s="111"/>
    </row>
    <row r="108" spans="1:9" ht="82.5" customHeight="1" x14ac:dyDescent="0.25">
      <c r="A108" s="107" t="s">
        <v>265</v>
      </c>
      <c r="B108" s="955"/>
      <c r="C108" s="955"/>
      <c r="D108" s="955"/>
      <c r="E108" s="955"/>
      <c r="F108" s="823"/>
      <c r="G108" s="823"/>
      <c r="H108" s="823"/>
      <c r="I108" s="823"/>
    </row>
    <row r="109" spans="1:9" ht="80.25" customHeight="1" x14ac:dyDescent="0.25">
      <c r="A109" s="107" t="s">
        <v>266</v>
      </c>
      <c r="B109" s="824"/>
      <c r="C109" s="825"/>
      <c r="D109" s="824"/>
      <c r="E109" s="825"/>
      <c r="F109" s="815"/>
      <c r="G109" s="816"/>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0.05</v>
      </c>
      <c r="C111" s="109"/>
      <c r="D111" s="109">
        <v>0.05</v>
      </c>
      <c r="E111" s="109"/>
      <c r="F111" s="115">
        <v>0</v>
      </c>
      <c r="G111" s="111"/>
      <c r="H111" s="115"/>
      <c r="I111" s="111"/>
    </row>
    <row r="112" spans="1:9" ht="121.5" customHeight="1" x14ac:dyDescent="0.25">
      <c r="A112" s="107" t="s">
        <v>265</v>
      </c>
      <c r="B112" s="955"/>
      <c r="C112" s="955"/>
      <c r="D112" s="1047"/>
      <c r="E112" s="1050"/>
      <c r="F112" s="823"/>
      <c r="G112" s="823"/>
      <c r="H112" s="823"/>
      <c r="I112" s="823"/>
    </row>
    <row r="113" spans="1:9" ht="80.25" customHeight="1" x14ac:dyDescent="0.25">
      <c r="A113" s="107" t="s">
        <v>266</v>
      </c>
      <c r="B113" s="824"/>
      <c r="C113" s="825"/>
      <c r="D113" s="824"/>
      <c r="E113" s="825"/>
      <c r="F113" s="815"/>
      <c r="G113" s="816"/>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59">
        <v>0.05</v>
      </c>
      <c r="C115" s="359"/>
      <c r="D115" s="359">
        <v>0.05</v>
      </c>
      <c r="E115" s="359"/>
      <c r="F115" s="359">
        <v>0</v>
      </c>
      <c r="G115" s="361"/>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113">
        <f t="shared" ref="B118:I118" si="1">(B71+B75+B79+B83+B87+B91+B95+B99+B103+B107+B111+B115)</f>
        <v>1</v>
      </c>
      <c r="C118" s="113">
        <f t="shared" si="1"/>
        <v>0</v>
      </c>
      <c r="D118" s="113">
        <f t="shared" si="1"/>
        <v>1</v>
      </c>
      <c r="E118" s="113">
        <f t="shared" si="1"/>
        <v>0</v>
      </c>
      <c r="F118" s="113">
        <f t="shared" si="1"/>
        <v>0</v>
      </c>
      <c r="G118" s="113">
        <f t="shared" si="1"/>
        <v>0</v>
      </c>
      <c r="H118" s="113">
        <f t="shared" si="1"/>
        <v>0</v>
      </c>
      <c r="I118" s="113">
        <f t="shared" si="1"/>
        <v>0</v>
      </c>
    </row>
    <row r="121" spans="1:9" ht="28.5" x14ac:dyDescent="0.25">
      <c r="A121" s="358" t="s">
        <v>268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989"/>
      <c r="B1" s="990"/>
      <c r="C1" s="990"/>
      <c r="D1" s="990"/>
      <c r="E1" s="991"/>
      <c r="F1" s="951" t="s">
        <v>269</v>
      </c>
      <c r="G1" s="952"/>
      <c r="H1" s="952"/>
      <c r="I1" s="952"/>
      <c r="J1" s="952"/>
      <c r="K1" s="952"/>
      <c r="L1" s="263"/>
    </row>
    <row r="2" spans="1:12" x14ac:dyDescent="0.25">
      <c r="A2" s="992"/>
      <c r="B2" s="993"/>
      <c r="C2" s="993"/>
      <c r="D2" s="993"/>
      <c r="E2" s="994"/>
      <c r="F2" s="953"/>
      <c r="G2" s="954"/>
      <c r="H2" s="954"/>
      <c r="I2" s="954"/>
      <c r="J2" s="954"/>
      <c r="K2" s="954"/>
      <c r="L2" s="263"/>
    </row>
    <row r="3" spans="1:12" x14ac:dyDescent="0.25">
      <c r="A3" s="992"/>
      <c r="B3" s="993"/>
      <c r="C3" s="993"/>
      <c r="D3" s="993"/>
      <c r="E3" s="994"/>
      <c r="F3" s="951" t="s">
        <v>270</v>
      </c>
      <c r="G3" s="952"/>
      <c r="H3" s="952"/>
      <c r="I3" s="952"/>
      <c r="J3" s="952"/>
      <c r="K3" s="952"/>
      <c r="L3" s="263"/>
    </row>
    <row r="4" spans="1:12" x14ac:dyDescent="0.25">
      <c r="A4" s="995"/>
      <c r="B4" s="996"/>
      <c r="C4" s="996"/>
      <c r="D4" s="996"/>
      <c r="E4" s="997"/>
      <c r="F4" s="953"/>
      <c r="G4" s="954"/>
      <c r="H4" s="954"/>
      <c r="I4" s="954"/>
      <c r="J4" s="954"/>
      <c r="K4" s="954"/>
      <c r="L4" s="263"/>
    </row>
    <row r="5" spans="1:12" x14ac:dyDescent="0.25">
      <c r="A5" s="922" t="s">
        <v>271</v>
      </c>
      <c r="B5" s="923"/>
      <c r="C5" s="923"/>
      <c r="D5" s="923"/>
      <c r="E5" s="923"/>
      <c r="F5" s="923"/>
      <c r="G5" s="923"/>
      <c r="H5" s="923"/>
      <c r="I5" s="923"/>
      <c r="J5" s="923"/>
      <c r="K5" s="923"/>
      <c r="L5" s="935"/>
    </row>
    <row r="6" spans="1:12" x14ac:dyDescent="0.25">
      <c r="A6" s="922" t="s">
        <v>272</v>
      </c>
      <c r="B6" s="923"/>
      <c r="C6" s="924"/>
      <c r="D6" s="925" t="s">
        <v>12</v>
      </c>
      <c r="E6" s="926"/>
      <c r="F6" s="926"/>
      <c r="G6" s="926"/>
      <c r="H6" s="927"/>
      <c r="I6" s="922" t="s">
        <v>273</v>
      </c>
      <c r="J6" s="924"/>
      <c r="K6" s="925" t="s">
        <v>37</v>
      </c>
      <c r="L6" s="927"/>
    </row>
    <row r="7" spans="1:12" x14ac:dyDescent="0.25">
      <c r="A7" s="922" t="s">
        <v>274</v>
      </c>
      <c r="B7" s="923"/>
      <c r="C7" s="924"/>
      <c r="D7" s="925" t="s">
        <v>26</v>
      </c>
      <c r="E7" s="926"/>
      <c r="F7" s="926"/>
      <c r="G7" s="926"/>
      <c r="H7" s="927"/>
      <c r="I7" s="922" t="s">
        <v>98</v>
      </c>
      <c r="J7" s="924"/>
      <c r="K7" s="925" t="s">
        <v>15</v>
      </c>
      <c r="L7" s="927"/>
    </row>
    <row r="8" spans="1:12" ht="47.25" customHeight="1" x14ac:dyDescent="0.25">
      <c r="A8" s="922" t="s">
        <v>275</v>
      </c>
      <c r="B8" s="923"/>
      <c r="C8" s="924"/>
      <c r="D8" s="925" t="s">
        <v>74</v>
      </c>
      <c r="E8" s="926"/>
      <c r="F8" s="926"/>
      <c r="G8" s="926"/>
      <c r="H8" s="927"/>
      <c r="I8" s="922" t="s">
        <v>276</v>
      </c>
      <c r="J8" s="924"/>
      <c r="K8" s="925" t="s">
        <v>75</v>
      </c>
      <c r="L8" s="927"/>
    </row>
    <row r="9" spans="1:12" x14ac:dyDescent="0.25">
      <c r="A9" s="942" t="s">
        <v>277</v>
      </c>
      <c r="B9" s="943"/>
      <c r="C9" s="943"/>
      <c r="D9" s="943"/>
      <c r="E9" s="923"/>
      <c r="F9" s="923"/>
      <c r="G9" s="923"/>
      <c r="H9" s="923"/>
      <c r="I9" s="923"/>
      <c r="J9" s="923"/>
      <c r="K9" s="923"/>
      <c r="L9" s="935"/>
    </row>
    <row r="10" spans="1:12" ht="27.75" customHeight="1" x14ac:dyDescent="0.25">
      <c r="A10" s="920" t="s">
        <v>278</v>
      </c>
      <c r="B10" s="920"/>
      <c r="C10" s="920"/>
      <c r="D10" s="920"/>
      <c r="E10" s="921" t="str">
        <f>+ACTIVIDAD_8!B13</f>
        <v>Implementar 1 estrategia asociada al Modelo CIOM para la ruralidad Bogotana</v>
      </c>
      <c r="F10" s="921"/>
      <c r="G10" s="921"/>
      <c r="H10" s="921"/>
      <c r="I10" s="921"/>
      <c r="J10" s="921"/>
      <c r="K10" s="921"/>
      <c r="L10" s="921"/>
    </row>
    <row r="11" spans="1:12" ht="29.25" customHeight="1" x14ac:dyDescent="0.25">
      <c r="A11" s="933" t="s">
        <v>279</v>
      </c>
      <c r="B11" s="934"/>
      <c r="C11" s="934"/>
      <c r="D11" s="935"/>
      <c r="E11" s="928" t="str">
        <f>+ACTIVIDAD_8!I17</f>
        <v>Estrategia asociada al Modelo CIOM para la ruralidad Bogotana implementada</v>
      </c>
      <c r="F11" s="921"/>
      <c r="G11" s="921"/>
      <c r="H11" s="921"/>
      <c r="I11" s="921"/>
      <c r="J11" s="921"/>
      <c r="K11" s="921"/>
      <c r="L11" s="929"/>
    </row>
    <row r="12" spans="1:12" ht="42.75" customHeight="1" x14ac:dyDescent="0.25">
      <c r="A12" s="922" t="s">
        <v>280</v>
      </c>
      <c r="B12" s="923"/>
      <c r="C12" s="923"/>
      <c r="D12" s="924"/>
      <c r="E12" s="944" t="s">
        <v>408</v>
      </c>
      <c r="F12" s="945"/>
      <c r="G12" s="945"/>
      <c r="H12" s="945"/>
      <c r="I12" s="945"/>
      <c r="J12" s="945"/>
      <c r="K12" s="945"/>
      <c r="L12" s="946"/>
    </row>
    <row r="13" spans="1:12" ht="30" customHeight="1" x14ac:dyDescent="0.25">
      <c r="A13" s="922" t="s">
        <v>282</v>
      </c>
      <c r="B13" s="923"/>
      <c r="C13" s="924"/>
      <c r="D13" s="925"/>
      <c r="E13" s="926"/>
      <c r="F13" s="926"/>
      <c r="G13" s="926"/>
      <c r="H13" s="927"/>
      <c r="I13" s="922" t="s">
        <v>283</v>
      </c>
      <c r="J13" s="924"/>
      <c r="K13" s="925" t="s">
        <v>49</v>
      </c>
      <c r="L13" s="927"/>
    </row>
    <row r="14" spans="1:12" x14ac:dyDescent="0.25">
      <c r="A14" s="922" t="s">
        <v>284</v>
      </c>
      <c r="B14" s="923"/>
      <c r="C14" s="923"/>
      <c r="D14" s="923"/>
      <c r="E14" s="923"/>
      <c r="F14" s="923"/>
      <c r="G14" s="923"/>
      <c r="H14" s="923"/>
      <c r="I14" s="923"/>
      <c r="J14" s="923"/>
      <c r="K14" s="923"/>
      <c r="L14" s="935"/>
    </row>
    <row r="15" spans="1:12" ht="26.25" customHeight="1" x14ac:dyDescent="0.25">
      <c r="A15" s="922" t="s">
        <v>285</v>
      </c>
      <c r="B15" s="923"/>
      <c r="C15" s="924"/>
      <c r="D15" s="925" t="s">
        <v>19</v>
      </c>
      <c r="E15" s="926"/>
      <c r="F15" s="926"/>
      <c r="G15" s="926"/>
      <c r="H15" s="927"/>
      <c r="I15" s="922" t="s">
        <v>286</v>
      </c>
      <c r="J15" s="924"/>
      <c r="K15" s="925" t="s">
        <v>20</v>
      </c>
      <c r="L15" s="927"/>
    </row>
    <row r="16" spans="1:12" ht="30.75" customHeight="1" x14ac:dyDescent="0.25">
      <c r="A16" s="922" t="s">
        <v>287</v>
      </c>
      <c r="B16" s="923"/>
      <c r="C16" s="924"/>
      <c r="D16" s="1140">
        <v>1</v>
      </c>
      <c r="E16" s="1141"/>
      <c r="F16" s="1141"/>
      <c r="G16" s="1141"/>
      <c r="H16" s="1142"/>
      <c r="I16" s="922" t="s">
        <v>237</v>
      </c>
      <c r="J16" s="924"/>
      <c r="K16" s="925" t="s">
        <v>23</v>
      </c>
      <c r="L16" s="927"/>
    </row>
    <row r="17" spans="1:13" x14ac:dyDescent="0.25">
      <c r="A17" s="922" t="s">
        <v>288</v>
      </c>
      <c r="B17" s="923"/>
      <c r="C17" s="924"/>
      <c r="D17" s="925"/>
      <c r="E17" s="926"/>
      <c r="F17" s="926"/>
      <c r="G17" s="926"/>
      <c r="H17" s="927"/>
      <c r="I17" s="930"/>
      <c r="J17" s="931"/>
      <c r="K17" s="931"/>
      <c r="L17" s="932"/>
    </row>
    <row r="18" spans="1:13" x14ac:dyDescent="0.25">
      <c r="A18" s="270" t="s">
        <v>289</v>
      </c>
      <c r="B18" s="270" t="s">
        <v>290</v>
      </c>
      <c r="C18" s="922" t="s">
        <v>291</v>
      </c>
      <c r="D18" s="923"/>
      <c r="E18" s="923"/>
      <c r="F18" s="923"/>
      <c r="G18" s="924"/>
      <c r="H18" s="922" t="s">
        <v>292</v>
      </c>
      <c r="I18" s="924"/>
      <c r="J18" s="922" t="s">
        <v>293</v>
      </c>
      <c r="K18" s="924"/>
      <c r="L18" s="270" t="s">
        <v>294</v>
      </c>
    </row>
    <row r="19" spans="1:13" ht="71.25" customHeight="1" x14ac:dyDescent="0.25">
      <c r="A19" s="265">
        <v>1</v>
      </c>
      <c r="B19" s="266" t="s">
        <v>263</v>
      </c>
      <c r="C19" s="925" t="s">
        <v>409</v>
      </c>
      <c r="D19" s="926"/>
      <c r="E19" s="926"/>
      <c r="F19" s="926"/>
      <c r="G19" s="927"/>
      <c r="H19" s="925" t="s">
        <v>410</v>
      </c>
      <c r="I19" s="927"/>
      <c r="J19" s="930" t="s">
        <v>22</v>
      </c>
      <c r="K19" s="932"/>
      <c r="L19" s="266" t="s">
        <v>411</v>
      </c>
    </row>
    <row r="20" spans="1:13" ht="61.5" customHeight="1" x14ac:dyDescent="0.25">
      <c r="A20" s="265">
        <v>2</v>
      </c>
      <c r="B20" s="266" t="s">
        <v>263</v>
      </c>
      <c r="C20" s="925" t="s">
        <v>412</v>
      </c>
      <c r="D20" s="926"/>
      <c r="E20" s="926"/>
      <c r="F20" s="926"/>
      <c r="G20" s="927"/>
      <c r="H20" s="925" t="s">
        <v>413</v>
      </c>
      <c r="I20" s="927"/>
      <c r="J20" s="930" t="s">
        <v>22</v>
      </c>
      <c r="K20" s="932"/>
      <c r="L20" s="266" t="s">
        <v>411</v>
      </c>
    </row>
    <row r="21" spans="1:13" x14ac:dyDescent="0.25">
      <c r="A21" s="265"/>
      <c r="B21" s="266"/>
      <c r="C21" s="925"/>
      <c r="D21" s="926"/>
      <c r="E21" s="926"/>
      <c r="F21" s="926"/>
      <c r="G21" s="927"/>
      <c r="H21" s="925"/>
      <c r="I21" s="927"/>
      <c r="J21" s="930"/>
      <c r="K21" s="932"/>
      <c r="L21" s="266"/>
    </row>
    <row r="22" spans="1:13" ht="51" x14ac:dyDescent="0.25">
      <c r="A22" s="270" t="s">
        <v>289</v>
      </c>
      <c r="B22" s="922" t="s">
        <v>302</v>
      </c>
      <c r="C22" s="923"/>
      <c r="D22" s="923"/>
      <c r="E22" s="923"/>
      <c r="F22" s="923"/>
      <c r="G22" s="923"/>
      <c r="H22" s="923"/>
      <c r="I22" s="923"/>
      <c r="J22" s="923"/>
      <c r="K22" s="924"/>
      <c r="L22" s="270" t="s">
        <v>303</v>
      </c>
    </row>
    <row r="23" spans="1:13" ht="43.5" customHeight="1" x14ac:dyDescent="0.25">
      <c r="A23" s="265">
        <v>1</v>
      </c>
      <c r="B23" s="1085" t="s">
        <v>414</v>
      </c>
      <c r="C23" s="1086"/>
      <c r="D23" s="1086"/>
      <c r="E23" s="1086"/>
      <c r="F23" s="1086"/>
      <c r="G23" s="1086"/>
      <c r="H23" s="1086"/>
      <c r="I23" s="1086"/>
      <c r="J23" s="1086"/>
      <c r="K23" s="1087"/>
      <c r="L23" s="266" t="s">
        <v>22</v>
      </c>
    </row>
    <row r="24" spans="1:13" x14ac:dyDescent="0.25">
      <c r="A24" s="922" t="s">
        <v>305</v>
      </c>
      <c r="B24" s="923"/>
      <c r="C24" s="923"/>
      <c r="D24" s="923"/>
      <c r="E24" s="923"/>
      <c r="F24" s="943"/>
      <c r="G24" s="943"/>
      <c r="H24" s="923"/>
      <c r="I24" s="943"/>
      <c r="J24" s="943"/>
      <c r="K24" s="923"/>
      <c r="L24" s="1003"/>
    </row>
    <row r="25" spans="1:13" ht="25.5" x14ac:dyDescent="0.25">
      <c r="A25" s="922" t="s">
        <v>306</v>
      </c>
      <c r="B25" s="923"/>
      <c r="C25" s="924"/>
      <c r="D25" s="925">
        <v>1</v>
      </c>
      <c r="E25" s="926"/>
      <c r="F25" s="920" t="s">
        <v>307</v>
      </c>
      <c r="G25" s="920"/>
      <c r="H25" s="277">
        <v>2024</v>
      </c>
      <c r="I25" s="920" t="s">
        <v>308</v>
      </c>
      <c r="J25" s="920"/>
      <c r="K25" s="264"/>
      <c r="L25" s="276" t="s">
        <v>326</v>
      </c>
    </row>
    <row r="26" spans="1:13" x14ac:dyDescent="0.25">
      <c r="A26" s="922" t="s">
        <v>310</v>
      </c>
      <c r="B26" s="923"/>
      <c r="C26" s="924"/>
      <c r="D26" s="925" t="s">
        <v>415</v>
      </c>
      <c r="E26" s="926"/>
      <c r="F26" s="919"/>
      <c r="G26" s="919"/>
      <c r="H26" s="926"/>
      <c r="I26" s="919"/>
      <c r="J26" s="919"/>
      <c r="K26" s="926"/>
      <c r="L26" s="936"/>
    </row>
    <row r="27" spans="1:13" x14ac:dyDescent="0.25">
      <c r="A27" s="922" t="s">
        <v>312</v>
      </c>
      <c r="B27" s="923"/>
      <c r="C27" s="924"/>
      <c r="D27" s="989"/>
      <c r="E27" s="990"/>
      <c r="F27" s="990"/>
      <c r="G27" s="990"/>
      <c r="H27" s="990"/>
      <c r="I27" s="990"/>
      <c r="J27" s="990"/>
      <c r="K27" s="990"/>
      <c r="L27" s="991"/>
    </row>
    <row r="28" spans="1:13" x14ac:dyDescent="0.25">
      <c r="A28" s="922" t="s">
        <v>313</v>
      </c>
      <c r="B28" s="923"/>
      <c r="C28" s="923"/>
      <c r="D28" s="1139"/>
      <c r="E28" s="1139"/>
      <c r="F28" s="1139"/>
      <c r="G28" s="1139"/>
      <c r="H28" s="1139"/>
      <c r="I28" s="1139"/>
      <c r="J28" s="1139"/>
      <c r="K28" s="1139"/>
      <c r="L28" s="1139"/>
      <c r="M28" s="362"/>
    </row>
    <row r="29" spans="1:13" x14ac:dyDescent="0.25">
      <c r="D29" s="362"/>
      <c r="E29" s="362"/>
      <c r="F29" s="362"/>
      <c r="G29" s="362"/>
      <c r="H29" s="362"/>
      <c r="I29" s="362"/>
      <c r="J29" s="362"/>
      <c r="K29" s="362"/>
      <c r="L29" s="36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750"/>
      <c r="B3" s="736"/>
      <c r="C3" s="736"/>
      <c r="D3" s="736"/>
      <c r="E3" s="736"/>
      <c r="F3" s="736"/>
      <c r="G3" s="736"/>
      <c r="H3" s="736"/>
      <c r="I3" s="736"/>
      <c r="J3" s="736"/>
      <c r="K3" s="736"/>
      <c r="L3" s="736"/>
      <c r="M3" s="736"/>
      <c r="N3" s="736"/>
      <c r="O3" s="736"/>
    </row>
    <row r="4" spans="1:15" ht="39.75" customHeight="1" x14ac:dyDescent="0.25">
      <c r="A4" s="751" t="s">
        <v>91</v>
      </c>
      <c r="B4" s="736"/>
      <c r="C4" s="736"/>
      <c r="D4" s="736"/>
      <c r="E4" s="736"/>
      <c r="F4" s="736"/>
      <c r="G4" s="736"/>
      <c r="H4" s="736"/>
      <c r="I4" s="736"/>
      <c r="J4" s="736"/>
      <c r="K4" s="736"/>
      <c r="L4" s="736"/>
      <c r="M4" s="736"/>
      <c r="N4" s="736"/>
      <c r="O4" s="736"/>
    </row>
    <row r="5" spans="1:15" ht="21" hidden="1" customHeight="1" x14ac:dyDescent="0.35">
      <c r="A5" s="750"/>
      <c r="B5" s="736"/>
      <c r="C5" s="736"/>
      <c r="D5" s="736"/>
      <c r="E5" s="736"/>
      <c r="F5" s="736"/>
      <c r="G5" s="736"/>
      <c r="H5" s="736"/>
      <c r="I5" s="736"/>
      <c r="J5" s="736"/>
      <c r="K5" s="736"/>
      <c r="L5" s="736"/>
      <c r="M5" s="736"/>
      <c r="N5" s="736"/>
      <c r="O5" s="736"/>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752" t="s">
        <v>92</v>
      </c>
      <c r="C7" s="736"/>
      <c r="D7" s="736"/>
      <c r="E7" s="1"/>
      <c r="F7" s="753">
        <v>2024</v>
      </c>
      <c r="G7" s="754"/>
      <c r="H7" s="52"/>
      <c r="I7" s="52"/>
      <c r="J7" s="2">
        <v>2025</v>
      </c>
      <c r="K7" s="2">
        <v>2026</v>
      </c>
      <c r="L7" s="2">
        <v>2027</v>
      </c>
      <c r="M7" s="2">
        <v>2028</v>
      </c>
      <c r="N7" s="2" t="s">
        <v>93</v>
      </c>
      <c r="O7" s="1"/>
    </row>
    <row r="8" spans="1:15" ht="15" hidden="1" customHeight="1" x14ac:dyDescent="0.25">
      <c r="A8" s="1"/>
      <c r="B8" s="736"/>
      <c r="C8" s="736"/>
      <c r="D8" s="736"/>
      <c r="E8" s="1"/>
      <c r="F8" s="755">
        <v>16263770000</v>
      </c>
      <c r="G8" s="754"/>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739" t="s">
        <v>94</v>
      </c>
      <c r="B11" s="736"/>
      <c r="C11" s="736"/>
      <c r="D11" s="736"/>
      <c r="E11" s="736"/>
      <c r="F11" s="736"/>
      <c r="G11" s="736"/>
      <c r="H11" s="736"/>
      <c r="I11" s="736"/>
      <c r="J11" s="736"/>
      <c r="K11" s="736"/>
      <c r="L11" s="736"/>
      <c r="M11" s="736"/>
      <c r="N11" s="736"/>
      <c r="O11" s="736"/>
    </row>
    <row r="12" spans="1:15" ht="9" customHeight="1" x14ac:dyDescent="0.25">
      <c r="A12" s="5"/>
      <c r="B12" s="5"/>
      <c r="C12" s="5"/>
      <c r="D12" s="5"/>
      <c r="E12" s="5"/>
      <c r="F12" s="5"/>
      <c r="G12" s="5"/>
      <c r="H12" s="5"/>
      <c r="I12" s="5"/>
      <c r="J12" s="5"/>
      <c r="K12" s="5"/>
      <c r="L12" s="5"/>
      <c r="M12" s="5"/>
      <c r="N12" s="5"/>
      <c r="O12" s="5"/>
    </row>
    <row r="13" spans="1:15" ht="21.75" customHeight="1" x14ac:dyDescent="0.25">
      <c r="A13" s="740" t="s">
        <v>95</v>
      </c>
      <c r="B13" s="741"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736"/>
      <c r="B14" s="742"/>
      <c r="C14" s="4"/>
      <c r="D14" s="737">
        <v>1</v>
      </c>
      <c r="E14" s="4"/>
      <c r="F14" s="737" t="s">
        <v>21</v>
      </c>
      <c r="G14" s="4"/>
      <c r="H14" s="737"/>
      <c r="I14" s="4"/>
      <c r="J14" s="9" t="s">
        <v>100</v>
      </c>
      <c r="K14" s="10">
        <v>15</v>
      </c>
      <c r="L14" s="11">
        <v>50</v>
      </c>
      <c r="M14" s="11">
        <v>85</v>
      </c>
      <c r="N14" s="12">
        <v>100</v>
      </c>
      <c r="O14" s="10">
        <v>100</v>
      </c>
    </row>
    <row r="15" spans="1:15" ht="21.75" customHeight="1" x14ac:dyDescent="0.25">
      <c r="A15" s="736"/>
      <c r="B15" s="738"/>
      <c r="C15" s="4"/>
      <c r="D15" s="738"/>
      <c r="E15" s="4"/>
      <c r="F15" s="738"/>
      <c r="G15" s="4"/>
      <c r="H15" s="738"/>
      <c r="I15" s="4"/>
      <c r="J15" s="9" t="s">
        <v>101</v>
      </c>
      <c r="K15" s="3"/>
      <c r="L15" s="3"/>
      <c r="M15" s="3"/>
      <c r="N15" s="3"/>
      <c r="O15" s="3">
        <f t="shared" ref="O15" si="0">SUM(K15:N15)</f>
        <v>0</v>
      </c>
    </row>
    <row r="17" spans="1:15" ht="15" customHeight="1" x14ac:dyDescent="0.25">
      <c r="A17" s="735" t="s">
        <v>102</v>
      </c>
      <c r="B17" s="736"/>
      <c r="C17" s="736"/>
      <c r="D17" s="736"/>
      <c r="E17" s="736"/>
      <c r="F17" s="736"/>
      <c r="G17" s="736"/>
      <c r="H17" s="736"/>
      <c r="I17" s="736"/>
      <c r="J17" s="736"/>
      <c r="K17" s="736"/>
      <c r="L17" s="736"/>
      <c r="M17" s="736"/>
      <c r="N17" s="736"/>
      <c r="O17" s="736"/>
    </row>
    <row r="18" spans="1:15" ht="26.25" customHeight="1" x14ac:dyDescent="0.25">
      <c r="A18" s="740" t="s">
        <v>103</v>
      </c>
      <c r="B18" s="749"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736"/>
      <c r="B19" s="742"/>
      <c r="C19" s="4"/>
      <c r="D19" s="737">
        <v>1</v>
      </c>
      <c r="E19" s="4"/>
      <c r="F19" s="737" t="s">
        <v>23</v>
      </c>
      <c r="G19" s="4"/>
      <c r="H19" s="737">
        <v>10</v>
      </c>
      <c r="I19" s="4"/>
      <c r="J19" s="9" t="s">
        <v>100</v>
      </c>
      <c r="K19" s="10">
        <v>1</v>
      </c>
      <c r="L19" s="11">
        <v>1</v>
      </c>
      <c r="M19" s="11">
        <v>1</v>
      </c>
      <c r="N19" s="11">
        <v>1</v>
      </c>
      <c r="O19" s="14">
        <v>1</v>
      </c>
    </row>
    <row r="20" spans="1:15" ht="15" customHeight="1" x14ac:dyDescent="0.25">
      <c r="A20" s="736"/>
      <c r="B20" s="738"/>
      <c r="C20" s="4"/>
      <c r="D20" s="738"/>
      <c r="E20" s="4"/>
      <c r="F20" s="738"/>
      <c r="G20" s="4"/>
      <c r="H20" s="738"/>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740" t="s">
        <v>103</v>
      </c>
      <c r="B22" s="759"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736"/>
      <c r="B23" s="742"/>
      <c r="C23" s="4"/>
      <c r="D23" s="737">
        <v>1</v>
      </c>
      <c r="E23" s="4"/>
      <c r="F23" s="737" t="s">
        <v>23</v>
      </c>
      <c r="G23" s="4"/>
      <c r="H23" s="737">
        <v>10</v>
      </c>
      <c r="I23" s="4"/>
      <c r="J23" s="9" t="s">
        <v>100</v>
      </c>
      <c r="K23" s="10">
        <v>1</v>
      </c>
      <c r="L23" s="11">
        <v>1</v>
      </c>
      <c r="M23" s="11">
        <v>1</v>
      </c>
      <c r="N23" s="11">
        <v>1</v>
      </c>
      <c r="O23" s="14">
        <v>1</v>
      </c>
    </row>
    <row r="24" spans="1:15" ht="15" customHeight="1" x14ac:dyDescent="0.25">
      <c r="A24" s="736"/>
      <c r="B24" s="738"/>
      <c r="C24" s="4"/>
      <c r="D24" s="738"/>
      <c r="E24" s="4"/>
      <c r="F24" s="738"/>
      <c r="G24" s="4"/>
      <c r="H24" s="738"/>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740" t="s">
        <v>103</v>
      </c>
      <c r="B26" s="756"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736"/>
      <c r="B27" s="757"/>
      <c r="C27" s="4"/>
      <c r="D27" s="737">
        <v>1</v>
      </c>
      <c r="E27" s="4"/>
      <c r="F27" s="737" t="s">
        <v>23</v>
      </c>
      <c r="G27" s="4"/>
      <c r="H27" s="737">
        <v>10</v>
      </c>
      <c r="I27" s="4"/>
      <c r="J27" s="9" t="s">
        <v>100</v>
      </c>
      <c r="K27" s="10">
        <v>1</v>
      </c>
      <c r="L27" s="11">
        <v>1</v>
      </c>
      <c r="M27" s="11">
        <v>1</v>
      </c>
      <c r="N27" s="11">
        <v>1</v>
      </c>
      <c r="O27" s="14">
        <v>1</v>
      </c>
    </row>
    <row r="28" spans="1:15" ht="15" customHeight="1" x14ac:dyDescent="0.25">
      <c r="A28" s="736"/>
      <c r="B28" s="758"/>
      <c r="C28" s="4"/>
      <c r="D28" s="738"/>
      <c r="E28" s="4"/>
      <c r="F28" s="738"/>
      <c r="G28" s="4"/>
      <c r="H28" s="738"/>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740" t="s">
        <v>103</v>
      </c>
      <c r="B30" s="748"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736"/>
      <c r="B31" s="742"/>
      <c r="C31" s="4"/>
      <c r="D31" s="737">
        <v>100</v>
      </c>
      <c r="E31" s="4"/>
      <c r="F31" s="737" t="s">
        <v>33</v>
      </c>
      <c r="G31" s="4"/>
      <c r="H31" s="737">
        <v>15</v>
      </c>
      <c r="I31" s="4"/>
      <c r="J31" s="9" t="s">
        <v>100</v>
      </c>
      <c r="K31" s="18">
        <v>0.15</v>
      </c>
      <c r="L31" s="18">
        <v>0.5</v>
      </c>
      <c r="M31" s="18">
        <v>0.85</v>
      </c>
      <c r="N31" s="18">
        <v>1</v>
      </c>
      <c r="O31" s="19">
        <v>100</v>
      </c>
    </row>
    <row r="32" spans="1:15" ht="15" customHeight="1" x14ac:dyDescent="0.25">
      <c r="A32" s="736"/>
      <c r="B32" s="738"/>
      <c r="C32" s="4"/>
      <c r="D32" s="738"/>
      <c r="E32" s="4"/>
      <c r="F32" s="738"/>
      <c r="G32" s="4"/>
      <c r="H32" s="738"/>
      <c r="I32" s="4"/>
      <c r="J32" s="9" t="s">
        <v>101</v>
      </c>
      <c r="K32" s="15">
        <v>265950000</v>
      </c>
      <c r="L32" s="15">
        <v>699000000</v>
      </c>
      <c r="M32" s="15">
        <v>808000000</v>
      </c>
      <c r="N32" s="15">
        <v>812000000</v>
      </c>
      <c r="O32" s="14">
        <f>+SUM(K32:N32)</f>
        <v>2584950000</v>
      </c>
    </row>
    <row r="34" spans="1:15" ht="15" customHeight="1" x14ac:dyDescent="0.25">
      <c r="A34" s="739" t="s">
        <v>110</v>
      </c>
      <c r="B34" s="736"/>
      <c r="C34" s="736"/>
      <c r="D34" s="736"/>
      <c r="E34" s="736"/>
      <c r="F34" s="736"/>
      <c r="G34" s="736"/>
      <c r="H34" s="736"/>
      <c r="I34" s="736"/>
      <c r="J34" s="736"/>
      <c r="K34" s="736"/>
      <c r="L34" s="736"/>
      <c r="M34" s="736"/>
      <c r="N34" s="736"/>
      <c r="O34" s="736"/>
    </row>
    <row r="35" spans="1:15" ht="9" customHeight="1" x14ac:dyDescent="0.25">
      <c r="A35" s="5"/>
      <c r="B35" s="5"/>
      <c r="C35" s="5"/>
      <c r="D35" s="5"/>
      <c r="E35" s="5"/>
      <c r="F35" s="5"/>
      <c r="G35" s="5"/>
      <c r="H35" s="5"/>
      <c r="I35" s="5"/>
      <c r="J35" s="5"/>
      <c r="K35" s="5"/>
      <c r="L35" s="5"/>
      <c r="M35" s="5"/>
      <c r="N35" s="5"/>
      <c r="O35" s="5"/>
    </row>
    <row r="36" spans="1:15" ht="21.75" customHeight="1" x14ac:dyDescent="0.25">
      <c r="A36" s="740" t="s">
        <v>95</v>
      </c>
      <c r="B36" s="741"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736"/>
      <c r="B37" s="742"/>
      <c r="C37" s="4"/>
      <c r="D37" s="737">
        <v>5</v>
      </c>
      <c r="E37" s="4"/>
      <c r="F37" s="737" t="s">
        <v>21</v>
      </c>
      <c r="G37" s="4"/>
      <c r="H37" s="737">
        <v>15</v>
      </c>
      <c r="I37" s="4"/>
      <c r="J37" s="9" t="s">
        <v>100</v>
      </c>
      <c r="K37" s="20">
        <v>1.7</v>
      </c>
      <c r="L37" s="20">
        <v>1.6</v>
      </c>
      <c r="M37" s="20">
        <v>0.9</v>
      </c>
      <c r="N37" s="20">
        <v>0.8</v>
      </c>
      <c r="O37" s="21">
        <f t="shared" ref="O37:O38" si="1">SUM(K37:N37)</f>
        <v>5</v>
      </c>
    </row>
    <row r="38" spans="1:15" ht="21.75" customHeight="1" x14ac:dyDescent="0.25">
      <c r="A38" s="736"/>
      <c r="B38" s="738"/>
      <c r="C38" s="4"/>
      <c r="D38" s="738"/>
      <c r="E38" s="4"/>
      <c r="F38" s="738"/>
      <c r="G38" s="4"/>
      <c r="H38" s="738"/>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740" t="s">
        <v>103</v>
      </c>
      <c r="B41" s="749"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736"/>
      <c r="B42" s="742"/>
      <c r="C42" s="4"/>
      <c r="D42" s="737">
        <v>5</v>
      </c>
      <c r="E42" s="4"/>
      <c r="F42" s="737" t="s">
        <v>21</v>
      </c>
      <c r="G42" s="4"/>
      <c r="H42" s="737">
        <v>15</v>
      </c>
      <c r="I42" s="4"/>
      <c r="J42" s="9" t="s">
        <v>100</v>
      </c>
      <c r="K42" s="20">
        <v>1.7</v>
      </c>
      <c r="L42" s="20">
        <v>1.6</v>
      </c>
      <c r="M42" s="20">
        <v>0.9</v>
      </c>
      <c r="N42" s="20">
        <v>0.8</v>
      </c>
      <c r="O42" s="21">
        <f>SUM(K42:N42)</f>
        <v>5</v>
      </c>
    </row>
    <row r="43" spans="1:15" ht="15" customHeight="1" x14ac:dyDescent="0.25">
      <c r="A43" s="736"/>
      <c r="B43" s="738"/>
      <c r="C43" s="4"/>
      <c r="D43" s="738"/>
      <c r="E43" s="4"/>
      <c r="F43" s="738"/>
      <c r="G43" s="4"/>
      <c r="H43" s="738"/>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739" t="s">
        <v>113</v>
      </c>
      <c r="B46" s="736"/>
      <c r="C46" s="736"/>
      <c r="D46" s="736"/>
      <c r="E46" s="736"/>
      <c r="F46" s="736"/>
      <c r="G46" s="736"/>
      <c r="H46" s="736"/>
      <c r="I46" s="736"/>
      <c r="J46" s="736"/>
      <c r="K46" s="736"/>
      <c r="L46" s="736"/>
      <c r="M46" s="736"/>
      <c r="N46" s="736"/>
      <c r="O46" s="736"/>
    </row>
    <row r="47" spans="1:15" ht="9" customHeight="1" x14ac:dyDescent="0.25">
      <c r="A47" s="5"/>
      <c r="B47" s="5"/>
      <c r="C47" s="5"/>
      <c r="D47" s="5"/>
      <c r="E47" s="5"/>
      <c r="F47" s="5"/>
      <c r="G47" s="5"/>
      <c r="H47" s="5"/>
      <c r="I47" s="5"/>
      <c r="J47" s="5"/>
      <c r="K47" s="5"/>
      <c r="L47" s="5"/>
      <c r="M47" s="5"/>
      <c r="N47" s="5"/>
      <c r="O47" s="5"/>
    </row>
    <row r="48" spans="1:15" ht="30" customHeight="1" x14ac:dyDescent="0.25">
      <c r="A48" s="740" t="s">
        <v>95</v>
      </c>
      <c r="B48" s="741"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736"/>
      <c r="B49" s="742"/>
      <c r="C49" s="4"/>
      <c r="D49" s="737">
        <v>100</v>
      </c>
      <c r="E49" s="4"/>
      <c r="F49" s="737" t="s">
        <v>33</v>
      </c>
      <c r="G49" s="4"/>
      <c r="H49" s="737">
        <f>+H54+H58</f>
        <v>28</v>
      </c>
      <c r="I49" s="4"/>
      <c r="J49" s="9" t="s">
        <v>100</v>
      </c>
      <c r="K49" s="23"/>
      <c r="L49" s="23"/>
      <c r="M49" s="23"/>
      <c r="N49" s="23"/>
      <c r="O49" s="14">
        <v>100</v>
      </c>
    </row>
    <row r="50" spans="1:15" ht="21.75" customHeight="1" x14ac:dyDescent="0.25">
      <c r="A50" s="736"/>
      <c r="B50" s="738"/>
      <c r="C50" s="4"/>
      <c r="D50" s="738"/>
      <c r="E50" s="4"/>
      <c r="F50" s="738"/>
      <c r="G50" s="4"/>
      <c r="H50" s="738"/>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760" t="s">
        <v>102</v>
      </c>
      <c r="B52" s="760"/>
      <c r="C52" s="760"/>
      <c r="D52" s="760"/>
      <c r="E52" s="760"/>
      <c r="F52" s="760"/>
      <c r="G52" s="760"/>
      <c r="H52" s="760"/>
      <c r="I52" s="760"/>
      <c r="J52" s="760"/>
      <c r="K52" s="760"/>
      <c r="L52" s="760"/>
      <c r="M52" s="760"/>
      <c r="N52" s="760"/>
      <c r="O52" s="760"/>
    </row>
    <row r="53" spans="1:15" ht="26.25" customHeight="1" x14ac:dyDescent="0.25">
      <c r="A53" s="743" t="s">
        <v>103</v>
      </c>
      <c r="B53" s="744"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743"/>
      <c r="B54" s="745"/>
      <c r="C54" s="4"/>
      <c r="D54" s="737">
        <v>100</v>
      </c>
      <c r="E54" s="4"/>
      <c r="F54" s="737" t="s">
        <v>33</v>
      </c>
      <c r="G54" s="4"/>
      <c r="H54" s="737">
        <v>15</v>
      </c>
      <c r="I54" s="4"/>
      <c r="J54" s="9" t="s">
        <v>100</v>
      </c>
      <c r="K54" s="23">
        <v>0.1</v>
      </c>
      <c r="L54" s="23">
        <v>0.5</v>
      </c>
      <c r="M54" s="23"/>
      <c r="N54" s="23"/>
      <c r="O54" s="14">
        <v>100</v>
      </c>
    </row>
    <row r="55" spans="1:15" ht="15" customHeight="1" x14ac:dyDescent="0.25">
      <c r="A55" s="743"/>
      <c r="B55" s="746"/>
      <c r="C55" s="4"/>
      <c r="D55" s="747"/>
      <c r="E55" s="4"/>
      <c r="F55" s="747"/>
      <c r="G55" s="4"/>
      <c r="H55" s="738"/>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740" t="s">
        <v>103</v>
      </c>
      <c r="B57" s="759"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736"/>
      <c r="B58" s="742"/>
      <c r="C58" s="4"/>
      <c r="D58" s="737">
        <v>100</v>
      </c>
      <c r="E58" s="4"/>
      <c r="F58" s="737" t="s">
        <v>23</v>
      </c>
      <c r="G58" s="4"/>
      <c r="H58" s="737">
        <v>13</v>
      </c>
      <c r="I58" s="4"/>
      <c r="J58" s="9" t="s">
        <v>100</v>
      </c>
      <c r="K58" s="23">
        <v>0.05</v>
      </c>
      <c r="L58" s="23"/>
      <c r="M58" s="23"/>
      <c r="N58" s="23"/>
      <c r="O58" s="14">
        <v>100</v>
      </c>
    </row>
    <row r="59" spans="1:15" ht="15" customHeight="1" x14ac:dyDescent="0.25">
      <c r="A59" s="736"/>
      <c r="B59" s="738"/>
      <c r="C59" s="4"/>
      <c r="D59" s="738"/>
      <c r="E59" s="4"/>
      <c r="F59" s="738"/>
      <c r="G59" s="4"/>
      <c r="H59" s="738"/>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739" t="s">
        <v>117</v>
      </c>
      <c r="B62" s="736"/>
      <c r="C62" s="736"/>
      <c r="D62" s="736"/>
      <c r="E62" s="736"/>
      <c r="F62" s="736"/>
      <c r="G62" s="736"/>
      <c r="H62" s="736"/>
      <c r="I62" s="736"/>
      <c r="J62" s="736"/>
      <c r="K62" s="736"/>
      <c r="L62" s="736"/>
      <c r="M62" s="736"/>
      <c r="N62" s="736"/>
      <c r="O62" s="736"/>
    </row>
    <row r="63" spans="1:15" ht="15" customHeight="1" x14ac:dyDescent="0.25">
      <c r="A63" s="5"/>
      <c r="B63" s="5"/>
      <c r="C63" s="5"/>
      <c r="D63" s="5"/>
      <c r="E63" s="5"/>
      <c r="F63" s="5"/>
      <c r="G63" s="5"/>
      <c r="H63" s="5"/>
      <c r="I63" s="5"/>
      <c r="J63" s="5"/>
      <c r="K63" s="5"/>
      <c r="L63" s="5"/>
      <c r="M63" s="5"/>
      <c r="N63" s="5"/>
      <c r="O63" s="5"/>
    </row>
    <row r="64" spans="1:15" ht="25.5" x14ac:dyDescent="0.25">
      <c r="A64" s="740" t="s">
        <v>95</v>
      </c>
      <c r="B64" s="741"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736"/>
      <c r="B65" s="742"/>
      <c r="C65" s="4"/>
      <c r="D65" s="737">
        <v>60</v>
      </c>
      <c r="E65" s="4"/>
      <c r="F65" s="737" t="s">
        <v>33</v>
      </c>
      <c r="G65" s="4"/>
      <c r="H65" s="737">
        <v>12</v>
      </c>
      <c r="I65" s="4"/>
      <c r="J65" s="9" t="s">
        <v>100</v>
      </c>
      <c r="K65" s="10">
        <v>15</v>
      </c>
      <c r="L65" s="11">
        <v>30</v>
      </c>
      <c r="M65" s="11">
        <v>45</v>
      </c>
      <c r="N65" s="11">
        <v>60</v>
      </c>
      <c r="O65" s="14">
        <v>60</v>
      </c>
    </row>
    <row r="66" spans="1:15" ht="15" customHeight="1" x14ac:dyDescent="0.25">
      <c r="A66" s="736"/>
      <c r="B66" s="738"/>
      <c r="C66" s="4"/>
      <c r="D66" s="738"/>
      <c r="E66" s="4"/>
      <c r="F66" s="738"/>
      <c r="G66" s="4"/>
      <c r="H66" s="738"/>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735" t="s">
        <v>102</v>
      </c>
      <c r="B68" s="736"/>
      <c r="C68" s="736"/>
      <c r="D68" s="736"/>
      <c r="E68" s="736"/>
      <c r="F68" s="736"/>
      <c r="G68" s="736"/>
      <c r="H68" s="736"/>
      <c r="I68" s="736"/>
      <c r="J68" s="736"/>
      <c r="K68" s="736"/>
      <c r="L68" s="736"/>
      <c r="M68" s="736"/>
      <c r="N68" s="736"/>
      <c r="O68" s="736"/>
    </row>
    <row r="69" spans="1:15" ht="25.5" customHeight="1" x14ac:dyDescent="0.25">
      <c r="A69" s="740" t="s">
        <v>103</v>
      </c>
      <c r="B69" s="749"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736"/>
      <c r="B70" s="742"/>
      <c r="C70" s="4"/>
      <c r="D70" s="737">
        <v>60</v>
      </c>
      <c r="E70" s="4"/>
      <c r="F70" s="737" t="s">
        <v>33</v>
      </c>
      <c r="G70" s="4"/>
      <c r="H70" s="737">
        <v>12</v>
      </c>
      <c r="I70" s="4"/>
      <c r="J70" s="9" t="s">
        <v>100</v>
      </c>
      <c r="K70" s="10">
        <v>15</v>
      </c>
      <c r="L70" s="11">
        <v>30</v>
      </c>
      <c r="M70" s="11">
        <v>45</v>
      </c>
      <c r="N70" s="11">
        <v>60</v>
      </c>
      <c r="O70" s="14">
        <v>60</v>
      </c>
    </row>
    <row r="71" spans="1:15" ht="15" customHeight="1" x14ac:dyDescent="0.25">
      <c r="A71" s="736"/>
      <c r="B71" s="738"/>
      <c r="C71" s="4"/>
      <c r="D71" s="738"/>
      <c r="E71" s="4"/>
      <c r="F71" s="738"/>
      <c r="G71" s="4"/>
      <c r="H71" s="738"/>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A49" zoomScale="60" zoomScaleNormal="60" workbookViewId="0">
      <selection activeCell="B24" sqref="B24:F24"/>
    </sheetView>
  </sheetViews>
  <sheetFormatPr baseColWidth="10" defaultColWidth="10.85546875" defaultRowHeight="14.25" x14ac:dyDescent="0.25"/>
  <cols>
    <col min="1" max="1" width="42.42578125" style="66" customWidth="1"/>
    <col min="2" max="3" width="35.7109375" style="66" customWidth="1"/>
    <col min="4" max="4" width="39.7109375" style="66" customWidth="1"/>
    <col min="5" max="5" width="59.85546875" style="66" customWidth="1"/>
    <col min="6" max="6" width="48.85546875" style="66" customWidth="1"/>
    <col min="7" max="7" width="52.7109375" style="66" customWidth="1"/>
    <col min="8" max="8" width="35.7109375" style="66" customWidth="1"/>
    <col min="9" max="9" width="61" style="66" customWidth="1"/>
    <col min="10" max="10" width="42.855468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687"/>
      <c r="B1" s="690" t="s">
        <v>182</v>
      </c>
      <c r="C1" s="691"/>
      <c r="D1" s="691"/>
      <c r="E1" s="691"/>
      <c r="F1" s="691"/>
      <c r="G1" s="691"/>
      <c r="H1" s="692"/>
      <c r="I1" s="117" t="s">
        <v>121</v>
      </c>
      <c r="J1" s="118" t="s">
        <v>416</v>
      </c>
    </row>
    <row r="2" spans="1:10" ht="24" customHeight="1" thickBot="1" x14ac:dyDescent="0.3">
      <c r="A2" s="688"/>
      <c r="B2" s="693" t="s">
        <v>184</v>
      </c>
      <c r="C2" s="694"/>
      <c r="D2" s="694"/>
      <c r="E2" s="694"/>
      <c r="F2" s="694"/>
      <c r="G2" s="694"/>
      <c r="H2" s="695"/>
      <c r="I2" s="117" t="s">
        <v>122</v>
      </c>
      <c r="J2" s="118" t="s">
        <v>185</v>
      </c>
    </row>
    <row r="3" spans="1:10" ht="24" customHeight="1" thickBot="1" x14ac:dyDescent="0.3">
      <c r="A3" s="688"/>
      <c r="B3" s="693" t="s">
        <v>186</v>
      </c>
      <c r="C3" s="694"/>
      <c r="D3" s="694"/>
      <c r="E3" s="694"/>
      <c r="F3" s="694"/>
      <c r="G3" s="694"/>
      <c r="H3" s="695"/>
      <c r="I3" s="117" t="s">
        <v>417</v>
      </c>
      <c r="J3" s="118" t="s">
        <v>187</v>
      </c>
    </row>
    <row r="4" spans="1:10" ht="24" customHeight="1" thickBot="1" x14ac:dyDescent="0.3">
      <c r="A4" s="689"/>
      <c r="B4" s="696" t="s">
        <v>418</v>
      </c>
      <c r="C4" s="697"/>
      <c r="D4" s="697"/>
      <c r="E4" s="697"/>
      <c r="F4" s="697"/>
      <c r="G4" s="697"/>
      <c r="H4" s="698"/>
      <c r="I4" s="117" t="s">
        <v>419</v>
      </c>
      <c r="J4" s="118" t="s">
        <v>420</v>
      </c>
    </row>
    <row r="5" spans="1:10" ht="15" thickBot="1" x14ac:dyDescent="0.3"/>
    <row r="6" spans="1:10" ht="49.5" customHeight="1" thickBot="1" x14ac:dyDescent="0.3">
      <c r="A6" s="117" t="s">
        <v>190</v>
      </c>
      <c r="B6" s="682" t="s">
        <v>191</v>
      </c>
      <c r="C6" s="683"/>
      <c r="D6" s="683"/>
      <c r="E6" s="683"/>
      <c r="F6" s="683"/>
      <c r="G6" s="684"/>
      <c r="H6" s="244" t="s">
        <v>192</v>
      </c>
      <c r="I6" s="680">
        <v>2024110010310</v>
      </c>
      <c r="J6" s="681"/>
    </row>
    <row r="8" spans="1:10" ht="15" customHeight="1" x14ac:dyDescent="0.25">
      <c r="A8" s="71"/>
      <c r="B8" s="72"/>
      <c r="C8" s="72"/>
      <c r="D8" s="74"/>
      <c r="E8" s="73"/>
      <c r="F8" s="73"/>
      <c r="G8" s="325"/>
      <c r="H8" s="325"/>
      <c r="I8" s="75"/>
      <c r="J8" s="75"/>
    </row>
    <row r="9" spans="1:10" ht="9" customHeight="1" thickBot="1" x14ac:dyDescent="0.3">
      <c r="A9" s="76"/>
      <c r="B9" s="140"/>
      <c r="C9" s="72"/>
      <c r="D9" s="72"/>
      <c r="E9" s="72"/>
      <c r="F9" s="72"/>
      <c r="G9" s="72"/>
      <c r="H9" s="72"/>
      <c r="I9" s="72"/>
      <c r="J9" s="72"/>
    </row>
    <row r="10" spans="1:10" s="141" customFormat="1" ht="21.75" customHeight="1" thickBot="1" x14ac:dyDescent="0.3">
      <c r="A10" s="699" t="s">
        <v>193</v>
      </c>
      <c r="B10" s="225" t="s">
        <v>194</v>
      </c>
      <c r="C10" s="246"/>
      <c r="D10" s="225" t="s">
        <v>195</v>
      </c>
      <c r="E10" s="247"/>
      <c r="F10" s="225" t="s">
        <v>196</v>
      </c>
      <c r="G10" s="247"/>
      <c r="H10" s="225" t="s">
        <v>197</v>
      </c>
      <c r="I10" s="248"/>
    </row>
    <row r="11" spans="1:10" s="141" customFormat="1" ht="21.75" customHeight="1" thickBot="1" x14ac:dyDescent="0.3">
      <c r="A11" s="699"/>
      <c r="B11" s="227" t="s">
        <v>201</v>
      </c>
      <c r="C11" s="149"/>
      <c r="D11" s="225" t="s">
        <v>202</v>
      </c>
      <c r="E11" s="118"/>
      <c r="F11" s="225" t="s">
        <v>203</v>
      </c>
      <c r="G11" s="118"/>
      <c r="H11" s="225" t="s">
        <v>204</v>
      </c>
      <c r="I11" s="530"/>
    </row>
    <row r="12" spans="1:10" s="141" customFormat="1" ht="21.75" customHeight="1" thickBot="1" x14ac:dyDescent="0.3">
      <c r="A12" s="699"/>
      <c r="B12" s="225" t="s">
        <v>206</v>
      </c>
      <c r="C12" s="246"/>
      <c r="D12" s="225" t="s">
        <v>207</v>
      </c>
      <c r="E12" s="149"/>
      <c r="F12" s="225" t="s">
        <v>208</v>
      </c>
      <c r="G12" s="118"/>
      <c r="H12" s="225" t="s">
        <v>209</v>
      </c>
      <c r="I12" s="248"/>
    </row>
    <row r="13" spans="1:10" s="141" customFormat="1" ht="21.75" customHeight="1" thickBot="1" x14ac:dyDescent="0.3">
      <c r="A13" s="66"/>
      <c r="B13" s="66"/>
      <c r="C13" s="66"/>
      <c r="D13" s="66"/>
      <c r="E13" s="66"/>
      <c r="F13" s="66"/>
      <c r="G13" s="66"/>
      <c r="H13" s="66"/>
      <c r="I13" s="66"/>
      <c r="J13" s="66"/>
    </row>
    <row r="14" spans="1:10" s="141" customFormat="1" ht="21.75" customHeight="1" x14ac:dyDescent="0.25">
      <c r="A14" s="700" t="s">
        <v>198</v>
      </c>
      <c r="B14" s="700"/>
      <c r="C14" s="243" t="s">
        <v>199</v>
      </c>
      <c r="D14" s="701" t="s">
        <v>200</v>
      </c>
      <c r="E14" s="701"/>
      <c r="F14" s="701"/>
      <c r="G14" s="66"/>
      <c r="H14" s="66"/>
      <c r="I14" s="66"/>
      <c r="J14" s="66"/>
    </row>
    <row r="15" spans="1:10" s="141" customFormat="1" ht="21.75" customHeight="1" x14ac:dyDescent="0.25">
      <c r="A15" s="700"/>
      <c r="B15" s="700"/>
      <c r="C15" s="243" t="s">
        <v>205</v>
      </c>
      <c r="D15" s="701"/>
      <c r="E15" s="701"/>
      <c r="F15" s="701"/>
      <c r="G15" s="66"/>
      <c r="H15" s="66"/>
      <c r="I15" s="66"/>
      <c r="J15" s="66"/>
    </row>
    <row r="16" spans="1:10" s="141" customFormat="1" ht="21.75" customHeight="1" x14ac:dyDescent="0.25">
      <c r="A16" s="700"/>
      <c r="B16" s="700"/>
      <c r="C16" s="243" t="s">
        <v>210</v>
      </c>
      <c r="D16" s="701"/>
      <c r="E16" s="701"/>
      <c r="F16" s="701"/>
      <c r="G16" s="66"/>
      <c r="H16" s="66"/>
      <c r="I16" s="66"/>
      <c r="J16" s="66"/>
    </row>
    <row r="17" spans="1:10" s="141"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686" t="s">
        <v>421</v>
      </c>
      <c r="B20" s="686"/>
      <c r="C20" s="686"/>
      <c r="D20" s="686"/>
      <c r="E20" s="686"/>
      <c r="F20" s="686"/>
      <c r="G20" s="686"/>
      <c r="H20" s="686"/>
      <c r="I20" s="686"/>
      <c r="J20" s="686"/>
    </row>
    <row r="21" spans="1:10" ht="69.95" customHeight="1" x14ac:dyDescent="0.25">
      <c r="A21" s="231" t="s">
        <v>221</v>
      </c>
      <c r="B21" s="702" t="s">
        <v>422</v>
      </c>
      <c r="C21" s="703"/>
      <c r="D21" s="704"/>
      <c r="E21" s="232" t="s">
        <v>423</v>
      </c>
      <c r="F21" s="233" t="s">
        <v>424</v>
      </c>
      <c r="G21" s="232" t="s">
        <v>425</v>
      </c>
      <c r="H21" s="702" t="s">
        <v>426</v>
      </c>
      <c r="I21" s="703"/>
      <c r="J21" s="704"/>
    </row>
    <row r="22" spans="1:10" ht="50.25" customHeight="1" x14ac:dyDescent="0.25">
      <c r="A22" s="196" t="s">
        <v>427</v>
      </c>
      <c r="B22" s="702" t="s">
        <v>428</v>
      </c>
      <c r="C22" s="703"/>
      <c r="D22" s="703"/>
      <c r="E22" s="703"/>
      <c r="F22" s="703"/>
      <c r="G22" s="703"/>
      <c r="H22" s="703"/>
      <c r="I22" s="703"/>
      <c r="J22" s="704"/>
    </row>
    <row r="23" spans="1:10" ht="50.25" customHeight="1" x14ac:dyDescent="0.25">
      <c r="A23" s="705" t="s">
        <v>429</v>
      </c>
      <c r="B23" s="234">
        <v>2024</v>
      </c>
      <c r="C23" s="235">
        <v>2025</v>
      </c>
      <c r="D23" s="235">
        <v>2026</v>
      </c>
      <c r="E23" s="235">
        <v>2027</v>
      </c>
      <c r="F23" s="236" t="s">
        <v>93</v>
      </c>
      <c r="G23" s="237" t="s">
        <v>430</v>
      </c>
      <c r="H23" s="707" t="s">
        <v>431</v>
      </c>
      <c r="I23" s="708"/>
      <c r="J23" s="709"/>
    </row>
    <row r="24" spans="1:10" ht="50.25" customHeight="1" thickBot="1" x14ac:dyDescent="0.3">
      <c r="A24" s="706"/>
      <c r="B24" s="1324">
        <v>20</v>
      </c>
      <c r="C24" s="1325">
        <v>20</v>
      </c>
      <c r="D24" s="1325">
        <v>20</v>
      </c>
      <c r="E24" s="1325">
        <v>20</v>
      </c>
      <c r="F24" s="1326">
        <v>20</v>
      </c>
      <c r="G24" s="238"/>
      <c r="H24" s="702" t="s">
        <v>23</v>
      </c>
      <c r="I24" s="703"/>
      <c r="J24" s="704"/>
    </row>
    <row r="25" spans="1:10" ht="52.5" customHeight="1" thickBot="1" x14ac:dyDescent="0.3">
      <c r="A25" s="196"/>
      <c r="B25" s="710" t="s">
        <v>432</v>
      </c>
      <c r="C25" s="711"/>
      <c r="D25" s="711"/>
      <c r="E25" s="711"/>
      <c r="F25" s="711"/>
      <c r="G25" s="711"/>
      <c r="H25" s="711"/>
      <c r="I25" s="711"/>
      <c r="J25" s="712"/>
    </row>
    <row r="26" spans="1:10" s="94" customFormat="1" ht="56.25" customHeight="1" thickBot="1" x14ac:dyDescent="0.3">
      <c r="A26" s="705" t="s">
        <v>240</v>
      </c>
      <c r="B26" s="196" t="s">
        <v>241</v>
      </c>
      <c r="C26" s="231" t="s">
        <v>242</v>
      </c>
      <c r="D26" s="713" t="s">
        <v>243</v>
      </c>
      <c r="E26" s="714"/>
      <c r="F26" s="713" t="s">
        <v>244</v>
      </c>
      <c r="G26" s="714"/>
      <c r="H26" s="197" t="s">
        <v>245</v>
      </c>
      <c r="I26" s="195" t="s">
        <v>246</v>
      </c>
      <c r="J26" s="195" t="s">
        <v>433</v>
      </c>
    </row>
    <row r="27" spans="1:10" ht="255.75" customHeight="1" thickBot="1" x14ac:dyDescent="0.3">
      <c r="A27" s="706"/>
      <c r="B27" s="239">
        <v>20</v>
      </c>
      <c r="C27" s="151"/>
      <c r="D27" s="702"/>
      <c r="E27" s="704"/>
      <c r="F27" s="702"/>
      <c r="G27" s="704"/>
      <c r="H27" s="410"/>
      <c r="I27" s="402"/>
      <c r="J27" s="416"/>
    </row>
    <row r="28" spans="1:10" s="94" customFormat="1" ht="45" customHeight="1" thickBot="1" x14ac:dyDescent="0.3">
      <c r="A28" s="705" t="s">
        <v>247</v>
      </c>
      <c r="B28" s="194" t="s">
        <v>241</v>
      </c>
      <c r="C28" s="197" t="s">
        <v>242</v>
      </c>
      <c r="D28" s="713" t="s">
        <v>243</v>
      </c>
      <c r="E28" s="714"/>
      <c r="F28" s="713" t="s">
        <v>244</v>
      </c>
      <c r="G28" s="714"/>
      <c r="H28" s="197" t="s">
        <v>245</v>
      </c>
      <c r="I28" s="195" t="s">
        <v>246</v>
      </c>
      <c r="J28" s="195" t="s">
        <v>433</v>
      </c>
    </row>
    <row r="29" spans="1:10" ht="239.25" customHeight="1" thickBot="1" x14ac:dyDescent="0.3">
      <c r="A29" s="706"/>
      <c r="B29" s="239">
        <v>20</v>
      </c>
      <c r="C29" s="151"/>
      <c r="D29" s="715"/>
      <c r="E29" s="716"/>
      <c r="F29" s="715"/>
      <c r="G29" s="716"/>
      <c r="H29" s="410"/>
      <c r="I29" s="404"/>
      <c r="J29" s="417"/>
    </row>
    <row r="30" spans="1:10" s="94" customFormat="1" ht="45" customHeight="1" thickBot="1" x14ac:dyDescent="0.3">
      <c r="A30" s="705" t="s">
        <v>248</v>
      </c>
      <c r="B30" s="194" t="s">
        <v>241</v>
      </c>
      <c r="C30" s="197" t="s">
        <v>242</v>
      </c>
      <c r="D30" s="713" t="s">
        <v>243</v>
      </c>
      <c r="E30" s="714"/>
      <c r="F30" s="713" t="s">
        <v>244</v>
      </c>
      <c r="G30" s="714"/>
      <c r="H30" s="197" t="s">
        <v>245</v>
      </c>
      <c r="I30" s="195" t="s">
        <v>246</v>
      </c>
      <c r="J30" s="195" t="s">
        <v>433</v>
      </c>
    </row>
    <row r="31" spans="1:10" ht="170.25" customHeight="1" thickBot="1" x14ac:dyDescent="0.3">
      <c r="A31" s="706"/>
      <c r="B31" s="467">
        <v>20</v>
      </c>
      <c r="C31" s="468"/>
      <c r="D31" s="715"/>
      <c r="E31" s="716"/>
      <c r="F31" s="715"/>
      <c r="G31" s="716"/>
      <c r="H31" s="469"/>
      <c r="I31" s="403"/>
      <c r="J31" s="403"/>
    </row>
    <row r="32" spans="1:10" s="94" customFormat="1" ht="47.25" customHeight="1" thickBot="1" x14ac:dyDescent="0.3">
      <c r="A32" s="705" t="s">
        <v>249</v>
      </c>
      <c r="B32" s="194" t="s">
        <v>241</v>
      </c>
      <c r="C32" s="194" t="s">
        <v>242</v>
      </c>
      <c r="D32" s="713" t="s">
        <v>243</v>
      </c>
      <c r="E32" s="714"/>
      <c r="F32" s="713" t="s">
        <v>244</v>
      </c>
      <c r="G32" s="714"/>
      <c r="H32" s="197" t="s">
        <v>245</v>
      </c>
      <c r="I32" s="197" t="s">
        <v>246</v>
      </c>
      <c r="J32" s="419" t="s">
        <v>433</v>
      </c>
    </row>
    <row r="33" spans="1:10" ht="150.75" customHeight="1" thickBot="1" x14ac:dyDescent="0.3">
      <c r="A33" s="706"/>
      <c r="B33" s="239">
        <v>20</v>
      </c>
      <c r="C33" s="151"/>
      <c r="D33" s="717"/>
      <c r="E33" s="704"/>
      <c r="F33" s="702"/>
      <c r="G33" s="704"/>
      <c r="H33" s="241"/>
      <c r="I33" s="495"/>
      <c r="J33" s="496"/>
    </row>
    <row r="34" spans="1:10" s="94" customFormat="1" ht="47.25" customHeight="1" thickBot="1" x14ac:dyDescent="0.3">
      <c r="A34" s="705" t="s">
        <v>250</v>
      </c>
      <c r="B34" s="194" t="s">
        <v>241</v>
      </c>
      <c r="C34" s="197" t="s">
        <v>242</v>
      </c>
      <c r="D34" s="713" t="s">
        <v>243</v>
      </c>
      <c r="E34" s="714"/>
      <c r="F34" s="713" t="s">
        <v>244</v>
      </c>
      <c r="G34" s="714"/>
      <c r="H34" s="197" t="s">
        <v>245</v>
      </c>
      <c r="I34" s="195" t="s">
        <v>246</v>
      </c>
      <c r="J34" s="408" t="s">
        <v>433</v>
      </c>
    </row>
    <row r="35" spans="1:10" ht="183" customHeight="1" thickBot="1" x14ac:dyDescent="0.3">
      <c r="A35" s="706"/>
      <c r="B35" s="239">
        <v>20</v>
      </c>
      <c r="C35" s="151"/>
      <c r="D35" s="702"/>
      <c r="E35" s="704"/>
      <c r="F35" s="702"/>
      <c r="G35" s="704"/>
      <c r="H35" s="150"/>
      <c r="I35" s="499"/>
      <c r="J35" s="497"/>
    </row>
    <row r="36" spans="1:10" s="94" customFormat="1" ht="48.75" customHeight="1" thickBot="1" x14ac:dyDescent="0.3">
      <c r="A36" s="705" t="s">
        <v>251</v>
      </c>
      <c r="B36" s="194" t="s">
        <v>241</v>
      </c>
      <c r="C36" s="197" t="s">
        <v>242</v>
      </c>
      <c r="D36" s="713" t="s">
        <v>243</v>
      </c>
      <c r="E36" s="714"/>
      <c r="F36" s="713" t="s">
        <v>244</v>
      </c>
      <c r="G36" s="714"/>
      <c r="H36" s="197" t="s">
        <v>245</v>
      </c>
      <c r="I36" s="195" t="s">
        <v>246</v>
      </c>
      <c r="J36" s="195" t="s">
        <v>433</v>
      </c>
    </row>
    <row r="37" spans="1:10" ht="189" customHeight="1" thickBot="1" x14ac:dyDescent="0.3">
      <c r="A37" s="706"/>
      <c r="B37" s="239">
        <v>20</v>
      </c>
      <c r="C37" s="152"/>
      <c r="D37" s="720"/>
      <c r="E37" s="721"/>
      <c r="F37" s="720"/>
      <c r="G37" s="721"/>
      <c r="H37" s="555"/>
      <c r="I37" s="533"/>
      <c r="J37" s="533"/>
    </row>
    <row r="38" spans="1:10" ht="46.5" customHeight="1" thickBot="1" x14ac:dyDescent="0.3">
      <c r="A38" s="705" t="s">
        <v>252</v>
      </c>
      <c r="B38" s="197" t="s">
        <v>241</v>
      </c>
      <c r="C38" s="231" t="s">
        <v>242</v>
      </c>
      <c r="D38" s="713" t="s">
        <v>243</v>
      </c>
      <c r="E38" s="714"/>
      <c r="F38" s="713" t="s">
        <v>244</v>
      </c>
      <c r="G38" s="714"/>
      <c r="H38" s="197" t="s">
        <v>245</v>
      </c>
      <c r="I38" s="195" t="s">
        <v>246</v>
      </c>
      <c r="J38" s="195" t="s">
        <v>433</v>
      </c>
    </row>
    <row r="39" spans="1:10" ht="249.75" customHeight="1" x14ac:dyDescent="0.25">
      <c r="A39" s="706"/>
      <c r="B39" s="239">
        <v>20</v>
      </c>
      <c r="C39" s="152"/>
      <c r="D39" s="718"/>
      <c r="E39" s="719"/>
      <c r="F39" s="720"/>
      <c r="G39" s="721"/>
      <c r="H39" s="556"/>
      <c r="I39" s="545"/>
      <c r="J39" s="543"/>
    </row>
    <row r="40" spans="1:10" ht="48.75" customHeight="1" x14ac:dyDescent="0.25">
      <c r="A40" s="705" t="s">
        <v>253</v>
      </c>
      <c r="B40" s="197" t="s">
        <v>241</v>
      </c>
      <c r="C40" s="231" t="s">
        <v>242</v>
      </c>
      <c r="D40" s="713" t="s">
        <v>243</v>
      </c>
      <c r="E40" s="714"/>
      <c r="F40" s="713" t="s">
        <v>244</v>
      </c>
      <c r="G40" s="714"/>
      <c r="H40" s="197" t="s">
        <v>245</v>
      </c>
      <c r="I40" s="195" t="s">
        <v>246</v>
      </c>
      <c r="J40" s="195" t="s">
        <v>433</v>
      </c>
    </row>
    <row r="41" spans="1:10" ht="225.75" customHeight="1" x14ac:dyDescent="0.25">
      <c r="A41" s="706"/>
      <c r="B41" s="239">
        <v>20</v>
      </c>
      <c r="C41" s="152"/>
      <c r="D41" s="724"/>
      <c r="E41" s="725"/>
      <c r="F41" s="720"/>
      <c r="G41" s="721"/>
      <c r="H41" s="542"/>
      <c r="I41" s="544"/>
      <c r="J41" s="543"/>
    </row>
    <row r="42" spans="1:10" ht="42.75" customHeight="1" x14ac:dyDescent="0.25">
      <c r="A42" s="705" t="s">
        <v>254</v>
      </c>
      <c r="B42" s="197" t="s">
        <v>241</v>
      </c>
      <c r="C42" s="231" t="s">
        <v>242</v>
      </c>
      <c r="D42" s="713" t="s">
        <v>243</v>
      </c>
      <c r="E42" s="714"/>
      <c r="F42" s="713" t="s">
        <v>244</v>
      </c>
      <c r="G42" s="714"/>
      <c r="H42" s="197" t="s">
        <v>245</v>
      </c>
      <c r="I42" s="195" t="s">
        <v>246</v>
      </c>
      <c r="J42" s="195" t="s">
        <v>433</v>
      </c>
    </row>
    <row r="43" spans="1:10" ht="297.75" customHeight="1" thickBot="1" x14ac:dyDescent="0.3">
      <c r="A43" s="706"/>
      <c r="B43" s="150">
        <v>20</v>
      </c>
      <c r="C43" s="152"/>
      <c r="D43" s="722"/>
      <c r="E43" s="723"/>
      <c r="F43" s="722"/>
      <c r="G43" s="723"/>
      <c r="H43" s="150"/>
      <c r="I43" s="570"/>
      <c r="J43" s="405"/>
    </row>
    <row r="44" spans="1:10" ht="45" customHeight="1" x14ac:dyDescent="0.25">
      <c r="A44" s="705" t="s">
        <v>255</v>
      </c>
      <c r="B44" s="197" t="s">
        <v>241</v>
      </c>
      <c r="C44" s="231" t="s">
        <v>242</v>
      </c>
      <c r="D44" s="713" t="s">
        <v>243</v>
      </c>
      <c r="E44" s="714"/>
      <c r="F44" s="713" t="s">
        <v>244</v>
      </c>
      <c r="G44" s="714"/>
      <c r="H44" s="197" t="s">
        <v>245</v>
      </c>
      <c r="I44" s="195" t="s">
        <v>246</v>
      </c>
      <c r="J44" s="195" t="s">
        <v>433</v>
      </c>
    </row>
    <row r="45" spans="1:10" ht="222" customHeight="1" x14ac:dyDescent="0.25">
      <c r="A45" s="706"/>
      <c r="B45" s="150">
        <v>20</v>
      </c>
      <c r="C45" s="152"/>
      <c r="D45" s="726"/>
      <c r="E45" s="727"/>
      <c r="F45" s="722"/>
      <c r="G45" s="723"/>
      <c r="H45" s="150"/>
      <c r="I45" s="406"/>
      <c r="J45" s="574"/>
    </row>
    <row r="46" spans="1:10" ht="46.5" customHeight="1" x14ac:dyDescent="0.25">
      <c r="A46" s="705" t="s">
        <v>256</v>
      </c>
      <c r="B46" s="197" t="s">
        <v>241</v>
      </c>
      <c r="C46" s="231" t="s">
        <v>242</v>
      </c>
      <c r="D46" s="713" t="s">
        <v>243</v>
      </c>
      <c r="E46" s="714"/>
      <c r="F46" s="713" t="s">
        <v>244</v>
      </c>
      <c r="G46" s="714"/>
      <c r="H46" s="197" t="s">
        <v>245</v>
      </c>
      <c r="I46" s="195" t="s">
        <v>246</v>
      </c>
      <c r="J46" s="195" t="s">
        <v>433</v>
      </c>
    </row>
    <row r="47" spans="1:10" ht="174.75" customHeight="1" x14ac:dyDescent="0.25">
      <c r="A47" s="706"/>
      <c r="B47" s="150">
        <v>20</v>
      </c>
      <c r="C47" s="152"/>
      <c r="D47" s="728"/>
      <c r="E47" s="729"/>
      <c r="F47" s="722"/>
      <c r="G47" s="723"/>
      <c r="H47" s="150"/>
      <c r="I47" s="406"/>
      <c r="J47" s="574"/>
    </row>
    <row r="48" spans="1:10" ht="48.75" customHeight="1" x14ac:dyDescent="0.25">
      <c r="A48" s="705" t="s">
        <v>257</v>
      </c>
      <c r="B48" s="197" t="s">
        <v>241</v>
      </c>
      <c r="C48" s="231" t="s">
        <v>242</v>
      </c>
      <c r="D48" s="713" t="s">
        <v>243</v>
      </c>
      <c r="E48" s="714"/>
      <c r="F48" s="713" t="s">
        <v>244</v>
      </c>
      <c r="G48" s="714"/>
      <c r="H48" s="197" t="s">
        <v>245</v>
      </c>
      <c r="I48" s="195" t="s">
        <v>246</v>
      </c>
      <c r="J48" s="195" t="s">
        <v>433</v>
      </c>
    </row>
    <row r="49" spans="1:13" ht="120.75" customHeight="1" thickBot="1" x14ac:dyDescent="0.3">
      <c r="A49" s="706"/>
      <c r="B49" s="150">
        <v>20</v>
      </c>
      <c r="C49" s="152"/>
      <c r="D49" s="730"/>
      <c r="E49" s="731"/>
      <c r="F49" s="730"/>
      <c r="G49" s="731"/>
      <c r="H49" s="150"/>
      <c r="I49" s="150"/>
      <c r="J49" s="150"/>
    </row>
    <row r="51" spans="1:13" ht="18" x14ac:dyDescent="0.25">
      <c r="A51" s="476" t="s">
        <v>434</v>
      </c>
    </row>
    <row r="52" spans="1:13" ht="18" customHeight="1" x14ac:dyDescent="0.25">
      <c r="A52" s="477"/>
    </row>
    <row r="53" spans="1:13" ht="23.25" x14ac:dyDescent="0.25">
      <c r="A53" s="685" t="s">
        <v>435</v>
      </c>
      <c r="B53" s="478" t="s">
        <v>194</v>
      </c>
      <c r="C53" s="478" t="s">
        <v>195</v>
      </c>
      <c r="D53" s="478" t="s">
        <v>196</v>
      </c>
      <c r="E53" s="478" t="s">
        <v>197</v>
      </c>
      <c r="F53" s="478" t="s">
        <v>201</v>
      </c>
      <c r="G53" s="478" t="s">
        <v>202</v>
      </c>
      <c r="H53" s="478" t="s">
        <v>203</v>
      </c>
      <c r="I53" s="478" t="s">
        <v>204</v>
      </c>
      <c r="J53" s="478" t="s">
        <v>206</v>
      </c>
      <c r="K53" s="478" t="s">
        <v>207</v>
      </c>
      <c r="L53" s="478" t="s">
        <v>208</v>
      </c>
      <c r="M53" s="478" t="s">
        <v>209</v>
      </c>
    </row>
    <row r="54" spans="1:13" ht="24.75" customHeight="1" x14ac:dyDescent="0.25">
      <c r="A54" s="685"/>
      <c r="B54" s="479"/>
      <c r="C54" s="479"/>
      <c r="D54" s="479"/>
      <c r="E54" s="479"/>
      <c r="F54" s="479"/>
      <c r="G54" s="479"/>
      <c r="H54" s="479"/>
      <c r="I54" s="479"/>
      <c r="J54" s="479"/>
      <c r="K54" s="479"/>
      <c r="L54" s="479"/>
      <c r="M54" s="479"/>
    </row>
    <row r="55" spans="1:13" s="93" customFormat="1" ht="30" customHeight="1" x14ac:dyDescent="0.25">
      <c r="A55" s="66"/>
      <c r="B55" s="66"/>
      <c r="C55" s="66"/>
      <c r="D55" s="66"/>
      <c r="E55" s="66"/>
      <c r="F55" s="66"/>
      <c r="G55" s="66"/>
      <c r="H55" s="66"/>
      <c r="I55" s="66"/>
    </row>
    <row r="56" spans="1:13" ht="15" thickBot="1" x14ac:dyDescent="0.3"/>
    <row r="57" spans="1:13" ht="54" customHeight="1" thickBot="1" x14ac:dyDescent="0.3">
      <c r="A57" s="480" t="s">
        <v>436</v>
      </c>
      <c r="B57" s="483" t="s">
        <v>437</v>
      </c>
      <c r="C57" s="250"/>
      <c r="D57" s="484" t="s">
        <v>438</v>
      </c>
      <c r="E57" s="483" t="s">
        <v>437</v>
      </c>
      <c r="F57" s="250"/>
      <c r="G57" s="732" t="s">
        <v>439</v>
      </c>
      <c r="H57" s="249" t="s">
        <v>440</v>
      </c>
      <c r="I57" s="733"/>
      <c r="J57" s="733"/>
    </row>
    <row r="58" spans="1:13" ht="30.95" customHeight="1" thickBot="1" x14ac:dyDescent="0.3">
      <c r="A58" s="481"/>
      <c r="B58" s="483" t="s">
        <v>441</v>
      </c>
      <c r="C58" s="418" t="s">
        <v>442</v>
      </c>
      <c r="D58" s="485"/>
      <c r="E58" s="483" t="s">
        <v>441</v>
      </c>
      <c r="F58" s="250" t="s">
        <v>443</v>
      </c>
      <c r="G58" s="732"/>
      <c r="H58" s="249" t="s">
        <v>444</v>
      </c>
      <c r="I58" s="734" t="s">
        <v>445</v>
      </c>
      <c r="J58" s="734"/>
    </row>
    <row r="59" spans="1:13" ht="54.95" customHeight="1" thickBot="1" x14ac:dyDescent="0.3">
      <c r="A59" s="481"/>
      <c r="B59" s="483" t="s">
        <v>446</v>
      </c>
      <c r="C59" s="418" t="s">
        <v>447</v>
      </c>
      <c r="D59" s="485"/>
      <c r="E59" s="483" t="s">
        <v>446</v>
      </c>
      <c r="F59" s="418" t="s">
        <v>448</v>
      </c>
      <c r="G59" s="732"/>
      <c r="H59" s="249" t="s">
        <v>449</v>
      </c>
      <c r="I59" s="734" t="s">
        <v>450</v>
      </c>
      <c r="J59" s="734"/>
    </row>
    <row r="60" spans="1:13" ht="39.75" customHeight="1" thickBot="1" x14ac:dyDescent="0.3">
      <c r="A60" s="481"/>
      <c r="B60" s="483" t="s">
        <v>437</v>
      </c>
      <c r="C60" s="250"/>
      <c r="D60" s="485"/>
      <c r="E60" s="483" t="s">
        <v>437</v>
      </c>
      <c r="F60" s="250"/>
      <c r="G60" s="732"/>
      <c r="H60" s="249" t="s">
        <v>440</v>
      </c>
      <c r="I60" s="734"/>
      <c r="J60" s="734"/>
    </row>
    <row r="61" spans="1:13" ht="24.95" customHeight="1" thickBot="1" x14ac:dyDescent="0.3">
      <c r="A61" s="481"/>
      <c r="B61" s="483" t="s">
        <v>441</v>
      </c>
      <c r="C61" s="250" t="s">
        <v>451</v>
      </c>
      <c r="D61" s="485"/>
      <c r="E61" s="483" t="s">
        <v>441</v>
      </c>
      <c r="F61" s="250" t="s">
        <v>452</v>
      </c>
      <c r="G61" s="732"/>
      <c r="H61" s="249" t="s">
        <v>444</v>
      </c>
      <c r="I61" s="734" t="s">
        <v>453</v>
      </c>
      <c r="J61" s="734"/>
    </row>
    <row r="62" spans="1:13" ht="28.5" x14ac:dyDescent="0.25">
      <c r="A62" s="482"/>
      <c r="B62" s="483" t="s">
        <v>446</v>
      </c>
      <c r="C62" s="250" t="s">
        <v>454</v>
      </c>
      <c r="D62" s="486"/>
      <c r="E62" s="483" t="s">
        <v>446</v>
      </c>
      <c r="F62" s="418" t="s">
        <v>455</v>
      </c>
      <c r="G62" s="732"/>
      <c r="H62" s="249" t="s">
        <v>449</v>
      </c>
      <c r="I62" s="734" t="s">
        <v>456</v>
      </c>
      <c r="J62" s="734"/>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74</v>
      </c>
      <c r="E8" s="926"/>
      <c r="F8" s="926"/>
      <c r="G8" s="926"/>
      <c r="H8" s="927"/>
      <c r="I8" s="922" t="s">
        <v>276</v>
      </c>
      <c r="J8" s="924"/>
      <c r="K8" s="925" t="s">
        <v>75</v>
      </c>
      <c r="L8" s="927"/>
    </row>
    <row r="9" spans="1:12" ht="15.75" customHeight="1" x14ac:dyDescent="0.25">
      <c r="A9" s="942" t="s">
        <v>277</v>
      </c>
      <c r="B9" s="943"/>
      <c r="C9" s="943"/>
      <c r="D9" s="943"/>
      <c r="E9" s="943"/>
      <c r="F9" s="943"/>
      <c r="G9" s="943"/>
      <c r="H9" s="943"/>
      <c r="I9" s="943"/>
      <c r="J9" s="943"/>
      <c r="K9" s="943"/>
      <c r="L9" s="1143"/>
    </row>
    <row r="10" spans="1:12" ht="41.25" customHeight="1" x14ac:dyDescent="0.25">
      <c r="A10" s="920" t="s">
        <v>221</v>
      </c>
      <c r="B10" s="920"/>
      <c r="C10" s="920"/>
      <c r="D10" s="920"/>
      <c r="E10" s="1144" t="str">
        <f>+META_PDD_106!B21</f>
        <v>Mantener en funcionamiento el modelo de casas de igualdad de oportunidades para las mujeres en las 20 localidades, fortaleciendo la atención en los territorios urbanos y rurales.</v>
      </c>
      <c r="F10" s="1144"/>
      <c r="G10" s="1144"/>
      <c r="H10" s="1144"/>
      <c r="I10" s="1144"/>
      <c r="J10" s="1144"/>
      <c r="K10" s="1144"/>
      <c r="L10" s="1144"/>
    </row>
    <row r="11" spans="1:12" ht="34.5" customHeight="1" x14ac:dyDescent="0.25">
      <c r="A11" s="933" t="s">
        <v>279</v>
      </c>
      <c r="B11" s="934"/>
      <c r="C11" s="934"/>
      <c r="D11" s="935"/>
      <c r="E11" s="1145" t="str">
        <f>+META_PDD_106!B22</f>
        <v>3975- Número casas de igualdad de oportunidades para las mujeres en los territorios urbanos y rurales, en operación.</v>
      </c>
      <c r="F11" s="1146"/>
      <c r="G11" s="1146"/>
      <c r="H11" s="1146"/>
      <c r="I11" s="1146"/>
      <c r="J11" s="1146"/>
      <c r="K11" s="1146"/>
      <c r="L11" s="1147"/>
    </row>
    <row r="12" spans="1:12" ht="47.25" customHeight="1" x14ac:dyDescent="0.25">
      <c r="A12" s="922" t="s">
        <v>280</v>
      </c>
      <c r="B12" s="923"/>
      <c r="C12" s="923"/>
      <c r="D12" s="924"/>
      <c r="E12" s="928" t="s">
        <v>457</v>
      </c>
      <c r="F12" s="921"/>
      <c r="G12" s="921"/>
      <c r="H12" s="921"/>
      <c r="I12" s="921"/>
      <c r="J12" s="921"/>
      <c r="K12" s="921"/>
      <c r="L12" s="929"/>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1044">
        <v>20</v>
      </c>
      <c r="E16" s="1045"/>
      <c r="F16" s="1045"/>
      <c r="G16" s="1045"/>
      <c r="H16" s="1046"/>
      <c r="I16" s="922" t="s">
        <v>237</v>
      </c>
      <c r="J16" s="924"/>
      <c r="K16" s="925" t="s">
        <v>23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73.5" customHeight="1" x14ac:dyDescent="0.25">
      <c r="A19" s="265">
        <v>1</v>
      </c>
      <c r="B19" s="266" t="s">
        <v>263</v>
      </c>
      <c r="C19" s="925" t="s">
        <v>458</v>
      </c>
      <c r="D19" s="926"/>
      <c r="E19" s="926"/>
      <c r="F19" s="926"/>
      <c r="G19" s="927"/>
      <c r="H19" s="925" t="s">
        <v>459</v>
      </c>
      <c r="I19" s="927"/>
      <c r="J19" s="930" t="s">
        <v>22</v>
      </c>
      <c r="K19" s="932"/>
      <c r="L19" s="266" t="s">
        <v>326</v>
      </c>
    </row>
    <row r="20" spans="1:12" ht="34.35" customHeight="1" x14ac:dyDescent="0.25">
      <c r="A20" s="265"/>
      <c r="B20" s="266"/>
      <c r="C20" s="925"/>
      <c r="D20" s="926"/>
      <c r="E20" s="926"/>
      <c r="F20" s="926"/>
      <c r="G20" s="927"/>
      <c r="H20" s="925"/>
      <c r="I20" s="927"/>
      <c r="J20" s="930"/>
      <c r="K20" s="932"/>
      <c r="L20" s="266"/>
    </row>
    <row r="21" spans="1:12" ht="34.35" customHeight="1" x14ac:dyDescent="0.25">
      <c r="A21" s="265"/>
      <c r="B21" s="266"/>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265">
        <v>1</v>
      </c>
      <c r="B23" s="925" t="s">
        <v>460</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23"/>
      <c r="L24" s="1003"/>
    </row>
    <row r="25" spans="1:12" ht="26.25" customHeight="1" x14ac:dyDescent="0.25">
      <c r="A25" s="922" t="s">
        <v>306</v>
      </c>
      <c r="B25" s="923"/>
      <c r="C25" s="924"/>
      <c r="D25" s="925">
        <v>20</v>
      </c>
      <c r="E25" s="926"/>
      <c r="F25" s="920" t="s">
        <v>307</v>
      </c>
      <c r="G25" s="920"/>
      <c r="H25" s="277">
        <v>2024</v>
      </c>
      <c r="I25" s="920" t="s">
        <v>308</v>
      </c>
      <c r="J25" s="920"/>
      <c r="L25" s="276" t="s">
        <v>326</v>
      </c>
    </row>
    <row r="26" spans="1:12" ht="26.25" customHeight="1" x14ac:dyDescent="0.25">
      <c r="A26" s="922" t="s">
        <v>310</v>
      </c>
      <c r="B26" s="923"/>
      <c r="C26" s="924"/>
      <c r="D26" s="925" t="s">
        <v>461</v>
      </c>
      <c r="E26" s="926"/>
      <c r="F26" s="919"/>
      <c r="G26" s="919"/>
      <c r="H26" s="926"/>
      <c r="I26" s="919"/>
      <c r="J26" s="919"/>
      <c r="K26" s="926"/>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74</v>
      </c>
      <c r="E8" s="926"/>
      <c r="F8" s="926"/>
      <c r="G8" s="926"/>
      <c r="H8" s="927"/>
      <c r="I8" s="922" t="s">
        <v>276</v>
      </c>
      <c r="J8" s="924"/>
      <c r="K8" s="925" t="s">
        <v>75</v>
      </c>
      <c r="L8" s="927"/>
    </row>
    <row r="9" spans="1:12" ht="15.75" customHeight="1" x14ac:dyDescent="0.25">
      <c r="A9" s="942" t="s">
        <v>277</v>
      </c>
      <c r="B9" s="943"/>
      <c r="C9" s="943"/>
      <c r="D9" s="943"/>
      <c r="E9" s="943"/>
      <c r="F9" s="943"/>
      <c r="G9" s="943"/>
      <c r="H9" s="943"/>
      <c r="I9" s="943"/>
      <c r="J9" s="943"/>
      <c r="K9" s="943"/>
      <c r="L9" s="1143"/>
    </row>
    <row r="10" spans="1:12" ht="41.25" customHeight="1" x14ac:dyDescent="0.25">
      <c r="A10" s="920" t="s">
        <v>221</v>
      </c>
      <c r="B10" s="920"/>
      <c r="C10" s="920"/>
      <c r="D10" s="920"/>
      <c r="E10" s="1144" t="str">
        <f>+META_PDD_108!B20</f>
        <v>Consolidar 1 estrategia de transversalización de la Política Pública de Mujeres y Equidad de Género (PPMYEG), en las 20 localidades, con actores territoriales para reducir las brechas de género.</v>
      </c>
      <c r="F10" s="1144"/>
      <c r="G10" s="1144"/>
      <c r="H10" s="1144"/>
      <c r="I10" s="1144"/>
      <c r="J10" s="1144"/>
      <c r="K10" s="1144"/>
      <c r="L10" s="1144"/>
    </row>
    <row r="11" spans="1:12" ht="34.5" customHeight="1" x14ac:dyDescent="0.25">
      <c r="A11" s="933" t="s">
        <v>279</v>
      </c>
      <c r="B11" s="934"/>
      <c r="C11" s="934"/>
      <c r="D11" s="935"/>
      <c r="E11" s="1145" t="str">
        <f>+META_PDD_108!B21</f>
        <v>3960-Consolidación de la estrategia de transversalización de la Política Pública de Mujeres y Equidad de Género (PPMYEG), en las 20 localidades, con actores territoriales, para reducir las brechas de género.</v>
      </c>
      <c r="F11" s="1146"/>
      <c r="G11" s="1146"/>
      <c r="H11" s="1146"/>
      <c r="I11" s="1146"/>
      <c r="J11" s="1146"/>
      <c r="K11" s="1146"/>
      <c r="L11" s="1147"/>
    </row>
    <row r="12" spans="1:12" ht="47.25" customHeight="1" x14ac:dyDescent="0.25">
      <c r="A12" s="922" t="s">
        <v>280</v>
      </c>
      <c r="B12" s="923"/>
      <c r="C12" s="923"/>
      <c r="D12" s="924"/>
      <c r="E12" s="928" t="s">
        <v>462</v>
      </c>
      <c r="F12" s="921"/>
      <c r="G12" s="921"/>
      <c r="H12" s="921"/>
      <c r="I12" s="921"/>
      <c r="J12" s="921"/>
      <c r="K12" s="921"/>
      <c r="L12" s="929"/>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998">
        <f>+ACTIVIDAD_1!C39</f>
        <v>1</v>
      </c>
      <c r="E16" s="999"/>
      <c r="F16" s="999"/>
      <c r="G16" s="999"/>
      <c r="H16" s="1000"/>
      <c r="I16" s="922" t="s">
        <v>237</v>
      </c>
      <c r="J16" s="924"/>
      <c r="K16" s="925" t="s">
        <v>23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60.75" customHeight="1" x14ac:dyDescent="0.25">
      <c r="A19" s="265">
        <v>1</v>
      </c>
      <c r="B19" s="266" t="s">
        <v>263</v>
      </c>
      <c r="C19" s="925" t="s">
        <v>463</v>
      </c>
      <c r="D19" s="926"/>
      <c r="E19" s="926"/>
      <c r="F19" s="926"/>
      <c r="G19" s="927"/>
      <c r="H19" s="925" t="s">
        <v>464</v>
      </c>
      <c r="I19" s="927"/>
      <c r="J19" s="930" t="s">
        <v>22</v>
      </c>
      <c r="K19" s="932"/>
      <c r="L19" s="266" t="s">
        <v>326</v>
      </c>
    </row>
    <row r="20" spans="1:12" ht="34.35" customHeight="1" x14ac:dyDescent="0.25">
      <c r="A20" s="265"/>
      <c r="B20" s="266"/>
      <c r="C20" s="925"/>
      <c r="D20" s="926"/>
      <c r="E20" s="926"/>
      <c r="F20" s="926"/>
      <c r="G20" s="927"/>
      <c r="H20" s="925"/>
      <c r="I20" s="927"/>
      <c r="J20" s="930"/>
      <c r="K20" s="932"/>
      <c r="L20" s="266"/>
    </row>
    <row r="21" spans="1:12" ht="34.35" customHeight="1" x14ac:dyDescent="0.25">
      <c r="A21" s="265"/>
      <c r="B21" s="266"/>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265">
        <v>1</v>
      </c>
      <c r="B23" s="925" t="s">
        <v>465</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23"/>
      <c r="L24" s="1003"/>
    </row>
    <row r="25" spans="1:12" ht="26.25" customHeight="1" x14ac:dyDescent="0.25">
      <c r="A25" s="922" t="s">
        <v>306</v>
      </c>
      <c r="B25" s="923"/>
      <c r="C25" s="924"/>
      <c r="D25" s="925">
        <v>1</v>
      </c>
      <c r="E25" s="926"/>
      <c r="F25" s="920" t="s">
        <v>307</v>
      </c>
      <c r="G25" s="920"/>
      <c r="H25" s="277">
        <v>2024</v>
      </c>
      <c r="I25" s="920" t="s">
        <v>308</v>
      </c>
      <c r="J25" s="920"/>
      <c r="L25" s="276" t="s">
        <v>326</v>
      </c>
    </row>
    <row r="26" spans="1:12" ht="26.25" customHeight="1" x14ac:dyDescent="0.25">
      <c r="A26" s="922" t="s">
        <v>310</v>
      </c>
      <c r="B26" s="923"/>
      <c r="C26" s="924"/>
      <c r="D26" s="925" t="s">
        <v>466</v>
      </c>
      <c r="E26" s="926"/>
      <c r="F26" s="919"/>
      <c r="G26" s="919"/>
      <c r="H26" s="926"/>
      <c r="I26" s="919"/>
      <c r="J26" s="919"/>
      <c r="K26" s="926"/>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74</v>
      </c>
      <c r="E8" s="926"/>
      <c r="F8" s="926"/>
      <c r="G8" s="926"/>
      <c r="H8" s="927"/>
      <c r="I8" s="922" t="s">
        <v>276</v>
      </c>
      <c r="J8" s="924"/>
      <c r="K8" s="925" t="s">
        <v>75</v>
      </c>
      <c r="L8" s="927"/>
    </row>
    <row r="9" spans="1:12" ht="15.75" customHeight="1" x14ac:dyDescent="0.25">
      <c r="A9" s="942" t="s">
        <v>277</v>
      </c>
      <c r="B9" s="943"/>
      <c r="C9" s="943"/>
      <c r="D9" s="943"/>
      <c r="E9" s="943"/>
      <c r="F9" s="943"/>
      <c r="G9" s="943"/>
      <c r="H9" s="943"/>
      <c r="I9" s="943"/>
      <c r="J9" s="943"/>
      <c r="K9" s="943"/>
      <c r="L9" s="1143"/>
    </row>
    <row r="10" spans="1:12" ht="41.25" customHeight="1" x14ac:dyDescent="0.25">
      <c r="A10" s="920" t="s">
        <v>221</v>
      </c>
      <c r="B10" s="920"/>
      <c r="C10" s="920"/>
      <c r="D10" s="920"/>
      <c r="E10" s="1144"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144"/>
      <c r="G10" s="1144"/>
      <c r="H10" s="1144"/>
      <c r="I10" s="1144"/>
      <c r="J10" s="1144"/>
      <c r="K10" s="1144"/>
      <c r="L10" s="1144"/>
    </row>
    <row r="11" spans="1:12" ht="34.5" customHeight="1" x14ac:dyDescent="0.25">
      <c r="A11" s="933" t="s">
        <v>279</v>
      </c>
      <c r="B11" s="934"/>
      <c r="C11" s="934"/>
      <c r="D11" s="935"/>
      <c r="E11" s="1145" t="str">
        <f>+META_PDD_107!B21</f>
        <v>3964 - Número de estrategias que aporten a la garantía de los derechos de las mujeres, desde los territorios urbanos y rurales, en temáticas asociadas a la prevención de violencias capacidades y oportunidades, diseñadas y desarrolladas.</v>
      </c>
      <c r="F11" s="1146"/>
      <c r="G11" s="1146"/>
      <c r="H11" s="1146"/>
      <c r="I11" s="1146"/>
      <c r="J11" s="1146"/>
      <c r="K11" s="1146"/>
      <c r="L11" s="1147"/>
    </row>
    <row r="12" spans="1:12" ht="47.25" customHeight="1" x14ac:dyDescent="0.25">
      <c r="A12" s="922" t="s">
        <v>280</v>
      </c>
      <c r="B12" s="923"/>
      <c r="C12" s="923"/>
      <c r="D12" s="924"/>
      <c r="E12" s="928" t="s">
        <v>467</v>
      </c>
      <c r="F12" s="921"/>
      <c r="G12" s="921"/>
      <c r="H12" s="921"/>
      <c r="I12" s="921"/>
      <c r="J12" s="921"/>
      <c r="K12" s="921"/>
      <c r="L12" s="929"/>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1044">
        <v>3</v>
      </c>
      <c r="E16" s="1045"/>
      <c r="F16" s="1045"/>
      <c r="G16" s="1045"/>
      <c r="H16" s="1046"/>
      <c r="I16" s="922" t="s">
        <v>237</v>
      </c>
      <c r="J16" s="924"/>
      <c r="K16" s="925" t="s">
        <v>23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96" customHeight="1" x14ac:dyDescent="0.25">
      <c r="A19" s="265">
        <v>1</v>
      </c>
      <c r="B19" s="266" t="s">
        <v>263</v>
      </c>
      <c r="C19" s="925" t="s">
        <v>468</v>
      </c>
      <c r="D19" s="926"/>
      <c r="E19" s="926"/>
      <c r="F19" s="926"/>
      <c r="G19" s="927"/>
      <c r="H19" s="925" t="s">
        <v>469</v>
      </c>
      <c r="I19" s="927"/>
      <c r="J19" s="930" t="s">
        <v>22</v>
      </c>
      <c r="K19" s="932"/>
      <c r="L19" s="266" t="s">
        <v>326</v>
      </c>
    </row>
    <row r="20" spans="1:12" ht="34.35" customHeight="1" x14ac:dyDescent="0.25">
      <c r="A20" s="265"/>
      <c r="B20" s="266"/>
      <c r="C20" s="925"/>
      <c r="D20" s="926"/>
      <c r="E20" s="926"/>
      <c r="F20" s="926"/>
      <c r="G20" s="927"/>
      <c r="H20" s="925"/>
      <c r="I20" s="927"/>
      <c r="J20" s="930"/>
      <c r="K20" s="932"/>
      <c r="L20" s="266"/>
    </row>
    <row r="21" spans="1:12" ht="34.35" customHeight="1" x14ac:dyDescent="0.25">
      <c r="A21" s="265"/>
      <c r="B21" s="266"/>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265">
        <v>1</v>
      </c>
      <c r="B23" s="925" t="s">
        <v>470</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23"/>
      <c r="L24" s="1003"/>
    </row>
    <row r="25" spans="1:12" ht="26.25" customHeight="1" x14ac:dyDescent="0.25">
      <c r="A25" s="922" t="s">
        <v>306</v>
      </c>
      <c r="B25" s="923"/>
      <c r="C25" s="924"/>
      <c r="D25" s="925">
        <v>4</v>
      </c>
      <c r="E25" s="926"/>
      <c r="F25" s="920" t="s">
        <v>307</v>
      </c>
      <c r="G25" s="920"/>
      <c r="H25" s="277">
        <v>2024</v>
      </c>
      <c r="I25" s="920" t="s">
        <v>308</v>
      </c>
      <c r="J25" s="920"/>
      <c r="L25" s="276" t="s">
        <v>309</v>
      </c>
    </row>
    <row r="26" spans="1:12" ht="26.25" customHeight="1" x14ac:dyDescent="0.25">
      <c r="A26" s="922" t="s">
        <v>310</v>
      </c>
      <c r="B26" s="923"/>
      <c r="C26" s="924"/>
      <c r="D26" s="925" t="s">
        <v>471</v>
      </c>
      <c r="E26" s="926"/>
      <c r="F26" s="919"/>
      <c r="G26" s="919"/>
      <c r="H26" s="926"/>
      <c r="I26" s="919"/>
      <c r="J26" s="919"/>
      <c r="K26" s="926"/>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52" zoomScale="70" zoomScaleNormal="70" workbookViewId="0">
      <selection activeCell="U59" sqref="U59"/>
    </sheetView>
  </sheetViews>
  <sheetFormatPr baseColWidth="10" defaultColWidth="10.85546875" defaultRowHeight="14.25" x14ac:dyDescent="0.25"/>
  <cols>
    <col min="1" max="1" width="42.42578125" style="66" customWidth="1"/>
    <col min="2" max="4" width="35.710937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53.71093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687"/>
      <c r="B1" s="690" t="s">
        <v>182</v>
      </c>
      <c r="C1" s="691"/>
      <c r="D1" s="691"/>
      <c r="E1" s="691"/>
      <c r="F1" s="691"/>
      <c r="G1" s="691"/>
      <c r="H1" s="692"/>
      <c r="I1" s="117" t="s">
        <v>121</v>
      </c>
      <c r="J1" s="118" t="s">
        <v>416</v>
      </c>
    </row>
    <row r="2" spans="1:10" ht="24" customHeight="1" thickBot="1" x14ac:dyDescent="0.3">
      <c r="A2" s="688"/>
      <c r="B2" s="693" t="s">
        <v>184</v>
      </c>
      <c r="C2" s="694"/>
      <c r="D2" s="694"/>
      <c r="E2" s="694"/>
      <c r="F2" s="694"/>
      <c r="G2" s="694"/>
      <c r="H2" s="695"/>
      <c r="I2" s="117" t="s">
        <v>122</v>
      </c>
      <c r="J2" s="118" t="s">
        <v>185</v>
      </c>
    </row>
    <row r="3" spans="1:10" ht="24" customHeight="1" thickBot="1" x14ac:dyDescent="0.3">
      <c r="A3" s="688"/>
      <c r="B3" s="693" t="s">
        <v>186</v>
      </c>
      <c r="C3" s="694"/>
      <c r="D3" s="694"/>
      <c r="E3" s="694"/>
      <c r="F3" s="694"/>
      <c r="G3" s="694"/>
      <c r="H3" s="695"/>
      <c r="I3" s="117" t="s">
        <v>417</v>
      </c>
      <c r="J3" s="118" t="s">
        <v>187</v>
      </c>
    </row>
    <row r="4" spans="1:10" ht="24" customHeight="1" thickBot="1" x14ac:dyDescent="0.3">
      <c r="A4" s="689"/>
      <c r="B4" s="696" t="s">
        <v>418</v>
      </c>
      <c r="C4" s="697"/>
      <c r="D4" s="697"/>
      <c r="E4" s="697"/>
      <c r="F4" s="697"/>
      <c r="G4" s="697"/>
      <c r="H4" s="698"/>
      <c r="I4" s="117" t="s">
        <v>419</v>
      </c>
      <c r="J4" s="118" t="s">
        <v>420</v>
      </c>
    </row>
    <row r="5" spans="1:10" ht="24" customHeight="1" thickBot="1" x14ac:dyDescent="0.3">
      <c r="A5" s="75"/>
      <c r="B5" s="143"/>
      <c r="C5" s="143"/>
      <c r="D5" s="143"/>
      <c r="E5" s="143"/>
      <c r="F5" s="143"/>
      <c r="G5" s="143"/>
      <c r="H5" s="143"/>
      <c r="I5" s="72"/>
      <c r="J5" s="72"/>
    </row>
    <row r="6" spans="1:10" ht="24" customHeight="1" thickBot="1" x14ac:dyDescent="0.3">
      <c r="A6" s="117" t="s">
        <v>190</v>
      </c>
      <c r="B6" s="682" t="s">
        <v>191</v>
      </c>
      <c r="C6" s="683"/>
      <c r="D6" s="683"/>
      <c r="E6" s="683"/>
      <c r="F6" s="683"/>
      <c r="G6" s="684"/>
      <c r="H6" s="244" t="s">
        <v>192</v>
      </c>
      <c r="I6" s="680">
        <v>2024110010310</v>
      </c>
      <c r="J6" s="681"/>
    </row>
    <row r="7" spans="1:10" ht="24" customHeight="1" x14ac:dyDescent="0.25">
      <c r="A7" s="75"/>
      <c r="B7" s="143"/>
      <c r="C7" s="143"/>
      <c r="D7" s="143"/>
      <c r="E7" s="143"/>
      <c r="F7" s="143"/>
      <c r="G7" s="143"/>
      <c r="H7" s="143"/>
      <c r="I7" s="72"/>
      <c r="J7" s="72"/>
    </row>
    <row r="8" spans="1:10" ht="9" customHeight="1" thickBot="1" x14ac:dyDescent="0.3">
      <c r="A8" s="76"/>
      <c r="B8" s="140"/>
      <c r="C8" s="72"/>
      <c r="D8" s="72"/>
      <c r="E8" s="72"/>
      <c r="F8" s="72"/>
      <c r="G8" s="72"/>
      <c r="H8" s="72"/>
      <c r="I8" s="72"/>
      <c r="J8" s="72"/>
    </row>
    <row r="9" spans="1:10" s="141" customFormat="1" ht="21.75" customHeight="1" thickBot="1" x14ac:dyDescent="0.3">
      <c r="A9" s="699" t="s">
        <v>193</v>
      </c>
      <c r="B9" s="225" t="s">
        <v>194</v>
      </c>
      <c r="C9" s="246"/>
      <c r="D9" s="225" t="s">
        <v>195</v>
      </c>
      <c r="E9" s="247"/>
      <c r="F9" s="225" t="s">
        <v>196</v>
      </c>
      <c r="G9" s="247"/>
      <c r="H9" s="225" t="s">
        <v>197</v>
      </c>
      <c r="I9" s="248"/>
    </row>
    <row r="10" spans="1:10" s="141" customFormat="1" ht="21.75" customHeight="1" thickBot="1" x14ac:dyDescent="0.3">
      <c r="A10" s="699"/>
      <c r="B10" s="227" t="s">
        <v>201</v>
      </c>
      <c r="C10" s="149"/>
      <c r="D10" s="225" t="s">
        <v>202</v>
      </c>
      <c r="E10" s="118"/>
      <c r="F10" s="225" t="s">
        <v>203</v>
      </c>
      <c r="G10" s="118"/>
      <c r="H10" s="225" t="s">
        <v>204</v>
      </c>
      <c r="I10" s="530"/>
    </row>
    <row r="11" spans="1:10" s="141" customFormat="1" ht="21.75" customHeight="1" thickBot="1" x14ac:dyDescent="0.3">
      <c r="A11" s="699"/>
      <c r="B11" s="225" t="s">
        <v>206</v>
      </c>
      <c r="C11" s="246"/>
      <c r="D11" s="225" t="s">
        <v>207</v>
      </c>
      <c r="E11" s="149"/>
      <c r="F11" s="225" t="s">
        <v>208</v>
      </c>
      <c r="G11" s="118"/>
      <c r="H11" s="225" t="s">
        <v>209</v>
      </c>
      <c r="I11" s="248"/>
    </row>
    <row r="12" spans="1:10" s="141" customFormat="1" ht="21.75" customHeight="1" thickBot="1" x14ac:dyDescent="0.3">
      <c r="A12" s="66"/>
      <c r="B12" s="66"/>
      <c r="C12" s="66"/>
      <c r="D12" s="66"/>
      <c r="E12" s="66"/>
      <c r="F12" s="66"/>
      <c r="G12" s="66"/>
      <c r="H12" s="66"/>
      <c r="I12" s="66"/>
      <c r="J12" s="66"/>
    </row>
    <row r="13" spans="1:10" s="141" customFormat="1" ht="21.75" customHeight="1" thickBot="1" x14ac:dyDescent="0.3">
      <c r="A13" s="700" t="s">
        <v>198</v>
      </c>
      <c r="B13" s="700"/>
      <c r="C13" s="243" t="s">
        <v>199</v>
      </c>
      <c r="D13" s="701" t="s">
        <v>200</v>
      </c>
      <c r="E13" s="701"/>
      <c r="F13" s="701"/>
      <c r="G13" s="66"/>
      <c r="H13" s="66"/>
      <c r="I13" s="66"/>
      <c r="J13" s="66"/>
    </row>
    <row r="14" spans="1:10" s="141" customFormat="1" ht="21.75" customHeight="1" thickBot="1" x14ac:dyDescent="0.3">
      <c r="A14" s="700"/>
      <c r="B14" s="700"/>
      <c r="C14" s="243" t="s">
        <v>205</v>
      </c>
      <c r="D14" s="701"/>
      <c r="E14" s="701"/>
      <c r="F14" s="701"/>
      <c r="G14" s="66"/>
      <c r="H14" s="66"/>
      <c r="I14" s="66"/>
      <c r="J14" s="66"/>
    </row>
    <row r="15" spans="1:10" s="141" customFormat="1" ht="21.75" customHeight="1" thickBot="1" x14ac:dyDescent="0.3">
      <c r="A15" s="700"/>
      <c r="B15" s="700"/>
      <c r="C15" s="243" t="s">
        <v>210</v>
      </c>
      <c r="D15" s="701"/>
      <c r="E15" s="701"/>
      <c r="F15" s="701"/>
      <c r="G15" s="66"/>
      <c r="H15" s="66"/>
      <c r="I15" s="66"/>
      <c r="J15" s="66"/>
    </row>
    <row r="16" spans="1:10" s="141"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686" t="s">
        <v>421</v>
      </c>
      <c r="B19" s="686"/>
      <c r="C19" s="686"/>
      <c r="D19" s="686"/>
      <c r="E19" s="686"/>
      <c r="F19" s="686"/>
      <c r="G19" s="686"/>
      <c r="H19" s="686"/>
      <c r="I19" s="686"/>
      <c r="J19" s="686"/>
    </row>
    <row r="20" spans="1:10" ht="69.95" customHeight="1" thickBot="1" x14ac:dyDescent="0.3">
      <c r="A20" s="231" t="s">
        <v>221</v>
      </c>
      <c r="B20" s="702" t="s">
        <v>472</v>
      </c>
      <c r="C20" s="703"/>
      <c r="D20" s="704"/>
      <c r="E20" s="232" t="s">
        <v>423</v>
      </c>
      <c r="F20" s="233" t="s">
        <v>424</v>
      </c>
      <c r="G20" s="232" t="s">
        <v>425</v>
      </c>
      <c r="H20" s="702" t="s">
        <v>473</v>
      </c>
      <c r="I20" s="703"/>
      <c r="J20" s="704"/>
    </row>
    <row r="21" spans="1:10" ht="50.25" customHeight="1" thickBot="1" x14ac:dyDescent="0.3">
      <c r="A21" s="196" t="s">
        <v>427</v>
      </c>
      <c r="B21" s="702" t="s">
        <v>474</v>
      </c>
      <c r="C21" s="703"/>
      <c r="D21" s="703"/>
      <c r="E21" s="703"/>
      <c r="F21" s="703"/>
      <c r="G21" s="703"/>
      <c r="H21" s="703"/>
      <c r="I21" s="703"/>
      <c r="J21" s="704"/>
    </row>
    <row r="22" spans="1:10" ht="50.25" customHeight="1" thickBot="1" x14ac:dyDescent="0.3">
      <c r="A22" s="705" t="s">
        <v>429</v>
      </c>
      <c r="B22" s="234">
        <v>2024</v>
      </c>
      <c r="C22" s="235">
        <v>2025</v>
      </c>
      <c r="D22" s="235">
        <v>2026</v>
      </c>
      <c r="E22" s="235">
        <v>2027</v>
      </c>
      <c r="F22" s="236" t="s">
        <v>93</v>
      </c>
      <c r="G22" s="237" t="s">
        <v>430</v>
      </c>
      <c r="H22" s="707" t="s">
        <v>431</v>
      </c>
      <c r="I22" s="708"/>
      <c r="J22" s="709"/>
    </row>
    <row r="23" spans="1:10" ht="50.25" customHeight="1" thickBot="1" x14ac:dyDescent="0.3">
      <c r="A23" s="706"/>
      <c r="B23" s="396">
        <v>3</v>
      </c>
      <c r="C23" s="396">
        <v>3</v>
      </c>
      <c r="D23" s="396">
        <v>3</v>
      </c>
      <c r="E23" s="396">
        <v>3</v>
      </c>
      <c r="F23" s="397">
        <v>3</v>
      </c>
      <c r="G23" s="398"/>
      <c r="H23" s="1148" t="s">
        <v>23</v>
      </c>
      <c r="I23" s="1149"/>
      <c r="J23" s="1150"/>
    </row>
    <row r="24" spans="1:10" ht="52.5" customHeight="1" thickBot="1" x14ac:dyDescent="0.3">
      <c r="A24" s="196"/>
      <c r="B24" s="710" t="s">
        <v>432</v>
      </c>
      <c r="C24" s="711"/>
      <c r="D24" s="711"/>
      <c r="E24" s="711"/>
      <c r="F24" s="711"/>
      <c r="G24" s="711"/>
      <c r="H24" s="711"/>
      <c r="I24" s="711"/>
      <c r="J24" s="712"/>
    </row>
    <row r="25" spans="1:10" s="94" customFormat="1" ht="56.25" customHeight="1" thickBot="1" x14ac:dyDescent="0.3">
      <c r="A25" s="705" t="s">
        <v>240</v>
      </c>
      <c r="B25" s="196" t="s">
        <v>241</v>
      </c>
      <c r="C25" s="231" t="s">
        <v>242</v>
      </c>
      <c r="D25" s="713" t="s">
        <v>243</v>
      </c>
      <c r="E25" s="714"/>
      <c r="F25" s="713" t="s">
        <v>244</v>
      </c>
      <c r="G25" s="714"/>
      <c r="H25" s="197" t="s">
        <v>245</v>
      </c>
      <c r="I25" s="195" t="s">
        <v>246</v>
      </c>
      <c r="J25" s="195" t="s">
        <v>433</v>
      </c>
    </row>
    <row r="26" spans="1:10" ht="182.25" customHeight="1" thickBot="1" x14ac:dyDescent="0.3">
      <c r="A26" s="706"/>
      <c r="B26" s="239">
        <v>3</v>
      </c>
      <c r="C26" s="463"/>
      <c r="D26" s="702"/>
      <c r="E26" s="704"/>
      <c r="F26" s="702"/>
      <c r="G26" s="704"/>
      <c r="H26" s="405"/>
      <c r="I26" s="240"/>
      <c r="J26" s="416"/>
    </row>
    <row r="27" spans="1:10" s="94" customFormat="1" ht="45" customHeight="1" thickBot="1" x14ac:dyDescent="0.3">
      <c r="A27" s="705" t="s">
        <v>247</v>
      </c>
      <c r="B27" s="194" t="s">
        <v>241</v>
      </c>
      <c r="C27" s="197" t="s">
        <v>242</v>
      </c>
      <c r="D27" s="713" t="s">
        <v>243</v>
      </c>
      <c r="E27" s="714"/>
      <c r="F27" s="713" t="s">
        <v>244</v>
      </c>
      <c r="G27" s="714"/>
      <c r="H27" s="197" t="s">
        <v>245</v>
      </c>
      <c r="I27" s="195" t="s">
        <v>246</v>
      </c>
      <c r="J27" s="195" t="s">
        <v>433</v>
      </c>
    </row>
    <row r="28" spans="1:10" ht="165" customHeight="1" thickBot="1" x14ac:dyDescent="0.3">
      <c r="A28" s="706"/>
      <c r="B28" s="239">
        <v>3</v>
      </c>
      <c r="C28" s="463"/>
      <c r="D28" s="728"/>
      <c r="E28" s="1071"/>
      <c r="F28" s="728"/>
      <c r="G28" s="1071"/>
      <c r="H28" s="406"/>
      <c r="I28" s="403"/>
      <c r="J28" s="420"/>
    </row>
    <row r="29" spans="1:10" s="94" customFormat="1" ht="45" customHeight="1" thickBot="1" x14ac:dyDescent="0.3">
      <c r="A29" s="705" t="s">
        <v>248</v>
      </c>
      <c r="B29" s="194" t="s">
        <v>241</v>
      </c>
      <c r="C29" s="197" t="s">
        <v>242</v>
      </c>
      <c r="D29" s="713" t="s">
        <v>243</v>
      </c>
      <c r="E29" s="714"/>
      <c r="F29" s="713" t="s">
        <v>244</v>
      </c>
      <c r="G29" s="714"/>
      <c r="H29" s="197" t="s">
        <v>245</v>
      </c>
      <c r="I29" s="195" t="s">
        <v>246</v>
      </c>
      <c r="J29" s="419" t="s">
        <v>433</v>
      </c>
    </row>
    <row r="30" spans="1:10" ht="280.5" customHeight="1" thickBot="1" x14ac:dyDescent="0.3">
      <c r="A30" s="706"/>
      <c r="B30" s="239">
        <v>3</v>
      </c>
      <c r="C30" s="151"/>
      <c r="D30" s="728"/>
      <c r="E30" s="1071"/>
      <c r="F30" s="728"/>
      <c r="G30" s="1071"/>
      <c r="H30" s="469"/>
      <c r="I30" s="404"/>
      <c r="J30" s="513"/>
    </row>
    <row r="31" spans="1:10" s="94" customFormat="1" ht="47.25" customHeight="1" thickBot="1" x14ac:dyDescent="0.3">
      <c r="A31" s="705" t="s">
        <v>249</v>
      </c>
      <c r="B31" s="194" t="s">
        <v>241</v>
      </c>
      <c r="C31" s="194" t="s">
        <v>242</v>
      </c>
      <c r="D31" s="713" t="s">
        <v>243</v>
      </c>
      <c r="E31" s="714"/>
      <c r="F31" s="713" t="s">
        <v>244</v>
      </c>
      <c r="G31" s="714"/>
      <c r="H31" s="197" t="s">
        <v>245</v>
      </c>
      <c r="I31" s="197" t="s">
        <v>246</v>
      </c>
      <c r="J31" s="408" t="s">
        <v>433</v>
      </c>
    </row>
    <row r="32" spans="1:10" ht="272.25" customHeight="1" thickBot="1" x14ac:dyDescent="0.3">
      <c r="A32" s="706"/>
      <c r="B32" s="239">
        <v>3</v>
      </c>
      <c r="C32" s="151"/>
      <c r="D32" s="702"/>
      <c r="E32" s="704"/>
      <c r="F32" s="717"/>
      <c r="G32" s="889"/>
      <c r="H32" s="241"/>
      <c r="I32" s="490"/>
      <c r="J32" s="490"/>
    </row>
    <row r="33" spans="1:10" s="94" customFormat="1" ht="47.25" customHeight="1" thickBot="1" x14ac:dyDescent="0.3">
      <c r="A33" s="705" t="s">
        <v>250</v>
      </c>
      <c r="B33" s="194" t="s">
        <v>241</v>
      </c>
      <c r="C33" s="197" t="s">
        <v>242</v>
      </c>
      <c r="D33" s="713" t="s">
        <v>243</v>
      </c>
      <c r="E33" s="714"/>
      <c r="F33" s="713" t="s">
        <v>244</v>
      </c>
      <c r="G33" s="714"/>
      <c r="H33" s="197" t="s">
        <v>245</v>
      </c>
      <c r="I33" s="195" t="s">
        <v>246</v>
      </c>
      <c r="J33" s="195" t="s">
        <v>433</v>
      </c>
    </row>
    <row r="34" spans="1:10" ht="304.5" customHeight="1" thickBot="1" x14ac:dyDescent="0.3">
      <c r="A34" s="706"/>
      <c r="B34" s="239">
        <v>3</v>
      </c>
      <c r="C34" s="151"/>
      <c r="D34" s="702"/>
      <c r="E34" s="704"/>
      <c r="F34" s="702"/>
      <c r="G34" s="704"/>
      <c r="H34" s="150"/>
      <c r="I34" s="506"/>
      <c r="J34" s="505"/>
    </row>
    <row r="35" spans="1:10" s="94" customFormat="1" ht="48.75" customHeight="1" thickBot="1" x14ac:dyDescent="0.3">
      <c r="A35" s="705" t="s">
        <v>251</v>
      </c>
      <c r="B35" s="194" t="s">
        <v>241</v>
      </c>
      <c r="C35" s="197" t="s">
        <v>242</v>
      </c>
      <c r="D35" s="713" t="s">
        <v>243</v>
      </c>
      <c r="E35" s="714"/>
      <c r="F35" s="713" t="s">
        <v>244</v>
      </c>
      <c r="G35" s="714"/>
      <c r="H35" s="197" t="s">
        <v>245</v>
      </c>
      <c r="I35" s="195" t="s">
        <v>246</v>
      </c>
      <c r="J35" s="195" t="s">
        <v>433</v>
      </c>
    </row>
    <row r="36" spans="1:10" ht="357.75" customHeight="1" thickBot="1" x14ac:dyDescent="0.3">
      <c r="A36" s="706"/>
      <c r="B36" s="242">
        <v>3</v>
      </c>
      <c r="C36" s="152"/>
      <c r="D36" s="718"/>
      <c r="E36" s="988"/>
      <c r="F36" s="718"/>
      <c r="G36" s="988"/>
      <c r="H36" s="556"/>
      <c r="I36" s="543"/>
      <c r="J36" s="543"/>
    </row>
    <row r="37" spans="1:10" ht="46.5" customHeight="1" thickBot="1" x14ac:dyDescent="0.3">
      <c r="A37" s="705" t="s">
        <v>252</v>
      </c>
      <c r="B37" s="196" t="s">
        <v>241</v>
      </c>
      <c r="C37" s="231" t="s">
        <v>242</v>
      </c>
      <c r="D37" s="713" t="s">
        <v>243</v>
      </c>
      <c r="E37" s="714"/>
      <c r="F37" s="713" t="s">
        <v>244</v>
      </c>
      <c r="G37" s="714"/>
      <c r="H37" s="197" t="s">
        <v>245</v>
      </c>
      <c r="I37" s="195" t="s">
        <v>246</v>
      </c>
      <c r="J37" s="195" t="s">
        <v>433</v>
      </c>
    </row>
    <row r="38" spans="1:10" ht="277.5" customHeight="1" thickBot="1" x14ac:dyDescent="0.3">
      <c r="A38" s="706"/>
      <c r="B38" s="242">
        <v>3</v>
      </c>
      <c r="C38" s="152"/>
      <c r="D38" s="718"/>
      <c r="E38" s="719"/>
      <c r="F38" s="718"/>
      <c r="G38" s="988"/>
      <c r="H38" s="556"/>
      <c r="I38" s="543"/>
      <c r="J38" s="543"/>
    </row>
    <row r="39" spans="1:10" ht="48.75" customHeight="1" x14ac:dyDescent="0.25">
      <c r="A39" s="705" t="s">
        <v>253</v>
      </c>
      <c r="B39" s="196" t="s">
        <v>241</v>
      </c>
      <c r="C39" s="231" t="s">
        <v>242</v>
      </c>
      <c r="D39" s="713" t="s">
        <v>243</v>
      </c>
      <c r="E39" s="714"/>
      <c r="F39" s="713" t="s">
        <v>244</v>
      </c>
      <c r="G39" s="714"/>
      <c r="H39" s="197" t="s">
        <v>245</v>
      </c>
      <c r="I39" s="195" t="s">
        <v>246</v>
      </c>
      <c r="J39" s="195" t="s">
        <v>433</v>
      </c>
    </row>
    <row r="40" spans="1:10" ht="278.25" customHeight="1" x14ac:dyDescent="0.25">
      <c r="A40" s="706"/>
      <c r="B40" s="242">
        <v>3</v>
      </c>
      <c r="C40" s="152"/>
      <c r="D40" s="724"/>
      <c r="E40" s="1079"/>
      <c r="F40" s="724"/>
      <c r="G40" s="1079"/>
      <c r="H40" s="542"/>
      <c r="I40" s="543"/>
      <c r="J40" s="543"/>
    </row>
    <row r="41" spans="1:10" ht="42.75" customHeight="1" x14ac:dyDescent="0.25">
      <c r="A41" s="705" t="s">
        <v>254</v>
      </c>
      <c r="B41" s="196" t="s">
        <v>241</v>
      </c>
      <c r="C41" s="231" t="s">
        <v>242</v>
      </c>
      <c r="D41" s="713" t="s">
        <v>243</v>
      </c>
      <c r="E41" s="714"/>
      <c r="F41" s="713" t="s">
        <v>244</v>
      </c>
      <c r="G41" s="714"/>
      <c r="H41" s="197" t="s">
        <v>245</v>
      </c>
      <c r="I41" s="195" t="s">
        <v>246</v>
      </c>
      <c r="J41" s="195" t="s">
        <v>433</v>
      </c>
    </row>
    <row r="42" spans="1:10" ht="267.75" customHeight="1" thickBot="1" x14ac:dyDescent="0.3">
      <c r="A42" s="706"/>
      <c r="B42" s="242">
        <v>3</v>
      </c>
      <c r="C42" s="152"/>
      <c r="D42" s="896"/>
      <c r="E42" s="897"/>
      <c r="F42" s="896"/>
      <c r="G42" s="1035"/>
      <c r="H42" s="150"/>
      <c r="I42" s="543"/>
      <c r="J42" s="405"/>
    </row>
    <row r="43" spans="1:10" ht="45" customHeight="1" x14ac:dyDescent="0.25">
      <c r="A43" s="705" t="s">
        <v>255</v>
      </c>
      <c r="B43" s="196" t="s">
        <v>241</v>
      </c>
      <c r="C43" s="231" t="s">
        <v>242</v>
      </c>
      <c r="D43" s="713" t="s">
        <v>243</v>
      </c>
      <c r="E43" s="714"/>
      <c r="F43" s="713" t="s">
        <v>244</v>
      </c>
      <c r="G43" s="714"/>
      <c r="H43" s="197" t="s">
        <v>245</v>
      </c>
      <c r="I43" s="195" t="s">
        <v>246</v>
      </c>
      <c r="J43" s="195" t="s">
        <v>433</v>
      </c>
    </row>
    <row r="44" spans="1:10" ht="276" customHeight="1" x14ac:dyDescent="0.25">
      <c r="A44" s="706"/>
      <c r="B44" s="242">
        <v>3</v>
      </c>
      <c r="C44" s="152"/>
      <c r="D44" s="896"/>
      <c r="E44" s="1035"/>
      <c r="F44" s="896"/>
      <c r="G44" s="1035"/>
      <c r="H44" s="150"/>
      <c r="I44" s="543"/>
      <c r="J44" s="405"/>
    </row>
    <row r="45" spans="1:10" ht="46.5" customHeight="1" x14ac:dyDescent="0.25">
      <c r="A45" s="705" t="s">
        <v>256</v>
      </c>
      <c r="B45" s="196" t="s">
        <v>241</v>
      </c>
      <c r="C45" s="231" t="s">
        <v>242</v>
      </c>
      <c r="D45" s="713" t="s">
        <v>243</v>
      </c>
      <c r="E45" s="714"/>
      <c r="F45" s="713" t="s">
        <v>244</v>
      </c>
      <c r="G45" s="714"/>
      <c r="H45" s="197" t="s">
        <v>245</v>
      </c>
      <c r="I45" s="195" t="s">
        <v>246</v>
      </c>
      <c r="J45" s="195" t="s">
        <v>433</v>
      </c>
    </row>
    <row r="46" spans="1:10" ht="311.25" customHeight="1" x14ac:dyDescent="0.25">
      <c r="A46" s="706"/>
      <c r="B46" s="242">
        <v>3</v>
      </c>
      <c r="C46" s="152"/>
      <c r="D46" s="896"/>
      <c r="E46" s="1035"/>
      <c r="F46" s="896"/>
      <c r="G46" s="1035"/>
      <c r="H46" s="150"/>
      <c r="I46" s="543"/>
      <c r="J46" s="405"/>
    </row>
    <row r="47" spans="1:10" ht="48.75" customHeight="1" x14ac:dyDescent="0.25">
      <c r="A47" s="705" t="s">
        <v>257</v>
      </c>
      <c r="B47" s="196" t="s">
        <v>241</v>
      </c>
      <c r="C47" s="231" t="s">
        <v>242</v>
      </c>
      <c r="D47" s="713" t="s">
        <v>243</v>
      </c>
      <c r="E47" s="714"/>
      <c r="F47" s="713" t="s">
        <v>244</v>
      </c>
      <c r="G47" s="714"/>
      <c r="H47" s="197" t="s">
        <v>245</v>
      </c>
      <c r="I47" s="195" t="s">
        <v>246</v>
      </c>
      <c r="J47" s="195" t="s">
        <v>433</v>
      </c>
    </row>
    <row r="48" spans="1:10" ht="120.75" customHeight="1" thickBot="1" x14ac:dyDescent="0.3">
      <c r="A48" s="706"/>
      <c r="B48" s="242">
        <v>3</v>
      </c>
      <c r="C48" s="152"/>
      <c r="D48" s="730"/>
      <c r="E48" s="731"/>
      <c r="F48" s="730"/>
      <c r="G48" s="731"/>
      <c r="H48" s="150"/>
      <c r="I48" s="150"/>
      <c r="J48" s="150"/>
    </row>
    <row r="50" spans="1:13" ht="18" x14ac:dyDescent="0.25">
      <c r="A50" s="476" t="s">
        <v>434</v>
      </c>
    </row>
    <row r="51" spans="1:13" ht="18" customHeight="1" x14ac:dyDescent="0.25">
      <c r="A51" s="477"/>
    </row>
    <row r="52" spans="1:13" ht="23.25" x14ac:dyDescent="0.25">
      <c r="A52" s="685" t="s">
        <v>435</v>
      </c>
      <c r="B52" s="478" t="s">
        <v>194</v>
      </c>
      <c r="C52" s="478" t="s">
        <v>195</v>
      </c>
      <c r="D52" s="478" t="s">
        <v>196</v>
      </c>
      <c r="E52" s="478" t="s">
        <v>197</v>
      </c>
      <c r="F52" s="478" t="s">
        <v>201</v>
      </c>
      <c r="G52" s="478" t="s">
        <v>202</v>
      </c>
      <c r="H52" s="478" t="s">
        <v>203</v>
      </c>
      <c r="I52" s="478" t="s">
        <v>204</v>
      </c>
      <c r="J52" s="478" t="s">
        <v>206</v>
      </c>
      <c r="K52" s="478" t="s">
        <v>207</v>
      </c>
      <c r="L52" s="478" t="s">
        <v>208</v>
      </c>
      <c r="M52" s="478" t="s">
        <v>209</v>
      </c>
    </row>
    <row r="53" spans="1:13" ht="24.75" customHeight="1" x14ac:dyDescent="0.25">
      <c r="A53" s="685"/>
      <c r="B53" s="479"/>
      <c r="C53" s="479"/>
      <c r="D53" s="479"/>
      <c r="E53" s="479"/>
      <c r="F53" s="479"/>
      <c r="G53" s="479"/>
      <c r="H53" s="479"/>
      <c r="I53" s="479"/>
      <c r="J53" s="479"/>
      <c r="K53" s="479"/>
      <c r="L53" s="479"/>
      <c r="M53" s="479"/>
    </row>
    <row r="55" spans="1:13" ht="15" thickBot="1" x14ac:dyDescent="0.3"/>
    <row r="56" spans="1:13" ht="57.75" customHeight="1" thickBot="1" x14ac:dyDescent="0.3">
      <c r="A56" s="480" t="s">
        <v>436</v>
      </c>
      <c r="B56" s="483" t="s">
        <v>437</v>
      </c>
      <c r="C56" s="250"/>
      <c r="D56" s="484" t="s">
        <v>438</v>
      </c>
      <c r="E56" s="483" t="s">
        <v>437</v>
      </c>
      <c r="F56" s="250"/>
      <c r="G56" s="484" t="s">
        <v>439</v>
      </c>
      <c r="H56" s="483" t="s">
        <v>440</v>
      </c>
      <c r="I56" s="733"/>
      <c r="J56" s="733"/>
    </row>
    <row r="57" spans="1:13" ht="42" customHeight="1" thickBot="1" x14ac:dyDescent="0.3">
      <c r="A57" s="481"/>
      <c r="B57" s="483" t="s">
        <v>441</v>
      </c>
      <c r="C57" s="418" t="s">
        <v>475</v>
      </c>
      <c r="D57" s="485"/>
      <c r="E57" s="483" t="s">
        <v>441</v>
      </c>
      <c r="F57" s="250" t="s">
        <v>443</v>
      </c>
      <c r="G57" s="485"/>
      <c r="H57" s="483" t="s">
        <v>444</v>
      </c>
      <c r="I57" s="734" t="s">
        <v>445</v>
      </c>
      <c r="J57" s="734"/>
    </row>
    <row r="58" spans="1:13" ht="44.1" customHeight="1" thickBot="1" x14ac:dyDescent="0.3">
      <c r="A58" s="481"/>
      <c r="B58" s="483" t="s">
        <v>446</v>
      </c>
      <c r="C58" s="250" t="s">
        <v>476</v>
      </c>
      <c r="D58" s="485"/>
      <c r="E58" s="483" t="s">
        <v>446</v>
      </c>
      <c r="F58" s="418" t="s">
        <v>448</v>
      </c>
      <c r="G58" s="485"/>
      <c r="H58" s="483" t="s">
        <v>449</v>
      </c>
      <c r="I58" s="734" t="s">
        <v>450</v>
      </c>
      <c r="J58" s="734"/>
    </row>
    <row r="59" spans="1:13" ht="47.1" customHeight="1" thickBot="1" x14ac:dyDescent="0.3">
      <c r="A59" s="481"/>
      <c r="B59" s="483" t="s">
        <v>437</v>
      </c>
      <c r="C59" s="250"/>
      <c r="D59" s="485"/>
      <c r="E59" s="483" t="s">
        <v>437</v>
      </c>
      <c r="F59" s="250"/>
      <c r="G59" s="485"/>
      <c r="H59" s="483" t="s">
        <v>440</v>
      </c>
      <c r="I59" s="734"/>
      <c r="J59" s="734"/>
    </row>
    <row r="60" spans="1:13" ht="30" customHeight="1" thickBot="1" x14ac:dyDescent="0.3">
      <c r="A60" s="481"/>
      <c r="B60" s="483" t="s">
        <v>441</v>
      </c>
      <c r="C60" s="250" t="s">
        <v>451</v>
      </c>
      <c r="D60" s="485"/>
      <c r="E60" s="483" t="s">
        <v>441</v>
      </c>
      <c r="F60" s="250" t="s">
        <v>452</v>
      </c>
      <c r="G60" s="485"/>
      <c r="H60" s="483" t="s">
        <v>444</v>
      </c>
      <c r="I60" s="734" t="s">
        <v>453</v>
      </c>
      <c r="J60" s="734"/>
    </row>
    <row r="61" spans="1:13" ht="59.25" customHeight="1" thickBot="1" x14ac:dyDescent="0.3">
      <c r="A61" s="482"/>
      <c r="B61" s="483" t="s">
        <v>446</v>
      </c>
      <c r="C61" s="250" t="s">
        <v>454</v>
      </c>
      <c r="D61" s="486"/>
      <c r="E61" s="483" t="s">
        <v>446</v>
      </c>
      <c r="F61" s="418" t="s">
        <v>455</v>
      </c>
      <c r="G61" s="486"/>
      <c r="H61" s="483" t="s">
        <v>449</v>
      </c>
      <c r="I61" s="734" t="s">
        <v>456</v>
      </c>
      <c r="J61" s="734"/>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E1" zoomScale="70" zoomScaleNormal="70" workbookViewId="0">
      <selection activeCell="H23" sqref="H23:J23"/>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687"/>
      <c r="B1" s="690" t="s">
        <v>182</v>
      </c>
      <c r="C1" s="691"/>
      <c r="D1" s="691"/>
      <c r="E1" s="691"/>
      <c r="F1" s="691"/>
      <c r="G1" s="691"/>
      <c r="H1" s="692"/>
      <c r="I1" s="117" t="s">
        <v>121</v>
      </c>
      <c r="J1" s="118" t="s">
        <v>416</v>
      </c>
    </row>
    <row r="2" spans="1:10" ht="24" customHeight="1" x14ac:dyDescent="0.25">
      <c r="A2" s="688"/>
      <c r="B2" s="693" t="s">
        <v>184</v>
      </c>
      <c r="C2" s="694"/>
      <c r="D2" s="694"/>
      <c r="E2" s="694"/>
      <c r="F2" s="694"/>
      <c r="G2" s="694"/>
      <c r="H2" s="695"/>
      <c r="I2" s="117" t="s">
        <v>122</v>
      </c>
      <c r="J2" s="118" t="s">
        <v>185</v>
      </c>
    </row>
    <row r="3" spans="1:10" ht="24" customHeight="1" x14ac:dyDescent="0.25">
      <c r="A3" s="688"/>
      <c r="B3" s="693" t="s">
        <v>186</v>
      </c>
      <c r="C3" s="694"/>
      <c r="D3" s="694"/>
      <c r="E3" s="694"/>
      <c r="F3" s="694"/>
      <c r="G3" s="694"/>
      <c r="H3" s="695"/>
      <c r="I3" s="117" t="s">
        <v>417</v>
      </c>
      <c r="J3" s="118" t="s">
        <v>187</v>
      </c>
    </row>
    <row r="4" spans="1:10" ht="24" customHeight="1" x14ac:dyDescent="0.25">
      <c r="A4" s="689"/>
      <c r="B4" s="696" t="s">
        <v>418</v>
      </c>
      <c r="C4" s="697"/>
      <c r="D4" s="697"/>
      <c r="E4" s="697"/>
      <c r="F4" s="697"/>
      <c r="G4" s="697"/>
      <c r="H4" s="698"/>
      <c r="I4" s="117" t="s">
        <v>419</v>
      </c>
      <c r="J4" s="118" t="s">
        <v>420</v>
      </c>
    </row>
    <row r="5" spans="1:10" ht="15" thickBot="1" x14ac:dyDescent="0.3"/>
    <row r="6" spans="1:10" ht="18.75" thickBot="1" x14ac:dyDescent="0.3">
      <c r="A6" s="117" t="s">
        <v>190</v>
      </c>
      <c r="B6" s="682" t="s">
        <v>191</v>
      </c>
      <c r="C6" s="683"/>
      <c r="D6" s="683"/>
      <c r="E6" s="683"/>
      <c r="F6" s="683"/>
      <c r="G6" s="684"/>
      <c r="H6" s="244" t="s">
        <v>192</v>
      </c>
      <c r="I6" s="680">
        <v>2024110010310</v>
      </c>
      <c r="J6" s="681"/>
    </row>
    <row r="8" spans="1:10" ht="9" customHeight="1" thickBot="1" x14ac:dyDescent="0.3">
      <c r="A8" s="76"/>
      <c r="B8" s="140"/>
      <c r="C8" s="72"/>
      <c r="D8" s="72"/>
      <c r="E8" s="72"/>
      <c r="F8" s="72"/>
      <c r="G8" s="72"/>
      <c r="H8" s="72"/>
      <c r="I8" s="72"/>
      <c r="J8" s="72"/>
    </row>
    <row r="9" spans="1:10" s="141" customFormat="1" ht="21.75" customHeight="1" thickBot="1" x14ac:dyDescent="0.3">
      <c r="A9" s="699" t="s">
        <v>193</v>
      </c>
      <c r="B9" s="225" t="s">
        <v>194</v>
      </c>
      <c r="C9" s="246"/>
      <c r="D9" s="225" t="s">
        <v>195</v>
      </c>
      <c r="E9" s="247"/>
      <c r="F9" s="225" t="s">
        <v>196</v>
      </c>
      <c r="G9" s="247"/>
      <c r="H9" s="225" t="s">
        <v>197</v>
      </c>
      <c r="I9" s="248"/>
    </row>
    <row r="10" spans="1:10" s="141" customFormat="1" ht="21.75" customHeight="1" thickBot="1" x14ac:dyDescent="0.3">
      <c r="A10" s="699"/>
      <c r="B10" s="227" t="s">
        <v>201</v>
      </c>
      <c r="C10" s="149"/>
      <c r="D10" s="225" t="s">
        <v>202</v>
      </c>
      <c r="E10" s="118"/>
      <c r="F10" s="225" t="s">
        <v>203</v>
      </c>
      <c r="G10" s="118"/>
      <c r="H10" s="225" t="s">
        <v>204</v>
      </c>
      <c r="I10" s="530"/>
    </row>
    <row r="11" spans="1:10" s="141" customFormat="1" ht="21.75" customHeight="1" thickBot="1" x14ac:dyDescent="0.3">
      <c r="A11" s="699"/>
      <c r="B11" s="225" t="s">
        <v>206</v>
      </c>
      <c r="C11" s="246"/>
      <c r="D11" s="225" t="s">
        <v>207</v>
      </c>
      <c r="E11" s="149"/>
      <c r="F11" s="225" t="s">
        <v>208</v>
      </c>
      <c r="G11" s="118"/>
      <c r="H11" s="225" t="s">
        <v>209</v>
      </c>
      <c r="I11" s="248"/>
    </row>
    <row r="12" spans="1:10" s="141" customFormat="1" ht="21.75" customHeight="1" thickBot="1" x14ac:dyDescent="0.3">
      <c r="A12" s="66"/>
      <c r="B12" s="66"/>
      <c r="C12" s="66"/>
      <c r="D12" s="66"/>
      <c r="E12" s="66"/>
      <c r="F12" s="66"/>
      <c r="G12" s="66"/>
      <c r="H12" s="66"/>
      <c r="I12" s="66"/>
      <c r="J12" s="66"/>
    </row>
    <row r="13" spans="1:10" s="141" customFormat="1" ht="21.75" customHeight="1" x14ac:dyDescent="0.25">
      <c r="A13" s="700" t="s">
        <v>198</v>
      </c>
      <c r="B13" s="700"/>
      <c r="C13" s="243" t="s">
        <v>199</v>
      </c>
      <c r="D13" s="701" t="s">
        <v>200</v>
      </c>
      <c r="E13" s="701"/>
      <c r="F13" s="701"/>
      <c r="G13" s="66"/>
      <c r="H13" s="66"/>
      <c r="I13" s="66"/>
      <c r="J13" s="66"/>
    </row>
    <row r="14" spans="1:10" s="141" customFormat="1" ht="21.75" customHeight="1" x14ac:dyDescent="0.25">
      <c r="A14" s="700"/>
      <c r="B14" s="700"/>
      <c r="C14" s="243" t="s">
        <v>205</v>
      </c>
      <c r="D14" s="701"/>
      <c r="E14" s="701"/>
      <c r="F14" s="701"/>
      <c r="G14" s="66"/>
      <c r="H14" s="66"/>
      <c r="I14" s="66"/>
      <c r="J14" s="66"/>
    </row>
    <row r="15" spans="1:10" s="141" customFormat="1" ht="21.75" customHeight="1" x14ac:dyDescent="0.25">
      <c r="A15" s="700"/>
      <c r="B15" s="700"/>
      <c r="C15" s="243" t="s">
        <v>210</v>
      </c>
      <c r="D15" s="701"/>
      <c r="E15" s="701"/>
      <c r="F15" s="701"/>
      <c r="G15" s="66"/>
      <c r="H15" s="66"/>
      <c r="I15" s="66"/>
      <c r="J15" s="66"/>
    </row>
    <row r="16" spans="1:10" s="141"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686" t="s">
        <v>421</v>
      </c>
      <c r="B19" s="686"/>
      <c r="C19" s="686"/>
      <c r="D19" s="686"/>
      <c r="E19" s="686"/>
      <c r="F19" s="686"/>
      <c r="G19" s="686"/>
      <c r="H19" s="686"/>
      <c r="I19" s="686"/>
      <c r="J19" s="686"/>
    </row>
    <row r="20" spans="1:10" ht="69.95" customHeight="1" x14ac:dyDescent="0.25">
      <c r="A20" s="231" t="s">
        <v>221</v>
      </c>
      <c r="B20" s="702" t="s">
        <v>477</v>
      </c>
      <c r="C20" s="703"/>
      <c r="D20" s="704"/>
      <c r="E20" s="232" t="s">
        <v>423</v>
      </c>
      <c r="F20" s="233" t="s">
        <v>424</v>
      </c>
      <c r="G20" s="232" t="s">
        <v>425</v>
      </c>
      <c r="H20" s="702" t="s">
        <v>426</v>
      </c>
      <c r="I20" s="703"/>
      <c r="J20" s="704"/>
    </row>
    <row r="21" spans="1:10" ht="50.25" customHeight="1" x14ac:dyDescent="0.25">
      <c r="A21" s="196" t="s">
        <v>427</v>
      </c>
      <c r="B21" s="702" t="s">
        <v>478</v>
      </c>
      <c r="C21" s="703"/>
      <c r="D21" s="703"/>
      <c r="E21" s="703"/>
      <c r="F21" s="703"/>
      <c r="G21" s="703"/>
      <c r="H21" s="703"/>
      <c r="I21" s="703"/>
      <c r="J21" s="704"/>
    </row>
    <row r="22" spans="1:10" ht="50.25" customHeight="1" x14ac:dyDescent="0.25">
      <c r="A22" s="705" t="s">
        <v>429</v>
      </c>
      <c r="B22" s="234">
        <v>2024</v>
      </c>
      <c r="C22" s="235">
        <v>2025</v>
      </c>
      <c r="D22" s="235">
        <v>2026</v>
      </c>
      <c r="E22" s="235">
        <v>2027</v>
      </c>
      <c r="F22" s="236" t="s">
        <v>93</v>
      </c>
      <c r="G22" s="237" t="s">
        <v>430</v>
      </c>
      <c r="H22" s="707" t="s">
        <v>431</v>
      </c>
      <c r="I22" s="708"/>
      <c r="J22" s="709"/>
    </row>
    <row r="23" spans="1:10" ht="50.25" customHeight="1" thickBot="1" x14ac:dyDescent="0.3">
      <c r="A23" s="706"/>
      <c r="B23" s="1324">
        <v>1</v>
      </c>
      <c r="C23" s="1325">
        <v>1</v>
      </c>
      <c r="D23" s="1325">
        <v>1</v>
      </c>
      <c r="E23" s="1325">
        <v>1</v>
      </c>
      <c r="F23" s="1326">
        <v>1</v>
      </c>
      <c r="G23" s="390"/>
      <c r="H23" s="1148" t="s">
        <v>23</v>
      </c>
      <c r="I23" s="1149"/>
      <c r="J23" s="1150"/>
    </row>
    <row r="24" spans="1:10" ht="52.5" customHeight="1" thickBot="1" x14ac:dyDescent="0.3">
      <c r="A24" s="196"/>
      <c r="B24" s="710" t="s">
        <v>432</v>
      </c>
      <c r="C24" s="711"/>
      <c r="D24" s="711"/>
      <c r="E24" s="711"/>
      <c r="F24" s="711"/>
      <c r="G24" s="711"/>
      <c r="H24" s="711"/>
      <c r="I24" s="711"/>
      <c r="J24" s="712"/>
    </row>
    <row r="25" spans="1:10" s="94" customFormat="1" ht="56.25" customHeight="1" thickBot="1" x14ac:dyDescent="0.3">
      <c r="A25" s="705" t="s">
        <v>240</v>
      </c>
      <c r="B25" s="196" t="s">
        <v>241</v>
      </c>
      <c r="C25" s="231" t="s">
        <v>242</v>
      </c>
      <c r="D25" s="713" t="s">
        <v>243</v>
      </c>
      <c r="E25" s="714"/>
      <c r="F25" s="713" t="s">
        <v>244</v>
      </c>
      <c r="G25" s="714"/>
      <c r="H25" s="197" t="s">
        <v>245</v>
      </c>
      <c r="I25" s="195" t="s">
        <v>246</v>
      </c>
      <c r="J25" s="195" t="s">
        <v>433</v>
      </c>
    </row>
    <row r="26" spans="1:10" ht="95.25" customHeight="1" thickBot="1" x14ac:dyDescent="0.3">
      <c r="A26" s="706"/>
      <c r="B26" s="239">
        <v>1</v>
      </c>
      <c r="C26" s="151"/>
      <c r="D26" s="728"/>
      <c r="E26" s="1071"/>
      <c r="F26" s="728"/>
      <c r="G26" s="1071"/>
      <c r="H26" s="405"/>
      <c r="I26" s="402"/>
      <c r="J26" s="416"/>
    </row>
    <row r="27" spans="1:10" s="94" customFormat="1" ht="78.75" customHeight="1" thickBot="1" x14ac:dyDescent="0.3">
      <c r="A27" s="705" t="s">
        <v>247</v>
      </c>
      <c r="B27" s="194" t="s">
        <v>241</v>
      </c>
      <c r="C27" s="197" t="s">
        <v>242</v>
      </c>
      <c r="D27" s="713" t="s">
        <v>243</v>
      </c>
      <c r="E27" s="714"/>
      <c r="F27" s="713" t="s">
        <v>244</v>
      </c>
      <c r="G27" s="714"/>
      <c r="H27" s="197" t="s">
        <v>245</v>
      </c>
      <c r="I27" s="195" t="s">
        <v>246</v>
      </c>
      <c r="J27" s="195" t="s">
        <v>433</v>
      </c>
    </row>
    <row r="28" spans="1:10" ht="137.25" customHeight="1" thickBot="1" x14ac:dyDescent="0.3">
      <c r="A28" s="706"/>
      <c r="B28" s="239">
        <v>1</v>
      </c>
      <c r="C28" s="151"/>
      <c r="D28" s="715"/>
      <c r="E28" s="716"/>
      <c r="F28" s="715"/>
      <c r="G28" s="716"/>
      <c r="H28" s="410"/>
      <c r="I28" s="402"/>
      <c r="J28" s="416"/>
    </row>
    <row r="29" spans="1:10" s="94" customFormat="1" ht="45" customHeight="1" thickBot="1" x14ac:dyDescent="0.3">
      <c r="A29" s="705" t="s">
        <v>248</v>
      </c>
      <c r="B29" s="194" t="s">
        <v>241</v>
      </c>
      <c r="C29" s="197" t="s">
        <v>242</v>
      </c>
      <c r="D29" s="713" t="s">
        <v>243</v>
      </c>
      <c r="E29" s="714"/>
      <c r="F29" s="713" t="s">
        <v>244</v>
      </c>
      <c r="G29" s="714"/>
      <c r="H29" s="197" t="s">
        <v>245</v>
      </c>
      <c r="I29" s="195" t="s">
        <v>246</v>
      </c>
      <c r="J29" s="195" t="s">
        <v>433</v>
      </c>
    </row>
    <row r="30" spans="1:10" ht="143.25" customHeight="1" thickBot="1" x14ac:dyDescent="0.3">
      <c r="A30" s="706"/>
      <c r="B30" s="239">
        <v>1</v>
      </c>
      <c r="C30" s="151"/>
      <c r="D30" s="702"/>
      <c r="E30" s="704"/>
      <c r="F30" s="702"/>
      <c r="G30" s="704"/>
      <c r="H30" s="150"/>
      <c r="I30" s="240"/>
      <c r="J30" s="240"/>
    </row>
    <row r="31" spans="1:10" s="94" customFormat="1" ht="47.25" customHeight="1" thickBot="1" x14ac:dyDescent="0.3">
      <c r="A31" s="705" t="s">
        <v>249</v>
      </c>
      <c r="B31" s="194" t="s">
        <v>241</v>
      </c>
      <c r="C31" s="194" t="s">
        <v>242</v>
      </c>
      <c r="D31" s="713" t="s">
        <v>243</v>
      </c>
      <c r="E31" s="714"/>
      <c r="F31" s="713" t="s">
        <v>244</v>
      </c>
      <c r="G31" s="714"/>
      <c r="H31" s="197" t="s">
        <v>245</v>
      </c>
      <c r="I31" s="197" t="s">
        <v>246</v>
      </c>
      <c r="J31" s="195" t="s">
        <v>433</v>
      </c>
    </row>
    <row r="32" spans="1:10" ht="185.25" customHeight="1" thickBot="1" x14ac:dyDescent="0.3">
      <c r="A32" s="706"/>
      <c r="B32" s="239">
        <v>1</v>
      </c>
      <c r="C32" s="151"/>
      <c r="D32" s="715"/>
      <c r="E32" s="716"/>
      <c r="F32" s="702"/>
      <c r="G32" s="704"/>
      <c r="H32" s="241"/>
      <c r="I32" s="493"/>
      <c r="J32" s="489"/>
    </row>
    <row r="33" spans="1:10" s="94" customFormat="1" ht="47.25" customHeight="1" thickBot="1" x14ac:dyDescent="0.3">
      <c r="A33" s="705" t="s">
        <v>250</v>
      </c>
      <c r="B33" s="194" t="s">
        <v>241</v>
      </c>
      <c r="C33" s="197" t="s">
        <v>242</v>
      </c>
      <c r="D33" s="713" t="s">
        <v>243</v>
      </c>
      <c r="E33" s="714"/>
      <c r="F33" s="713" t="s">
        <v>244</v>
      </c>
      <c r="G33" s="714"/>
      <c r="H33" s="197" t="s">
        <v>245</v>
      </c>
      <c r="I33" s="195" t="s">
        <v>246</v>
      </c>
      <c r="J33" s="195" t="s">
        <v>433</v>
      </c>
    </row>
    <row r="34" spans="1:10" ht="158.25" customHeight="1" thickBot="1" x14ac:dyDescent="0.3">
      <c r="A34" s="706"/>
      <c r="B34" s="239">
        <v>1</v>
      </c>
      <c r="C34" s="151"/>
      <c r="D34" s="715"/>
      <c r="E34" s="1099"/>
      <c r="F34" s="1038"/>
      <c r="G34" s="1040"/>
      <c r="H34" s="150"/>
      <c r="I34" s="499"/>
      <c r="J34" s="499"/>
    </row>
    <row r="35" spans="1:10" s="94" customFormat="1" ht="48.75" customHeight="1" thickBot="1" x14ac:dyDescent="0.3">
      <c r="A35" s="705" t="s">
        <v>251</v>
      </c>
      <c r="B35" s="194" t="s">
        <v>241</v>
      </c>
      <c r="C35" s="197" t="s">
        <v>242</v>
      </c>
      <c r="D35" s="713" t="s">
        <v>243</v>
      </c>
      <c r="E35" s="714"/>
      <c r="F35" s="713" t="s">
        <v>244</v>
      </c>
      <c r="G35" s="714"/>
      <c r="H35" s="197" t="s">
        <v>245</v>
      </c>
      <c r="I35" s="195" t="s">
        <v>246</v>
      </c>
      <c r="J35" s="195" t="s">
        <v>433</v>
      </c>
    </row>
    <row r="36" spans="1:10" ht="179.25" customHeight="1" thickBot="1" x14ac:dyDescent="0.3">
      <c r="A36" s="706"/>
      <c r="B36" s="239">
        <v>1</v>
      </c>
      <c r="C36" s="152"/>
      <c r="D36" s="718"/>
      <c r="E36" s="1069"/>
      <c r="F36" s="718"/>
      <c r="G36" s="988"/>
      <c r="H36" s="556"/>
      <c r="I36" s="543"/>
      <c r="J36" s="499"/>
    </row>
    <row r="37" spans="1:10" ht="46.5" customHeight="1" x14ac:dyDescent="0.25">
      <c r="A37" s="705" t="s">
        <v>252</v>
      </c>
      <c r="B37" s="197" t="s">
        <v>241</v>
      </c>
      <c r="C37" s="231" t="s">
        <v>242</v>
      </c>
      <c r="D37" s="713" t="s">
        <v>243</v>
      </c>
      <c r="E37" s="714"/>
      <c r="F37" s="713" t="s">
        <v>244</v>
      </c>
      <c r="G37" s="714"/>
      <c r="H37" s="197" t="s">
        <v>245</v>
      </c>
      <c r="I37" s="195" t="s">
        <v>246</v>
      </c>
      <c r="J37" s="195" t="s">
        <v>433</v>
      </c>
    </row>
    <row r="38" spans="1:10" ht="165.75" customHeight="1" x14ac:dyDescent="0.25">
      <c r="A38" s="706"/>
      <c r="B38" s="239">
        <v>1</v>
      </c>
      <c r="C38" s="152"/>
      <c r="D38" s="718"/>
      <c r="E38" s="719"/>
      <c r="F38" s="718"/>
      <c r="G38" s="988"/>
      <c r="H38" s="556"/>
      <c r="I38" s="543"/>
      <c r="J38" s="543"/>
    </row>
    <row r="39" spans="1:10" ht="48.75" customHeight="1" x14ac:dyDescent="0.25">
      <c r="A39" s="705" t="s">
        <v>253</v>
      </c>
      <c r="B39" s="197" t="s">
        <v>241</v>
      </c>
      <c r="C39" s="231" t="s">
        <v>242</v>
      </c>
      <c r="D39" s="713" t="s">
        <v>243</v>
      </c>
      <c r="E39" s="714"/>
      <c r="F39" s="713" t="s">
        <v>244</v>
      </c>
      <c r="G39" s="714"/>
      <c r="H39" s="197" t="s">
        <v>245</v>
      </c>
      <c r="I39" s="195" t="s">
        <v>246</v>
      </c>
      <c r="J39" s="195" t="s">
        <v>433</v>
      </c>
    </row>
    <row r="40" spans="1:10" ht="160.5" customHeight="1" x14ac:dyDescent="0.25">
      <c r="A40" s="706"/>
      <c r="B40" s="239">
        <v>1</v>
      </c>
      <c r="C40" s="152"/>
      <c r="D40" s="718"/>
      <c r="E40" s="1069"/>
      <c r="F40" s="1063"/>
      <c r="G40" s="1097"/>
      <c r="H40" s="542"/>
      <c r="I40" s="569"/>
      <c r="J40" s="543"/>
    </row>
    <row r="41" spans="1:10" ht="42.75" customHeight="1" x14ac:dyDescent="0.25">
      <c r="A41" s="705" t="s">
        <v>254</v>
      </c>
      <c r="B41" s="197" t="s">
        <v>241</v>
      </c>
      <c r="C41" s="231" t="s">
        <v>242</v>
      </c>
      <c r="D41" s="713" t="s">
        <v>243</v>
      </c>
      <c r="E41" s="714"/>
      <c r="F41" s="713" t="s">
        <v>244</v>
      </c>
      <c r="G41" s="714"/>
      <c r="H41" s="197" t="s">
        <v>245</v>
      </c>
      <c r="I41" s="195" t="s">
        <v>246</v>
      </c>
      <c r="J41" s="195" t="s">
        <v>433</v>
      </c>
    </row>
    <row r="42" spans="1:10" ht="156.75" customHeight="1" thickBot="1" x14ac:dyDescent="0.3">
      <c r="A42" s="706"/>
      <c r="B42" s="572">
        <v>1</v>
      </c>
      <c r="C42" s="573"/>
      <c r="D42" s="726"/>
      <c r="E42" s="1080"/>
      <c r="F42" s="726"/>
      <c r="G42" s="1080"/>
      <c r="H42" s="150"/>
      <c r="I42" s="570"/>
      <c r="J42" s="570"/>
    </row>
    <row r="43" spans="1:10" ht="45" customHeight="1" x14ac:dyDescent="0.25">
      <c r="A43" s="705" t="s">
        <v>255</v>
      </c>
      <c r="B43" s="197" t="s">
        <v>241</v>
      </c>
      <c r="C43" s="231" t="s">
        <v>242</v>
      </c>
      <c r="D43" s="713" t="s">
        <v>243</v>
      </c>
      <c r="E43" s="714"/>
      <c r="F43" s="713" t="s">
        <v>244</v>
      </c>
      <c r="G43" s="714"/>
      <c r="H43" s="197" t="s">
        <v>245</v>
      </c>
      <c r="I43" s="195" t="s">
        <v>246</v>
      </c>
      <c r="J43" s="195" t="s">
        <v>433</v>
      </c>
    </row>
    <row r="44" spans="1:10" ht="165.75" customHeight="1" x14ac:dyDescent="0.25">
      <c r="A44" s="706"/>
      <c r="B44" s="239">
        <v>1</v>
      </c>
      <c r="C44" s="152"/>
      <c r="D44" s="726"/>
      <c r="E44" s="1080"/>
      <c r="F44" s="726"/>
      <c r="G44" s="1080"/>
      <c r="H44" s="150"/>
      <c r="I44" s="570"/>
      <c r="J44" s="570"/>
    </row>
    <row r="45" spans="1:10" ht="46.5" customHeight="1" x14ac:dyDescent="0.25">
      <c r="A45" s="705" t="s">
        <v>256</v>
      </c>
      <c r="B45" s="197" t="s">
        <v>241</v>
      </c>
      <c r="C45" s="231" t="s">
        <v>242</v>
      </c>
      <c r="D45" s="713" t="s">
        <v>243</v>
      </c>
      <c r="E45" s="714"/>
      <c r="F45" s="713" t="s">
        <v>244</v>
      </c>
      <c r="G45" s="714"/>
      <c r="H45" s="197" t="s">
        <v>245</v>
      </c>
      <c r="I45" s="195" t="s">
        <v>246</v>
      </c>
      <c r="J45" s="195" t="s">
        <v>433</v>
      </c>
    </row>
    <row r="46" spans="1:10" ht="185.25" customHeight="1" x14ac:dyDescent="0.25">
      <c r="A46" s="706"/>
      <c r="B46" s="242">
        <v>1</v>
      </c>
      <c r="C46" s="152"/>
      <c r="D46" s="726"/>
      <c r="E46" s="1080"/>
      <c r="F46" s="1065"/>
      <c r="G46" s="1066"/>
      <c r="H46" s="150"/>
      <c r="I46" s="570"/>
      <c r="J46" s="570"/>
    </row>
    <row r="47" spans="1:10" ht="48.75" customHeight="1" x14ac:dyDescent="0.25">
      <c r="A47" s="705" t="s">
        <v>257</v>
      </c>
      <c r="B47" s="196" t="s">
        <v>241</v>
      </c>
      <c r="C47" s="231" t="s">
        <v>242</v>
      </c>
      <c r="D47" s="713" t="s">
        <v>243</v>
      </c>
      <c r="E47" s="714"/>
      <c r="F47" s="713" t="s">
        <v>244</v>
      </c>
      <c r="G47" s="714"/>
      <c r="H47" s="197" t="s">
        <v>245</v>
      </c>
      <c r="I47" s="195" t="s">
        <v>246</v>
      </c>
      <c r="J47" s="195" t="s">
        <v>433</v>
      </c>
    </row>
    <row r="48" spans="1:10" ht="120.75" customHeight="1" thickBot="1" x14ac:dyDescent="0.3">
      <c r="A48" s="706"/>
      <c r="B48" s="150">
        <v>1</v>
      </c>
      <c r="C48" s="152"/>
      <c r="D48" s="730"/>
      <c r="E48" s="731"/>
      <c r="F48" s="730"/>
      <c r="G48" s="731"/>
      <c r="H48" s="150"/>
      <c r="I48" s="150"/>
      <c r="J48" s="150"/>
    </row>
    <row r="50" spans="1:13" ht="18" x14ac:dyDescent="0.25">
      <c r="A50" s="476" t="s">
        <v>434</v>
      </c>
    </row>
    <row r="51" spans="1:13" ht="18" customHeight="1" x14ac:dyDescent="0.25">
      <c r="A51" s="477"/>
    </row>
    <row r="52" spans="1:13" ht="23.25" x14ac:dyDescent="0.25">
      <c r="A52" s="685" t="s">
        <v>435</v>
      </c>
      <c r="B52" s="478" t="s">
        <v>194</v>
      </c>
      <c r="C52" s="478" t="s">
        <v>195</v>
      </c>
      <c r="D52" s="478" t="s">
        <v>196</v>
      </c>
      <c r="E52" s="478" t="s">
        <v>197</v>
      </c>
      <c r="F52" s="478" t="s">
        <v>201</v>
      </c>
      <c r="G52" s="478" t="s">
        <v>202</v>
      </c>
      <c r="H52" s="478" t="s">
        <v>203</v>
      </c>
      <c r="I52" s="478" t="s">
        <v>204</v>
      </c>
      <c r="J52" s="478" t="s">
        <v>206</v>
      </c>
      <c r="K52" s="478" t="s">
        <v>207</v>
      </c>
      <c r="L52" s="478" t="s">
        <v>208</v>
      </c>
      <c r="M52" s="478" t="s">
        <v>209</v>
      </c>
    </row>
    <row r="53" spans="1:13" ht="24.75" customHeight="1" x14ac:dyDescent="0.25">
      <c r="A53" s="685"/>
      <c r="B53" s="479"/>
      <c r="C53" s="479"/>
      <c r="D53" s="479"/>
      <c r="E53" s="479"/>
      <c r="F53" s="479"/>
      <c r="G53" s="479"/>
      <c r="H53" s="479"/>
      <c r="I53" s="479"/>
      <c r="J53" s="479"/>
      <c r="K53" s="479"/>
      <c r="L53" s="479"/>
      <c r="M53" s="479"/>
    </row>
    <row r="54" spans="1:13" ht="15" thickBot="1" x14ac:dyDescent="0.3"/>
    <row r="55" spans="1:13" ht="56.25" customHeight="1" thickBot="1" x14ac:dyDescent="0.3">
      <c r="A55" s="480" t="s">
        <v>436</v>
      </c>
      <c r="B55" s="483" t="s">
        <v>437</v>
      </c>
      <c r="C55" s="250"/>
      <c r="D55" s="484" t="s">
        <v>438</v>
      </c>
      <c r="E55" s="483" t="s">
        <v>437</v>
      </c>
      <c r="F55" s="250"/>
      <c r="G55" s="484" t="s">
        <v>439</v>
      </c>
      <c r="H55" s="483" t="s">
        <v>440</v>
      </c>
      <c r="I55" s="733"/>
      <c r="J55" s="733"/>
    </row>
    <row r="56" spans="1:13" ht="42.95" customHeight="1" thickBot="1" x14ac:dyDescent="0.3">
      <c r="A56" s="481"/>
      <c r="B56" s="483" t="s">
        <v>441</v>
      </c>
      <c r="C56" s="418" t="s">
        <v>475</v>
      </c>
      <c r="D56" s="485"/>
      <c r="E56" s="483" t="s">
        <v>441</v>
      </c>
      <c r="F56" s="250" t="s">
        <v>443</v>
      </c>
      <c r="G56" s="485"/>
      <c r="H56" s="483" t="s">
        <v>444</v>
      </c>
      <c r="I56" s="734" t="s">
        <v>445</v>
      </c>
      <c r="J56" s="734"/>
    </row>
    <row r="57" spans="1:13" ht="45.95" customHeight="1" thickBot="1" x14ac:dyDescent="0.3">
      <c r="A57" s="481"/>
      <c r="B57" s="483" t="s">
        <v>446</v>
      </c>
      <c r="C57" s="250" t="s">
        <v>479</v>
      </c>
      <c r="D57" s="485"/>
      <c r="E57" s="483" t="s">
        <v>446</v>
      </c>
      <c r="F57" s="418" t="s">
        <v>448</v>
      </c>
      <c r="G57" s="485"/>
      <c r="H57" s="483" t="s">
        <v>449</v>
      </c>
      <c r="I57" s="734" t="s">
        <v>450</v>
      </c>
      <c r="J57" s="734"/>
    </row>
    <row r="58" spans="1:13" ht="39.75" customHeight="1" thickBot="1" x14ac:dyDescent="0.3">
      <c r="A58" s="481"/>
      <c r="B58" s="483" t="s">
        <v>437</v>
      </c>
      <c r="C58" s="250"/>
      <c r="D58" s="485"/>
      <c r="E58" s="483" t="s">
        <v>437</v>
      </c>
      <c r="F58" s="250"/>
      <c r="G58" s="485"/>
      <c r="H58" s="483" t="s">
        <v>440</v>
      </c>
      <c r="I58" s="734"/>
      <c r="J58" s="734"/>
    </row>
    <row r="59" spans="1:13" ht="33.950000000000003" customHeight="1" thickBot="1" x14ac:dyDescent="0.3">
      <c r="A59" s="481"/>
      <c r="B59" s="483" t="s">
        <v>441</v>
      </c>
      <c r="C59" s="250" t="s">
        <v>451</v>
      </c>
      <c r="D59" s="485"/>
      <c r="E59" s="483" t="s">
        <v>441</v>
      </c>
      <c r="F59" s="250" t="s">
        <v>452</v>
      </c>
      <c r="G59" s="485"/>
      <c r="H59" s="483" t="s">
        <v>444</v>
      </c>
      <c r="I59" s="734" t="s">
        <v>453</v>
      </c>
      <c r="J59" s="734"/>
    </row>
    <row r="60" spans="1:13" ht="29.25" thickBot="1" x14ac:dyDescent="0.3">
      <c r="A60" s="482"/>
      <c r="B60" s="483" t="s">
        <v>446</v>
      </c>
      <c r="C60" s="250" t="s">
        <v>479</v>
      </c>
      <c r="D60" s="486"/>
      <c r="E60" s="483" t="s">
        <v>446</v>
      </c>
      <c r="F60" s="418" t="s">
        <v>455</v>
      </c>
      <c r="G60" s="486"/>
      <c r="H60" s="483" t="s">
        <v>449</v>
      </c>
      <c r="I60" s="734" t="s">
        <v>456</v>
      </c>
      <c r="J60" s="734"/>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52" zoomScale="60" zoomScaleNormal="60" workbookViewId="0">
      <selection activeCell="K62" sqref="K62"/>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8.285156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2"/>
      <c r="J1" s="850" t="s">
        <v>183</v>
      </c>
      <c r="K1" s="851"/>
      <c r="L1" s="852"/>
    </row>
    <row r="2" spans="1:15" s="141" customFormat="1" ht="30.75" customHeight="1" thickBot="1" x14ac:dyDescent="0.3">
      <c r="A2" s="866"/>
      <c r="B2" s="693" t="s">
        <v>184</v>
      </c>
      <c r="C2" s="694"/>
      <c r="D2" s="694"/>
      <c r="E2" s="694"/>
      <c r="F2" s="694"/>
      <c r="G2" s="694"/>
      <c r="H2" s="694"/>
      <c r="I2" s="695"/>
      <c r="J2" s="850" t="s">
        <v>185</v>
      </c>
      <c r="K2" s="851"/>
      <c r="L2" s="852"/>
    </row>
    <row r="3" spans="1:15" s="141" customFormat="1" ht="24" customHeight="1" thickBot="1" x14ac:dyDescent="0.3">
      <c r="A3" s="866"/>
      <c r="B3" s="693" t="s">
        <v>186</v>
      </c>
      <c r="C3" s="694"/>
      <c r="D3" s="694"/>
      <c r="E3" s="694"/>
      <c r="F3" s="694"/>
      <c r="G3" s="694"/>
      <c r="H3" s="694"/>
      <c r="I3" s="695"/>
      <c r="J3" s="850" t="s">
        <v>187</v>
      </c>
      <c r="K3" s="851"/>
      <c r="L3" s="852"/>
    </row>
    <row r="4" spans="1:15" s="141" customFormat="1" ht="21.75" customHeight="1" thickBot="1" x14ac:dyDescent="0.3">
      <c r="A4" s="867"/>
      <c r="B4" s="696" t="s">
        <v>480</v>
      </c>
      <c r="C4" s="697"/>
      <c r="D4" s="697"/>
      <c r="E4" s="697"/>
      <c r="F4" s="697"/>
      <c r="G4" s="697"/>
      <c r="H4" s="697"/>
      <c r="I4" s="698"/>
      <c r="J4" s="850" t="s">
        <v>481</v>
      </c>
      <c r="K4" s="851"/>
      <c r="L4" s="852"/>
    </row>
    <row r="5" spans="1:15" s="141" customFormat="1" ht="21.75" customHeight="1" thickBot="1" x14ac:dyDescent="0.3">
      <c r="A5" s="142"/>
      <c r="B5" s="143"/>
      <c r="C5" s="143"/>
      <c r="D5" s="143"/>
      <c r="E5" s="143"/>
      <c r="F5" s="143"/>
      <c r="G5" s="143"/>
      <c r="H5" s="143"/>
      <c r="I5" s="143"/>
      <c r="J5" s="144"/>
      <c r="K5" s="144"/>
      <c r="L5" s="144"/>
    </row>
    <row r="6" spans="1:15" s="141" customFormat="1" ht="21.75" customHeight="1" thickBot="1" x14ac:dyDescent="0.3">
      <c r="A6" s="117" t="s">
        <v>190</v>
      </c>
      <c r="B6" s="1166" t="s">
        <v>191</v>
      </c>
      <c r="C6" s="1167"/>
      <c r="D6" s="1167"/>
      <c r="E6" s="1167"/>
      <c r="F6" s="1167"/>
      <c r="G6" s="1167"/>
      <c r="H6" s="1167"/>
      <c r="I6" s="1168"/>
      <c r="J6" s="487" t="s">
        <v>192</v>
      </c>
      <c r="K6" s="1169"/>
      <c r="L6" s="1170"/>
    </row>
    <row r="7" spans="1:15" s="141" customFormat="1" ht="21.75" customHeight="1" x14ac:dyDescent="0.25">
      <c r="A7" s="142"/>
      <c r="B7" s="143"/>
      <c r="C7" s="143"/>
      <c r="D7" s="143"/>
      <c r="E7" s="143"/>
      <c r="F7" s="143"/>
      <c r="G7" s="143"/>
      <c r="H7" s="143"/>
      <c r="I7" s="143"/>
      <c r="J7" s="144"/>
      <c r="K7" s="144"/>
      <c r="L7" s="144"/>
    </row>
    <row r="8" spans="1:15" s="141" customFormat="1" ht="21.75" customHeight="1" thickBot="1" x14ac:dyDescent="0.3">
      <c r="A8" s="142"/>
      <c r="B8" s="143"/>
      <c r="C8" s="143"/>
      <c r="D8" s="143"/>
      <c r="E8" s="143"/>
      <c r="F8" s="143"/>
      <c r="G8" s="143"/>
      <c r="H8" s="143"/>
      <c r="I8" s="143"/>
      <c r="J8" s="143"/>
      <c r="K8" s="143"/>
      <c r="L8" s="143"/>
      <c r="M8" s="144"/>
      <c r="N8" s="144"/>
      <c r="O8" s="144"/>
    </row>
    <row r="9" spans="1:15" s="141" customFormat="1" ht="21.75" customHeight="1" thickBot="1" x14ac:dyDescent="0.3">
      <c r="A9" s="1185" t="s">
        <v>193</v>
      </c>
      <c r="B9" s="244" t="s">
        <v>194</v>
      </c>
      <c r="C9" s="201"/>
      <c r="D9" s="244" t="s">
        <v>195</v>
      </c>
      <c r="E9" s="202"/>
      <c r="F9" s="244" t="s">
        <v>196</v>
      </c>
      <c r="G9" s="202"/>
      <c r="H9" s="244" t="s">
        <v>197</v>
      </c>
      <c r="I9" s="203"/>
      <c r="J9" s="1186" t="s">
        <v>198</v>
      </c>
      <c r="K9" s="243" t="s">
        <v>199</v>
      </c>
      <c r="L9" s="145" t="s">
        <v>200</v>
      </c>
      <c r="M9" s="1184"/>
      <c r="N9" s="1184"/>
      <c r="O9" s="1184"/>
    </row>
    <row r="10" spans="1:15" s="141" customFormat="1" ht="21.75" customHeight="1" thickBot="1" x14ac:dyDescent="0.3">
      <c r="A10" s="1185"/>
      <c r="B10" s="245" t="s">
        <v>201</v>
      </c>
      <c r="C10" s="204"/>
      <c r="D10" s="244" t="s">
        <v>202</v>
      </c>
      <c r="E10" s="205"/>
      <c r="F10" s="244" t="s">
        <v>203</v>
      </c>
      <c r="G10" s="205"/>
      <c r="H10" s="244" t="s">
        <v>204</v>
      </c>
      <c r="I10" s="529"/>
      <c r="J10" s="1186"/>
      <c r="K10" s="243" t="s">
        <v>205</v>
      </c>
      <c r="L10" s="145"/>
      <c r="M10" s="1184"/>
      <c r="N10" s="1184"/>
      <c r="O10" s="1184"/>
    </row>
    <row r="11" spans="1:15" s="141" customFormat="1" ht="21.75" customHeight="1" thickBot="1" x14ac:dyDescent="0.3">
      <c r="A11" s="1185"/>
      <c r="B11" s="244" t="s">
        <v>206</v>
      </c>
      <c r="C11" s="201"/>
      <c r="D11" s="244" t="s">
        <v>207</v>
      </c>
      <c r="E11" s="204"/>
      <c r="F11" s="244" t="s">
        <v>208</v>
      </c>
      <c r="G11" s="205"/>
      <c r="H11" s="244" t="s">
        <v>209</v>
      </c>
      <c r="I11" s="203"/>
      <c r="J11" s="1186"/>
      <c r="K11" s="243" t="s">
        <v>210</v>
      </c>
      <c r="L11" s="145"/>
      <c r="M11" s="1184"/>
      <c r="N11" s="1184"/>
      <c r="O11" s="1184"/>
    </row>
    <row r="12" spans="1:15" s="141" customFormat="1" ht="21.75" customHeight="1" x14ac:dyDescent="0.25">
      <c r="A12" s="142"/>
      <c r="B12" s="143"/>
      <c r="C12" s="143"/>
      <c r="D12" s="143"/>
      <c r="E12" s="143"/>
      <c r="F12" s="143"/>
      <c r="G12" s="143"/>
      <c r="H12" s="143"/>
      <c r="I12" s="143"/>
      <c r="J12" s="143"/>
      <c r="K12" s="143"/>
      <c r="L12" s="143"/>
      <c r="M12" s="144"/>
      <c r="N12" s="144"/>
      <c r="O12" s="144"/>
    </row>
    <row r="13" spans="1:15" ht="15" customHeight="1" x14ac:dyDescent="0.25">
      <c r="A13" s="71"/>
      <c r="B13" s="72"/>
      <c r="C13" s="72"/>
      <c r="D13" s="74"/>
      <c r="E13" s="73"/>
      <c r="F13" s="73"/>
      <c r="G13" s="325"/>
      <c r="H13" s="325"/>
      <c r="I13" s="75"/>
      <c r="J13" s="75"/>
      <c r="K13" s="72"/>
      <c r="L13" s="72"/>
      <c r="M13" s="72"/>
      <c r="N13" s="72"/>
      <c r="O13" s="72"/>
    </row>
    <row r="14" spans="1:15" ht="16.5" customHeight="1" thickBot="1" x14ac:dyDescent="0.3">
      <c r="A14" s="138"/>
      <c r="B14" s="139"/>
      <c r="C14" s="139"/>
      <c r="D14" s="139"/>
      <c r="E14" s="139"/>
      <c r="F14" s="139"/>
      <c r="G14" s="139"/>
      <c r="H14" s="139"/>
      <c r="I14" s="139"/>
      <c r="J14" s="139"/>
      <c r="K14" s="139"/>
      <c r="L14" s="139"/>
      <c r="M14" s="139"/>
    </row>
    <row r="15" spans="1:15" ht="32.1" customHeight="1" thickBot="1" x14ac:dyDescent="0.3">
      <c r="A15" s="1178" t="s">
        <v>482</v>
      </c>
      <c r="B15" s="1179"/>
      <c r="C15" s="1179"/>
      <c r="D15" s="1179"/>
      <c r="E15" s="1179"/>
      <c r="F15" s="1179"/>
      <c r="G15" s="1179"/>
      <c r="H15" s="1179"/>
      <c r="I15" s="1179"/>
      <c r="J15" s="1179"/>
      <c r="K15" s="1179"/>
      <c r="L15" s="1180"/>
    </row>
    <row r="16" spans="1:15" ht="32.1" customHeight="1" x14ac:dyDescent="0.25">
      <c r="A16" s="1160" t="s">
        <v>483</v>
      </c>
      <c r="B16" s="1162" t="s">
        <v>278</v>
      </c>
      <c r="C16" s="1164" t="s">
        <v>213</v>
      </c>
      <c r="D16" s="1181" t="s">
        <v>240</v>
      </c>
      <c r="E16" s="1182"/>
      <c r="F16" s="1183"/>
      <c r="G16" s="1181" t="s">
        <v>247</v>
      </c>
      <c r="H16" s="1182"/>
      <c r="I16" s="1183"/>
      <c r="J16" s="836" t="s">
        <v>248</v>
      </c>
      <c r="K16" s="837"/>
      <c r="L16" s="838"/>
    </row>
    <row r="17" spans="1:12" ht="32.1" customHeight="1" thickBot="1" x14ac:dyDescent="0.3">
      <c r="A17" s="1187"/>
      <c r="B17" s="1188"/>
      <c r="C17" s="1189"/>
      <c r="D17" s="344" t="s">
        <v>228</v>
      </c>
      <c r="E17" s="345" t="s">
        <v>229</v>
      </c>
      <c r="F17" s="346" t="s">
        <v>484</v>
      </c>
      <c r="G17" s="344" t="s">
        <v>228</v>
      </c>
      <c r="H17" s="345" t="s">
        <v>229</v>
      </c>
      <c r="I17" s="346" t="s">
        <v>484</v>
      </c>
      <c r="J17" s="344" t="s">
        <v>228</v>
      </c>
      <c r="K17" s="345" t="s">
        <v>229</v>
      </c>
      <c r="L17" s="346" t="s">
        <v>484</v>
      </c>
    </row>
    <row r="18" spans="1:12" ht="115.5" customHeight="1" x14ac:dyDescent="0.25">
      <c r="A18" s="422" t="s">
        <v>485</v>
      </c>
      <c r="B18" s="423" t="s">
        <v>486</v>
      </c>
      <c r="C18" s="424" t="s">
        <v>214</v>
      </c>
      <c r="D18" s="448"/>
      <c r="E18" s="335"/>
      <c r="F18" s="352"/>
      <c r="G18" s="449"/>
      <c r="H18" s="348"/>
      <c r="I18" s="356"/>
      <c r="J18" s="347"/>
      <c r="K18" s="348"/>
      <c r="L18" s="464"/>
    </row>
    <row r="19" spans="1:12" ht="71.25" customHeight="1" x14ac:dyDescent="0.25">
      <c r="A19" s="1177" t="s">
        <v>487</v>
      </c>
      <c r="B19" s="425" t="s">
        <v>488</v>
      </c>
      <c r="C19" s="424" t="s">
        <v>489</v>
      </c>
      <c r="D19" s="421"/>
      <c r="E19" s="329"/>
      <c r="F19" s="353"/>
      <c r="G19" s="350"/>
      <c r="H19" s="188"/>
      <c r="I19" s="357"/>
      <c r="J19" s="350"/>
      <c r="K19" s="188"/>
      <c r="L19" s="351"/>
    </row>
    <row r="20" spans="1:12" ht="72.75" customHeight="1" x14ac:dyDescent="0.25">
      <c r="A20" s="1177"/>
      <c r="B20" s="425" t="s">
        <v>490</v>
      </c>
      <c r="C20" s="424" t="s">
        <v>491</v>
      </c>
      <c r="D20" s="450"/>
      <c r="E20" s="451"/>
      <c r="F20" s="452"/>
      <c r="G20" s="453"/>
      <c r="H20" s="188"/>
      <c r="I20" s="357"/>
      <c r="J20" s="350"/>
      <c r="K20" s="188"/>
      <c r="L20" s="351"/>
    </row>
    <row r="21" spans="1:12" ht="81.75" customHeight="1" x14ac:dyDescent="0.25">
      <c r="A21" s="1177"/>
      <c r="B21" s="425" t="s">
        <v>343</v>
      </c>
      <c r="C21" s="424" t="s">
        <v>492</v>
      </c>
      <c r="D21" s="454"/>
      <c r="E21" s="451"/>
      <c r="F21" s="452"/>
      <c r="G21" s="453"/>
      <c r="H21" s="188"/>
      <c r="I21" s="357"/>
      <c r="J21" s="350"/>
      <c r="K21" s="188"/>
      <c r="L21" s="351"/>
    </row>
    <row r="22" spans="1:12" ht="58.5" customHeight="1" x14ac:dyDescent="0.25">
      <c r="A22" s="1177" t="s">
        <v>493</v>
      </c>
      <c r="B22" s="425" t="s">
        <v>494</v>
      </c>
      <c r="C22" s="1176" t="s">
        <v>495</v>
      </c>
      <c r="D22" s="454"/>
      <c r="E22" s="451"/>
      <c r="F22" s="452"/>
      <c r="G22" s="453"/>
      <c r="H22" s="188"/>
      <c r="I22" s="357"/>
      <c r="J22" s="350"/>
      <c r="K22" s="188"/>
      <c r="L22" s="351"/>
    </row>
    <row r="23" spans="1:12" ht="69.75" customHeight="1" x14ac:dyDescent="0.25">
      <c r="A23" s="1177"/>
      <c r="B23" s="425" t="s">
        <v>496</v>
      </c>
      <c r="C23" s="1176"/>
      <c r="D23" s="454"/>
      <c r="E23" s="451"/>
      <c r="F23" s="452"/>
      <c r="G23" s="453"/>
      <c r="H23" s="188"/>
      <c r="I23" s="357"/>
      <c r="J23" s="350"/>
      <c r="K23" s="188"/>
      <c r="L23" s="351"/>
    </row>
    <row r="24" spans="1:12" ht="78.75" customHeight="1" x14ac:dyDescent="0.25">
      <c r="A24" s="1177"/>
      <c r="B24" s="425" t="s">
        <v>497</v>
      </c>
      <c r="C24" s="1176" t="s">
        <v>498</v>
      </c>
      <c r="D24" s="454"/>
      <c r="E24" s="451"/>
      <c r="F24" s="452"/>
      <c r="G24" s="453"/>
      <c r="H24" s="188"/>
      <c r="I24" s="357"/>
      <c r="J24" s="350"/>
      <c r="K24" s="188"/>
      <c r="L24" s="351"/>
    </row>
    <row r="25" spans="1:12" ht="57.75" customHeight="1" thickBot="1" x14ac:dyDescent="0.3">
      <c r="A25" s="1177"/>
      <c r="B25" s="425" t="s">
        <v>499</v>
      </c>
      <c r="C25" s="1176"/>
      <c r="D25" s="455"/>
      <c r="E25" s="456"/>
      <c r="F25" s="457"/>
      <c r="G25" s="458"/>
      <c r="H25" s="339"/>
      <c r="I25" s="355"/>
      <c r="J25" s="338"/>
      <c r="K25" s="339"/>
      <c r="L25" s="340"/>
    </row>
    <row r="26" spans="1:12" s="90" customFormat="1" ht="16.5" customHeight="1" x14ac:dyDescent="0.2"/>
    <row r="27" spans="1:12" ht="15" thickBot="1" x14ac:dyDescent="0.3"/>
    <row r="28" spans="1:12" ht="35.1" customHeight="1" thickBot="1" x14ac:dyDescent="0.3">
      <c r="A28" s="1178" t="s">
        <v>500</v>
      </c>
      <c r="B28" s="1179"/>
      <c r="C28" s="1179"/>
      <c r="D28" s="1179"/>
      <c r="E28" s="1179"/>
      <c r="F28" s="1179"/>
      <c r="G28" s="1179"/>
      <c r="H28" s="1179"/>
      <c r="I28" s="1179"/>
      <c r="J28" s="1179"/>
      <c r="K28" s="1179"/>
      <c r="L28" s="1180"/>
    </row>
    <row r="29" spans="1:12" ht="35.1" customHeight="1" x14ac:dyDescent="0.25">
      <c r="A29" s="1160" t="s">
        <v>483</v>
      </c>
      <c r="B29" s="1162" t="s">
        <v>278</v>
      </c>
      <c r="C29" s="1190" t="s">
        <v>213</v>
      </c>
      <c r="D29" s="1181" t="s">
        <v>249</v>
      </c>
      <c r="E29" s="1182"/>
      <c r="F29" s="1183"/>
      <c r="G29" s="1182" t="s">
        <v>250</v>
      </c>
      <c r="H29" s="1182"/>
      <c r="I29" s="1182"/>
      <c r="J29" s="1181" t="s">
        <v>251</v>
      </c>
      <c r="K29" s="1182"/>
      <c r="L29" s="1183"/>
    </row>
    <row r="30" spans="1:12" ht="35.1" customHeight="1" thickBot="1" x14ac:dyDescent="0.3">
      <c r="A30" s="1161"/>
      <c r="B30" s="1163"/>
      <c r="C30" s="1191"/>
      <c r="D30" s="344" t="s">
        <v>228</v>
      </c>
      <c r="E30" s="345" t="s">
        <v>229</v>
      </c>
      <c r="F30" s="346" t="s">
        <v>484</v>
      </c>
      <c r="G30" s="650" t="s">
        <v>228</v>
      </c>
      <c r="H30" s="345" t="s">
        <v>229</v>
      </c>
      <c r="I30" s="654" t="s">
        <v>484</v>
      </c>
      <c r="J30" s="344" t="s">
        <v>228</v>
      </c>
      <c r="K30" s="345" t="s">
        <v>229</v>
      </c>
      <c r="L30" s="346" t="s">
        <v>484</v>
      </c>
    </row>
    <row r="31" spans="1:12" ht="88.5" customHeight="1" x14ac:dyDescent="0.25">
      <c r="A31" s="331" t="s">
        <v>501</v>
      </c>
      <c r="B31" s="332" t="s">
        <v>486</v>
      </c>
      <c r="C31" s="341" t="s">
        <v>214</v>
      </c>
      <c r="D31" s="641"/>
      <c r="E31" s="86"/>
      <c r="F31" s="645"/>
      <c r="G31" s="636"/>
      <c r="H31" s="507"/>
      <c r="I31" s="655"/>
      <c r="J31" s="658"/>
      <c r="K31" s="348"/>
      <c r="L31" s="659"/>
    </row>
    <row r="32" spans="1:12" ht="58.5" customHeight="1" x14ac:dyDescent="0.25">
      <c r="A32" s="1157" t="s">
        <v>502</v>
      </c>
      <c r="B32" s="328" t="s">
        <v>488</v>
      </c>
      <c r="C32" s="342" t="s">
        <v>489</v>
      </c>
      <c r="D32" s="641"/>
      <c r="E32" s="86"/>
      <c r="F32" s="87"/>
      <c r="G32" s="579"/>
      <c r="H32" s="508"/>
      <c r="I32" s="357"/>
      <c r="J32" s="660"/>
      <c r="K32" s="188"/>
      <c r="L32" s="661"/>
    </row>
    <row r="33" spans="1:12" ht="35.1" customHeight="1" x14ac:dyDescent="0.25">
      <c r="A33" s="1158"/>
      <c r="B33" s="330" t="s">
        <v>329</v>
      </c>
      <c r="C33" s="343" t="s">
        <v>491</v>
      </c>
      <c r="D33" s="651"/>
      <c r="E33" s="649"/>
      <c r="F33" s="87"/>
      <c r="G33" s="579"/>
      <c r="H33" s="188"/>
      <c r="I33" s="357"/>
      <c r="J33" s="660"/>
      <c r="K33" s="188"/>
      <c r="L33" s="661"/>
    </row>
    <row r="34" spans="1:12" ht="35.1" customHeight="1" x14ac:dyDescent="0.25">
      <c r="A34" s="1159"/>
      <c r="B34" s="330" t="s">
        <v>503</v>
      </c>
      <c r="C34" s="343" t="s">
        <v>492</v>
      </c>
      <c r="D34" s="651"/>
      <c r="E34" s="649"/>
      <c r="F34" s="87"/>
      <c r="G34" s="579"/>
      <c r="H34" s="188"/>
      <c r="I34" s="357"/>
      <c r="J34" s="660"/>
      <c r="K34" s="188"/>
      <c r="L34" s="661"/>
    </row>
    <row r="35" spans="1:12" ht="44.25" customHeight="1" x14ac:dyDescent="0.25">
      <c r="A35" s="1151" t="s">
        <v>504</v>
      </c>
      <c r="B35" s="330" t="s">
        <v>494</v>
      </c>
      <c r="C35" s="1154" t="s">
        <v>495</v>
      </c>
      <c r="D35" s="652"/>
      <c r="E35" s="649"/>
      <c r="F35" s="87"/>
      <c r="G35" s="579"/>
      <c r="H35" s="188"/>
      <c r="I35" s="357"/>
      <c r="J35" s="660"/>
      <c r="K35" s="188"/>
      <c r="L35" s="661"/>
    </row>
    <row r="36" spans="1:12" ht="52.5" customHeight="1" x14ac:dyDescent="0.25">
      <c r="A36" s="1152"/>
      <c r="B36" s="330" t="s">
        <v>496</v>
      </c>
      <c r="C36" s="1155"/>
      <c r="D36" s="641"/>
      <c r="E36" s="86"/>
      <c r="F36" s="87"/>
      <c r="G36" s="579"/>
      <c r="H36" s="188"/>
      <c r="I36" s="656"/>
      <c r="J36" s="660"/>
      <c r="K36" s="188"/>
      <c r="L36" s="662"/>
    </row>
    <row r="37" spans="1:12" ht="60" customHeight="1" x14ac:dyDescent="0.25">
      <c r="A37" s="1152"/>
      <c r="B37" s="330" t="s">
        <v>505</v>
      </c>
      <c r="C37" s="1154" t="s">
        <v>498</v>
      </c>
      <c r="D37" s="651"/>
      <c r="E37" s="86"/>
      <c r="F37" s="645"/>
      <c r="G37" s="579"/>
      <c r="H37" s="508"/>
      <c r="I37" s="657"/>
      <c r="J37" s="660"/>
      <c r="K37" s="188"/>
      <c r="L37" s="663"/>
    </row>
    <row r="38" spans="1:12" ht="35.1" customHeight="1" thickBot="1" x14ac:dyDescent="0.3">
      <c r="A38" s="1153"/>
      <c r="B38" s="333" t="s">
        <v>506</v>
      </c>
      <c r="C38" s="1156"/>
      <c r="D38" s="653"/>
      <c r="E38" s="470"/>
      <c r="F38" s="92"/>
      <c r="G38" s="637"/>
      <c r="H38" s="339"/>
      <c r="I38" s="355"/>
      <c r="J38" s="664"/>
      <c r="K38" s="89"/>
      <c r="L38" s="92"/>
    </row>
    <row r="39" spans="1:12" ht="14.25" customHeight="1" x14ac:dyDescent="0.25"/>
    <row r="40" spans="1:12" ht="14.25" customHeight="1" thickBot="1" x14ac:dyDescent="0.3"/>
    <row r="41" spans="1:12" ht="35.1" customHeight="1" thickBot="1" x14ac:dyDescent="0.3">
      <c r="A41" s="1171" t="s">
        <v>507</v>
      </c>
      <c r="B41" s="1172"/>
      <c r="C41" s="1172"/>
      <c r="D41" s="1175"/>
      <c r="E41" s="1175"/>
      <c r="F41" s="1175"/>
      <c r="G41" s="1175"/>
      <c r="H41" s="1175"/>
      <c r="I41" s="1175"/>
      <c r="J41" s="1172"/>
      <c r="K41" s="1172"/>
      <c r="L41" s="1173"/>
    </row>
    <row r="42" spans="1:12" ht="35.1" customHeight="1" x14ac:dyDescent="0.25">
      <c r="A42" s="1160" t="s">
        <v>483</v>
      </c>
      <c r="B42" s="1162" t="s">
        <v>278</v>
      </c>
      <c r="C42" s="1190" t="s">
        <v>213</v>
      </c>
      <c r="D42" s="1160" t="s">
        <v>252</v>
      </c>
      <c r="E42" s="1162"/>
      <c r="F42" s="1174"/>
      <c r="G42" s="1160" t="s">
        <v>253</v>
      </c>
      <c r="H42" s="1162"/>
      <c r="I42" s="1174"/>
      <c r="J42" s="1181" t="s">
        <v>254</v>
      </c>
      <c r="K42" s="1182"/>
      <c r="L42" s="1183"/>
    </row>
    <row r="43" spans="1:12" ht="35.1" customHeight="1" thickBot="1" x14ac:dyDescent="0.3">
      <c r="A43" s="1161"/>
      <c r="B43" s="1163"/>
      <c r="C43" s="1191"/>
      <c r="D43" s="666" t="s">
        <v>228</v>
      </c>
      <c r="E43" s="665" t="s">
        <v>229</v>
      </c>
      <c r="F43" s="667" t="s">
        <v>484</v>
      </c>
      <c r="G43" s="666" t="s">
        <v>228</v>
      </c>
      <c r="H43" s="665" t="s">
        <v>229</v>
      </c>
      <c r="I43" s="667" t="s">
        <v>484</v>
      </c>
      <c r="J43" s="666" t="s">
        <v>228</v>
      </c>
      <c r="K43" s="665" t="s">
        <v>229</v>
      </c>
      <c r="L43" s="676" t="s">
        <v>484</v>
      </c>
    </row>
    <row r="44" spans="1:12" ht="35.1" customHeight="1" x14ac:dyDescent="0.25">
      <c r="A44" s="331" t="s">
        <v>501</v>
      </c>
      <c r="B44" s="515" t="s">
        <v>508</v>
      </c>
      <c r="C44" s="341" t="s">
        <v>214</v>
      </c>
      <c r="D44" s="641"/>
      <c r="E44" s="86"/>
      <c r="F44" s="668"/>
      <c r="G44" s="641"/>
      <c r="H44" s="86"/>
      <c r="I44" s="675"/>
      <c r="J44" s="641"/>
      <c r="K44" s="459"/>
      <c r="L44" s="677"/>
    </row>
    <row r="45" spans="1:12" ht="35.1" customHeight="1" x14ac:dyDescent="0.25">
      <c r="A45" s="1157" t="s">
        <v>502</v>
      </c>
      <c r="B45" s="516" t="s">
        <v>488</v>
      </c>
      <c r="C45" s="342" t="s">
        <v>489</v>
      </c>
      <c r="D45" s="641"/>
      <c r="E45" s="86"/>
      <c r="F45" s="669"/>
      <c r="G45" s="641"/>
      <c r="H45" s="86"/>
      <c r="I45" s="678"/>
      <c r="J45" s="660"/>
      <c r="K45" s="357"/>
      <c r="L45" s="673"/>
    </row>
    <row r="46" spans="1:12" ht="35.1" customHeight="1" x14ac:dyDescent="0.25">
      <c r="A46" s="1158"/>
      <c r="B46" s="517" t="s">
        <v>509</v>
      </c>
      <c r="C46" s="343" t="s">
        <v>491</v>
      </c>
      <c r="D46" s="651"/>
      <c r="E46" s="649"/>
      <c r="F46" s="670"/>
      <c r="G46" s="641"/>
      <c r="H46" s="86"/>
      <c r="I46" s="678"/>
      <c r="J46" s="660"/>
      <c r="K46" s="357"/>
      <c r="L46" s="673"/>
    </row>
    <row r="47" spans="1:12" ht="35.1" customHeight="1" x14ac:dyDescent="0.25">
      <c r="A47" s="1159"/>
      <c r="B47" s="517" t="s">
        <v>503</v>
      </c>
      <c r="C47" s="343" t="s">
        <v>492</v>
      </c>
      <c r="D47" s="651"/>
      <c r="E47" s="649"/>
      <c r="F47" s="670"/>
      <c r="G47" s="641"/>
      <c r="H47" s="86"/>
      <c r="I47" s="678"/>
      <c r="J47" s="660"/>
      <c r="K47" s="357"/>
      <c r="L47" s="673"/>
    </row>
    <row r="48" spans="1:12" ht="35.1" customHeight="1" x14ac:dyDescent="0.25">
      <c r="A48" s="1151" t="s">
        <v>504</v>
      </c>
      <c r="B48" s="517" t="s">
        <v>494</v>
      </c>
      <c r="C48" s="1154" t="s">
        <v>495</v>
      </c>
      <c r="D48" s="651"/>
      <c r="E48" s="649"/>
      <c r="F48" s="670"/>
      <c r="G48" s="641"/>
      <c r="H48" s="459"/>
      <c r="I48" s="678"/>
      <c r="J48" s="660"/>
      <c r="K48" s="357"/>
      <c r="L48" s="673"/>
    </row>
    <row r="49" spans="1:12" ht="35.1" customHeight="1" x14ac:dyDescent="0.25">
      <c r="A49" s="1152"/>
      <c r="B49" s="517" t="s">
        <v>496</v>
      </c>
      <c r="C49" s="1155"/>
      <c r="D49" s="651"/>
      <c r="E49" s="649"/>
      <c r="F49" s="670"/>
      <c r="G49" s="641"/>
      <c r="H49" s="459"/>
      <c r="I49" s="678"/>
      <c r="J49" s="660"/>
      <c r="K49" s="357"/>
      <c r="L49" s="673"/>
    </row>
    <row r="50" spans="1:12" ht="35.1" customHeight="1" x14ac:dyDescent="0.25">
      <c r="A50" s="1152"/>
      <c r="B50" s="517" t="s">
        <v>505</v>
      </c>
      <c r="C50" s="1154" t="s">
        <v>498</v>
      </c>
      <c r="D50" s="651"/>
      <c r="E50" s="649"/>
      <c r="F50" s="668"/>
      <c r="G50" s="641"/>
      <c r="H50" s="459"/>
      <c r="I50" s="675"/>
      <c r="J50" s="660"/>
      <c r="K50" s="357"/>
      <c r="L50" s="672"/>
    </row>
    <row r="51" spans="1:12" ht="35.1" customHeight="1" thickBot="1" x14ac:dyDescent="0.3">
      <c r="A51" s="1153"/>
      <c r="B51" s="518" t="s">
        <v>506</v>
      </c>
      <c r="C51" s="1156"/>
      <c r="D51" s="664"/>
      <c r="E51" s="89"/>
      <c r="F51" s="671"/>
      <c r="G51" s="664"/>
      <c r="H51" s="89"/>
      <c r="I51" s="679"/>
      <c r="J51" s="664"/>
      <c r="K51" s="671"/>
      <c r="L51" s="674"/>
    </row>
    <row r="53" spans="1:12" ht="15" thickBot="1" x14ac:dyDescent="0.3"/>
    <row r="54" spans="1:12" ht="35.1" customHeight="1" thickBot="1" x14ac:dyDescent="0.3">
      <c r="A54" s="1171" t="s">
        <v>510</v>
      </c>
      <c r="B54" s="1172"/>
      <c r="C54" s="1172"/>
      <c r="D54" s="1172"/>
      <c r="E54" s="1172"/>
      <c r="F54" s="1172"/>
      <c r="G54" s="1172"/>
      <c r="H54" s="1172"/>
      <c r="I54" s="1172"/>
      <c r="J54" s="1172"/>
      <c r="K54" s="1172"/>
      <c r="L54" s="1173"/>
    </row>
    <row r="55" spans="1:12" ht="35.1" customHeight="1" x14ac:dyDescent="0.25">
      <c r="A55" s="1160" t="s">
        <v>483</v>
      </c>
      <c r="B55" s="1162" t="s">
        <v>278</v>
      </c>
      <c r="C55" s="1164" t="s">
        <v>213</v>
      </c>
      <c r="D55" s="1181" t="s">
        <v>255</v>
      </c>
      <c r="E55" s="1182"/>
      <c r="F55" s="1183"/>
      <c r="G55" s="1181" t="s">
        <v>511</v>
      </c>
      <c r="H55" s="1182"/>
      <c r="I55" s="1183"/>
      <c r="J55" s="1181" t="s">
        <v>257</v>
      </c>
      <c r="K55" s="1182"/>
      <c r="L55" s="1183"/>
    </row>
    <row r="56" spans="1:12" ht="35.1" customHeight="1" thickBot="1" x14ac:dyDescent="0.3">
      <c r="A56" s="1161"/>
      <c r="B56" s="1163"/>
      <c r="C56" s="1165"/>
      <c r="D56" s="344" t="s">
        <v>228</v>
      </c>
      <c r="E56" s="345" t="s">
        <v>229</v>
      </c>
      <c r="F56" s="346" t="s">
        <v>484</v>
      </c>
      <c r="G56" s="344" t="s">
        <v>228</v>
      </c>
      <c r="H56" s="345" t="s">
        <v>229</v>
      </c>
      <c r="I56" s="346" t="s">
        <v>484</v>
      </c>
      <c r="J56" s="191" t="s">
        <v>228</v>
      </c>
      <c r="K56" s="189" t="s">
        <v>229</v>
      </c>
      <c r="L56" s="190" t="s">
        <v>484</v>
      </c>
    </row>
    <row r="57" spans="1:12" ht="98.25" customHeight="1" x14ac:dyDescent="0.25">
      <c r="A57" s="331" t="s">
        <v>501</v>
      </c>
      <c r="B57" s="332" t="s">
        <v>486</v>
      </c>
      <c r="C57" s="341" t="s">
        <v>214</v>
      </c>
      <c r="D57" s="334"/>
      <c r="E57" s="352"/>
      <c r="F57" s="632"/>
      <c r="G57" s="639"/>
      <c r="H57" s="563"/>
      <c r="I57" s="640"/>
      <c r="J57" s="636"/>
      <c r="K57" s="348"/>
      <c r="L57" s="349"/>
    </row>
    <row r="58" spans="1:12" ht="65.25" customHeight="1" x14ac:dyDescent="0.25">
      <c r="A58" s="1157" t="s">
        <v>502</v>
      </c>
      <c r="B58" s="328" t="s">
        <v>488</v>
      </c>
      <c r="C58" s="342" t="s">
        <v>489</v>
      </c>
      <c r="D58" s="336"/>
      <c r="E58" s="353"/>
      <c r="F58" s="353"/>
      <c r="G58" s="641"/>
      <c r="H58" s="459"/>
      <c r="I58" s="87"/>
      <c r="J58" s="579"/>
      <c r="K58" s="188"/>
      <c r="L58" s="351"/>
    </row>
    <row r="59" spans="1:12" ht="58.5" customHeight="1" x14ac:dyDescent="0.25">
      <c r="A59" s="1158"/>
      <c r="B59" s="330" t="s">
        <v>509</v>
      </c>
      <c r="C59" s="343" t="s">
        <v>512</v>
      </c>
      <c r="D59" s="337"/>
      <c r="E59" s="354"/>
      <c r="F59" s="633"/>
      <c r="G59" s="641"/>
      <c r="H59" s="459"/>
      <c r="I59" s="642"/>
      <c r="J59" s="579"/>
      <c r="K59" s="188"/>
      <c r="L59" s="351"/>
    </row>
    <row r="60" spans="1:12" ht="86.25" customHeight="1" x14ac:dyDescent="0.25">
      <c r="A60" s="1159"/>
      <c r="B60" s="330" t="s">
        <v>503</v>
      </c>
      <c r="C60" s="343" t="s">
        <v>492</v>
      </c>
      <c r="D60" s="337"/>
      <c r="E60" s="354"/>
      <c r="F60" s="633"/>
      <c r="G60" s="643"/>
      <c r="H60" s="459"/>
      <c r="I60" s="642"/>
      <c r="J60" s="579"/>
      <c r="K60" s="188"/>
      <c r="L60" s="351"/>
    </row>
    <row r="61" spans="1:12" ht="58.5" customHeight="1" x14ac:dyDescent="0.25">
      <c r="A61" s="1151" t="s">
        <v>504</v>
      </c>
      <c r="B61" s="330" t="s">
        <v>494</v>
      </c>
      <c r="C61" s="1154" t="s">
        <v>495</v>
      </c>
      <c r="D61" s="337"/>
      <c r="E61" s="354"/>
      <c r="F61" s="633"/>
      <c r="G61" s="641"/>
      <c r="H61" s="459"/>
      <c r="I61" s="642"/>
      <c r="J61" s="579"/>
      <c r="K61" s="188"/>
      <c r="L61" s="351"/>
    </row>
    <row r="62" spans="1:12" ht="72.75" customHeight="1" x14ac:dyDescent="0.25">
      <c r="A62" s="1152"/>
      <c r="B62" s="330" t="s">
        <v>496</v>
      </c>
      <c r="C62" s="1155"/>
      <c r="D62" s="337"/>
      <c r="E62" s="354"/>
      <c r="F62" s="633"/>
      <c r="G62" s="643"/>
      <c r="H62" s="459"/>
      <c r="I62" s="642"/>
      <c r="J62" s="579"/>
      <c r="K62" s="188"/>
      <c r="L62" s="351"/>
    </row>
    <row r="63" spans="1:12" ht="90.75" customHeight="1" x14ac:dyDescent="0.25">
      <c r="A63" s="1152"/>
      <c r="B63" s="330" t="s">
        <v>505</v>
      </c>
      <c r="C63" s="1154" t="s">
        <v>498</v>
      </c>
      <c r="D63" s="337"/>
      <c r="E63" s="354"/>
      <c r="F63" s="634"/>
      <c r="G63" s="644"/>
      <c r="H63" s="638"/>
      <c r="I63" s="645"/>
      <c r="J63" s="579"/>
      <c r="K63" s="188"/>
      <c r="L63" s="351"/>
    </row>
    <row r="64" spans="1:12" ht="66.75" customHeight="1" thickBot="1" x14ac:dyDescent="0.3">
      <c r="A64" s="1153"/>
      <c r="B64" s="333" t="s">
        <v>506</v>
      </c>
      <c r="C64" s="1156"/>
      <c r="D64" s="338"/>
      <c r="E64" s="355"/>
      <c r="F64" s="635"/>
      <c r="G64" s="646"/>
      <c r="H64" s="647"/>
      <c r="I64" s="92"/>
      <c r="J64" s="637"/>
      <c r="K64" s="339"/>
      <c r="L64" s="340"/>
    </row>
  </sheetData>
  <mergeCells count="60">
    <mergeCell ref="D55:F55"/>
    <mergeCell ref="G55:I55"/>
    <mergeCell ref="J55:L55"/>
    <mergeCell ref="G29:I29"/>
    <mergeCell ref="B42:B43"/>
    <mergeCell ref="C42:C43"/>
    <mergeCell ref="D42:F42"/>
    <mergeCell ref="J42:L42"/>
    <mergeCell ref="B29:B30"/>
    <mergeCell ref="C29:C30"/>
    <mergeCell ref="D29:F29"/>
    <mergeCell ref="C35:C36"/>
    <mergeCell ref="C37:C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A61:A64"/>
    <mergeCell ref="C61:C62"/>
    <mergeCell ref="C63:C64"/>
    <mergeCell ref="A45:A47"/>
    <mergeCell ref="A48:A51"/>
    <mergeCell ref="C48:C49"/>
    <mergeCell ref="C50:C51"/>
    <mergeCell ref="A58:A60"/>
    <mergeCell ref="A55:A56"/>
    <mergeCell ref="B55:B56"/>
    <mergeCell ref="C55:C56"/>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opLeftCell="A64" zoomScale="70" zoomScaleNormal="70" workbookViewId="0">
      <selection activeCell="D96" sqref="D96"/>
    </sheetView>
  </sheetViews>
  <sheetFormatPr baseColWidth="10" defaultColWidth="10.85546875" defaultRowHeight="14.25" x14ac:dyDescent="0.25"/>
  <cols>
    <col min="1" max="1" width="25.42578125" style="139" customWidth="1"/>
    <col min="2" max="2" width="29.85546875" style="139" customWidth="1"/>
    <col min="3" max="3" width="21.42578125" style="139" customWidth="1"/>
    <col min="4" max="4" width="28.7109375" style="139" customWidth="1"/>
    <col min="5" max="5" width="20.7109375" style="139" customWidth="1"/>
    <col min="6" max="6" width="27.42578125" style="139" customWidth="1"/>
    <col min="7" max="7" width="20.7109375" style="139" customWidth="1"/>
    <col min="8" max="8" width="29.28515625" style="139" customWidth="1"/>
    <col min="9" max="9" width="20.7109375" style="139" customWidth="1"/>
    <col min="10" max="10" width="29" style="139" customWidth="1"/>
    <col min="11" max="11" width="20.7109375" style="139" customWidth="1"/>
    <col min="12" max="12" width="23" style="139" customWidth="1"/>
    <col min="13" max="13" width="20.7109375" style="139" customWidth="1"/>
    <col min="14" max="14" width="27.28515625" style="139" customWidth="1"/>
    <col min="15" max="15" width="20.7109375" style="139" bestFit="1" customWidth="1"/>
    <col min="16" max="17" width="20.42578125" style="139" customWidth="1"/>
    <col min="18" max="18" width="17.28515625" style="139" bestFit="1" customWidth="1"/>
    <col min="19" max="19" width="27.7109375" style="139" customWidth="1"/>
    <col min="20" max="20" width="21.140625" style="139" customWidth="1"/>
    <col min="21" max="21" width="20.7109375" style="139" bestFit="1" customWidth="1"/>
    <col min="22" max="22" width="23.42578125" style="139" customWidth="1"/>
    <col min="23" max="23" width="21.85546875" style="139" customWidth="1"/>
    <col min="24" max="24" width="17.28515625" style="139" bestFit="1" customWidth="1"/>
    <col min="25" max="25" width="20.7109375" style="139" bestFit="1" customWidth="1"/>
    <col min="26" max="26" width="20.42578125" style="139" customWidth="1"/>
    <col min="27" max="27" width="17.42578125" style="139" customWidth="1"/>
    <col min="28" max="28" width="29.7109375" style="139" customWidth="1"/>
    <col min="29" max="29" width="22.85546875" style="139" customWidth="1"/>
    <col min="30" max="30" width="17" style="139" customWidth="1"/>
    <col min="31" max="31" width="19.85546875" style="139" bestFit="1" customWidth="1"/>
    <col min="32" max="32" width="22" style="139" customWidth="1"/>
    <col min="33" max="34" width="20.42578125" style="139" bestFit="1" customWidth="1"/>
    <col min="35" max="16384" width="10.85546875" style="139"/>
  </cols>
  <sheetData>
    <row r="1" spans="1:32" s="66" customFormat="1" ht="20.25" customHeight="1" x14ac:dyDescent="0.25">
      <c r="A1" s="687"/>
      <c r="B1" s="1234" t="s">
        <v>513</v>
      </c>
      <c r="C1" s="1235"/>
      <c r="D1" s="1235"/>
      <c r="E1" s="1235"/>
      <c r="F1" s="1235"/>
      <c r="G1" s="1235"/>
      <c r="H1" s="1235"/>
      <c r="I1" s="1235"/>
      <c r="J1" s="1235"/>
      <c r="K1" s="1235"/>
      <c r="L1" s="1235"/>
      <c r="M1" s="1235"/>
      <c r="N1" s="1235"/>
      <c r="O1" s="1235"/>
      <c r="P1" s="1235"/>
      <c r="Q1" s="1235"/>
      <c r="R1" s="1235"/>
      <c r="S1" s="1235"/>
      <c r="T1" s="1235"/>
      <c r="U1" s="1235"/>
      <c r="V1" s="1235"/>
      <c r="W1" s="1235"/>
      <c r="X1" s="1235"/>
      <c r="Y1" s="1235"/>
      <c r="Z1" s="1235"/>
      <c r="AA1" s="1235"/>
      <c r="AB1" s="1235"/>
      <c r="AC1" s="1235"/>
      <c r="AD1" s="1235"/>
      <c r="AE1" s="1235"/>
      <c r="AF1" s="1236"/>
    </row>
    <row r="2" spans="1:32" s="66" customFormat="1" ht="18.75" customHeight="1" x14ac:dyDescent="0.25">
      <c r="A2" s="688"/>
      <c r="B2" s="1237"/>
      <c r="C2" s="1238"/>
      <c r="D2" s="1238"/>
      <c r="E2" s="1238"/>
      <c r="F2" s="1238"/>
      <c r="G2" s="1238"/>
      <c r="H2" s="1238"/>
      <c r="I2" s="1238"/>
      <c r="J2" s="1238"/>
      <c r="K2" s="1238"/>
      <c r="L2" s="1238"/>
      <c r="M2" s="1238"/>
      <c r="N2" s="1238"/>
      <c r="O2" s="1238"/>
      <c r="P2" s="1238"/>
      <c r="Q2" s="1238"/>
      <c r="R2" s="1238"/>
      <c r="S2" s="1238"/>
      <c r="T2" s="1238"/>
      <c r="U2" s="1238"/>
      <c r="V2" s="1238"/>
      <c r="W2" s="1238"/>
      <c r="X2" s="1238"/>
      <c r="Y2" s="1238"/>
      <c r="Z2" s="1238"/>
      <c r="AA2" s="1238"/>
      <c r="AB2" s="1238"/>
      <c r="AC2" s="1238"/>
      <c r="AD2" s="1238"/>
      <c r="AE2" s="1238"/>
      <c r="AF2" s="1239"/>
    </row>
    <row r="3" spans="1:32" s="66" customFormat="1" ht="14.25" customHeight="1" x14ac:dyDescent="0.25">
      <c r="A3" s="688"/>
      <c r="B3" s="1237"/>
      <c r="C3" s="1238"/>
      <c r="D3" s="1238"/>
      <c r="E3" s="1238"/>
      <c r="F3" s="1238"/>
      <c r="G3" s="1238"/>
      <c r="H3" s="1238"/>
      <c r="I3" s="1238"/>
      <c r="J3" s="1238"/>
      <c r="K3" s="1238"/>
      <c r="L3" s="1238"/>
      <c r="M3" s="1238"/>
      <c r="N3" s="1238"/>
      <c r="O3" s="1238"/>
      <c r="P3" s="1238"/>
      <c r="Q3" s="1238"/>
      <c r="R3" s="1238"/>
      <c r="S3" s="1238"/>
      <c r="T3" s="1238"/>
      <c r="U3" s="1238"/>
      <c r="V3" s="1238"/>
      <c r="W3" s="1238"/>
      <c r="X3" s="1238"/>
      <c r="Y3" s="1238"/>
      <c r="Z3" s="1238"/>
      <c r="AA3" s="1238"/>
      <c r="AB3" s="1238"/>
      <c r="AC3" s="1238"/>
      <c r="AD3" s="1238"/>
      <c r="AE3" s="1238"/>
      <c r="AF3" s="1239"/>
    </row>
    <row r="4" spans="1:32" s="66" customFormat="1" ht="33" customHeight="1" thickBot="1" x14ac:dyDescent="0.3">
      <c r="A4" s="689"/>
      <c r="B4" s="1240"/>
      <c r="C4" s="1241"/>
      <c r="D4" s="1241"/>
      <c r="E4" s="1241"/>
      <c r="F4" s="1241"/>
      <c r="G4" s="1241"/>
      <c r="H4" s="1241"/>
      <c r="I4" s="1241"/>
      <c r="J4" s="1241"/>
      <c r="K4" s="1241"/>
      <c r="L4" s="1241"/>
      <c r="M4" s="1241"/>
      <c r="N4" s="1241"/>
      <c r="O4" s="1241"/>
      <c r="P4" s="1241"/>
      <c r="Q4" s="1241"/>
      <c r="R4" s="1241"/>
      <c r="S4" s="1241"/>
      <c r="T4" s="1241"/>
      <c r="U4" s="1241"/>
      <c r="V4" s="1241"/>
      <c r="W4" s="1241"/>
      <c r="X4" s="1241"/>
      <c r="Y4" s="1241"/>
      <c r="Z4" s="1241"/>
      <c r="AA4" s="1241"/>
      <c r="AB4" s="1241"/>
      <c r="AC4" s="1241"/>
      <c r="AD4" s="1241"/>
      <c r="AE4" s="1241"/>
      <c r="AF4" s="1242"/>
    </row>
    <row r="5" spans="1:32" s="66" customFormat="1" ht="15" x14ac:dyDescent="0.25">
      <c r="B5" s="156"/>
      <c r="C5" s="156"/>
      <c r="D5" s="156"/>
      <c r="E5" s="156"/>
      <c r="F5" s="156"/>
      <c r="G5" s="156"/>
      <c r="H5" s="156"/>
      <c r="I5" s="156"/>
      <c r="J5" s="156"/>
      <c r="K5" s="155"/>
      <c r="L5" s="155"/>
      <c r="M5" s="155"/>
      <c r="N5" s="155"/>
      <c r="O5" s="155"/>
      <c r="P5" s="139"/>
      <c r="Q5" s="139"/>
      <c r="R5" s="139"/>
      <c r="S5" s="139"/>
      <c r="T5" s="139"/>
      <c r="U5" s="139"/>
      <c r="V5" s="139"/>
      <c r="W5" s="139"/>
      <c r="X5" s="139"/>
      <c r="Y5" s="139"/>
      <c r="Z5" s="139"/>
      <c r="AA5" s="139"/>
      <c r="AB5" s="139"/>
      <c r="AC5" s="139"/>
      <c r="AD5" s="139"/>
      <c r="AE5" s="139"/>
      <c r="AF5" s="139"/>
    </row>
    <row r="6" spans="1:32" s="66" customFormat="1" ht="9" customHeight="1" x14ac:dyDescent="0.25">
      <c r="A6" s="70"/>
      <c r="B6" s="156"/>
      <c r="C6" s="156"/>
      <c r="D6" s="156"/>
      <c r="E6" s="156"/>
      <c r="F6" s="156"/>
      <c r="G6" s="156"/>
      <c r="H6" s="156"/>
      <c r="I6" s="156"/>
      <c r="J6" s="156"/>
      <c r="K6" s="156"/>
      <c r="L6" s="156"/>
      <c r="M6" s="156"/>
      <c r="N6" s="156"/>
      <c r="O6" s="156"/>
      <c r="P6" s="67"/>
      <c r="Q6" s="67"/>
      <c r="R6" s="68"/>
      <c r="S6" s="68"/>
      <c r="T6" s="67"/>
      <c r="U6" s="67"/>
      <c r="V6" s="67"/>
      <c r="W6" s="139"/>
      <c r="X6" s="69"/>
      <c r="Y6" s="69"/>
      <c r="Z6" s="69"/>
      <c r="AA6" s="139"/>
      <c r="AB6" s="139"/>
      <c r="AC6" s="139"/>
      <c r="AD6" s="139"/>
      <c r="AE6" s="139"/>
      <c r="AF6" s="139"/>
    </row>
    <row r="7" spans="1:32" s="66" customFormat="1" ht="15" customHeight="1" thickBot="1" x14ac:dyDescent="0.3">
      <c r="A7" s="71"/>
      <c r="B7" s="156"/>
      <c r="C7" s="156"/>
      <c r="D7" s="156"/>
      <c r="E7" s="156"/>
      <c r="F7" s="156"/>
      <c r="G7" s="156"/>
      <c r="H7" s="156"/>
      <c r="I7" s="156"/>
      <c r="J7" s="156"/>
      <c r="K7" s="156"/>
      <c r="L7" s="156"/>
      <c r="M7" s="156"/>
      <c r="N7" s="156"/>
      <c r="O7" s="156"/>
      <c r="P7" s="67"/>
      <c r="Q7" s="67"/>
      <c r="R7" s="68"/>
      <c r="S7" s="68"/>
      <c r="T7" s="67"/>
      <c r="U7" s="67"/>
      <c r="V7" s="67"/>
      <c r="W7" s="139"/>
      <c r="X7" s="69"/>
      <c r="Y7" s="69"/>
      <c r="Z7" s="199"/>
      <c r="AA7" s="139"/>
      <c r="AB7" s="139"/>
      <c r="AC7" s="139"/>
      <c r="AD7" s="139"/>
      <c r="AE7" s="139"/>
      <c r="AF7" s="139"/>
    </row>
    <row r="8" spans="1:32" s="66" customFormat="1" ht="15" customHeight="1" thickBot="1" x14ac:dyDescent="0.3">
      <c r="A8" s="1243" t="s">
        <v>514</v>
      </c>
      <c r="B8" s="1200" t="s">
        <v>191</v>
      </c>
      <c r="C8" s="1201"/>
      <c r="D8" s="1201"/>
      <c r="E8" s="1201"/>
      <c r="F8" s="1201"/>
      <c r="G8" s="1201"/>
      <c r="H8" s="1201"/>
      <c r="I8" s="1201"/>
      <c r="J8" s="1201"/>
      <c r="K8" s="1201"/>
      <c r="L8" s="1201"/>
      <c r="M8" s="1201"/>
      <c r="N8" s="1201"/>
      <c r="O8" s="1201"/>
      <c r="P8" s="1201"/>
      <c r="Q8" s="1201"/>
      <c r="R8" s="1201"/>
      <c r="S8" s="1201"/>
      <c r="T8" s="1201"/>
      <c r="U8" s="1201"/>
      <c r="V8" s="1201"/>
      <c r="W8" s="1201"/>
      <c r="X8" s="1201"/>
      <c r="Y8" s="1201"/>
      <c r="Z8" s="1202"/>
      <c r="AA8" s="1211" t="s">
        <v>192</v>
      </c>
      <c r="AB8" s="1214">
        <v>2024110010310</v>
      </c>
      <c r="AC8" s="471" t="s">
        <v>121</v>
      </c>
      <c r="AD8" s="472"/>
      <c r="AE8" s="850" t="s">
        <v>183</v>
      </c>
      <c r="AF8" s="852"/>
    </row>
    <row r="9" spans="1:32" s="66" customFormat="1" ht="15" customHeight="1" thickBot="1" x14ac:dyDescent="0.3">
      <c r="A9" s="1244"/>
      <c r="B9" s="1203"/>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5"/>
      <c r="AA9" s="1212"/>
      <c r="AB9" s="1215"/>
      <c r="AC9" s="471" t="s">
        <v>122</v>
      </c>
      <c r="AD9" s="472"/>
      <c r="AE9" s="850" t="s">
        <v>185</v>
      </c>
      <c r="AF9" s="852"/>
    </row>
    <row r="10" spans="1:32" s="66" customFormat="1" ht="15" customHeight="1" thickBot="1" x14ac:dyDescent="0.3">
      <c r="A10" s="1244"/>
      <c r="B10" s="1203"/>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5"/>
      <c r="AA10" s="1212"/>
      <c r="AB10" s="1215"/>
      <c r="AC10" s="471" t="s">
        <v>417</v>
      </c>
      <c r="AD10" s="472"/>
      <c r="AE10" s="1209" t="s">
        <v>187</v>
      </c>
      <c r="AF10" s="1210"/>
    </row>
    <row r="11" spans="1:32" s="66" customFormat="1" ht="15" customHeight="1" thickBot="1" x14ac:dyDescent="0.3">
      <c r="A11" s="1245"/>
      <c r="B11" s="1206"/>
      <c r="C11" s="1207"/>
      <c r="D11" s="1207"/>
      <c r="E11" s="1207"/>
      <c r="F11" s="1207"/>
      <c r="G11" s="1207"/>
      <c r="H11" s="1207"/>
      <c r="I11" s="1207"/>
      <c r="J11" s="1207"/>
      <c r="K11" s="1207"/>
      <c r="L11" s="1207"/>
      <c r="M11" s="1207"/>
      <c r="N11" s="1207"/>
      <c r="O11" s="1207"/>
      <c r="P11" s="1207"/>
      <c r="Q11" s="1207"/>
      <c r="R11" s="1207"/>
      <c r="S11" s="1207"/>
      <c r="T11" s="1207"/>
      <c r="U11" s="1207"/>
      <c r="V11" s="1207"/>
      <c r="W11" s="1207"/>
      <c r="X11" s="1207"/>
      <c r="Y11" s="1207"/>
      <c r="Z11" s="1208"/>
      <c r="AA11" s="1213"/>
      <c r="AB11" s="1216"/>
      <c r="AC11" s="471" t="s">
        <v>419</v>
      </c>
      <c r="AD11" s="472"/>
      <c r="AE11" s="850" t="s">
        <v>515</v>
      </c>
      <c r="AF11" s="852"/>
    </row>
    <row r="12" spans="1:32" s="66" customFormat="1" ht="9" customHeight="1" x14ac:dyDescent="0.25">
      <c r="A12" s="76"/>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139"/>
      <c r="AD12" s="139"/>
      <c r="AE12" s="139"/>
      <c r="AF12" s="139"/>
    </row>
    <row r="13" spans="1:32" s="90" customFormat="1" ht="16.5" customHeight="1" thickBot="1" x14ac:dyDescent="0.25">
      <c r="C13" s="158"/>
      <c r="D13" s="158"/>
      <c r="E13" s="158"/>
      <c r="F13" s="158"/>
      <c r="G13" s="158"/>
      <c r="H13" s="158"/>
      <c r="I13" s="158"/>
      <c r="J13" s="158"/>
      <c r="K13" s="157"/>
      <c r="L13" s="157"/>
      <c r="M13" s="157"/>
      <c r="N13" s="157"/>
      <c r="O13" s="157"/>
      <c r="P13" s="192"/>
      <c r="Q13" s="192"/>
      <c r="R13" s="192"/>
      <c r="S13" s="192"/>
      <c r="T13" s="192"/>
      <c r="U13" s="192"/>
      <c r="V13" s="192"/>
      <c r="W13" s="192"/>
      <c r="X13" s="192"/>
      <c r="Y13" s="192"/>
      <c r="Z13" s="192"/>
      <c r="AA13" s="192"/>
      <c r="AB13" s="192"/>
      <c r="AC13" s="192"/>
      <c r="AD13" s="192"/>
      <c r="AE13" s="192"/>
      <c r="AF13" s="192"/>
    </row>
    <row r="14" spans="1:32" s="141" customFormat="1" ht="21.75" customHeight="1" thickBot="1" x14ac:dyDescent="0.3">
      <c r="A14" s="699" t="s">
        <v>193</v>
      </c>
      <c r="B14" s="244" t="s">
        <v>194</v>
      </c>
      <c r="C14" s="201"/>
      <c r="D14" s="244" t="s">
        <v>195</v>
      </c>
      <c r="E14" s="202"/>
      <c r="F14" s="244" t="s">
        <v>196</v>
      </c>
      <c r="G14" s="202"/>
      <c r="H14" s="244" t="s">
        <v>197</v>
      </c>
      <c r="I14" s="203"/>
      <c r="J14" s="159"/>
      <c r="K14" s="700" t="s">
        <v>198</v>
      </c>
      <c r="L14" s="700"/>
      <c r="M14" s="1246" t="s">
        <v>199</v>
      </c>
      <c r="N14" s="1246"/>
      <c r="O14" s="1246"/>
      <c r="P14" s="206" t="s">
        <v>200</v>
      </c>
      <c r="Q14" s="271"/>
      <c r="R14" s="193"/>
      <c r="S14" s="193"/>
      <c r="T14" s="193"/>
      <c r="U14" s="193"/>
      <c r="V14" s="193"/>
      <c r="W14" s="193"/>
      <c r="X14" s="193"/>
      <c r="Y14" s="193"/>
      <c r="Z14" s="193"/>
      <c r="AA14" s="193"/>
      <c r="AB14" s="193"/>
      <c r="AC14" s="193"/>
      <c r="AD14" s="193"/>
      <c r="AE14" s="193"/>
      <c r="AF14" s="193"/>
    </row>
    <row r="15" spans="1:32" s="141" customFormat="1" ht="21.75" customHeight="1" thickBot="1" x14ac:dyDescent="0.3">
      <c r="A15" s="699"/>
      <c r="B15" s="245" t="s">
        <v>201</v>
      </c>
      <c r="C15" s="204"/>
      <c r="D15" s="244" t="s">
        <v>202</v>
      </c>
      <c r="E15" s="205"/>
      <c r="F15" s="244" t="s">
        <v>203</v>
      </c>
      <c r="G15" s="205"/>
      <c r="H15" s="244" t="s">
        <v>204</v>
      </c>
      <c r="I15" s="529"/>
      <c r="J15" s="159"/>
      <c r="K15" s="700"/>
      <c r="L15" s="700"/>
      <c r="M15" s="1246" t="s">
        <v>205</v>
      </c>
      <c r="N15" s="1246"/>
      <c r="O15" s="1246"/>
      <c r="P15" s="206"/>
      <c r="Q15" s="271"/>
      <c r="R15" s="193"/>
      <c r="S15" s="193"/>
      <c r="T15" s="193"/>
      <c r="U15" s="193"/>
      <c r="V15" s="193"/>
      <c r="W15" s="193"/>
      <c r="X15" s="193"/>
      <c r="Y15" s="193"/>
      <c r="Z15" s="193"/>
      <c r="AA15" s="193"/>
      <c r="AB15" s="193"/>
      <c r="AC15" s="193"/>
      <c r="AD15" s="193"/>
      <c r="AE15" s="193"/>
      <c r="AF15" s="193"/>
    </row>
    <row r="16" spans="1:32" s="141" customFormat="1" ht="21.75" customHeight="1" thickBot="1" x14ac:dyDescent="0.3">
      <c r="A16" s="699"/>
      <c r="B16" s="244" t="s">
        <v>206</v>
      </c>
      <c r="C16" s="201"/>
      <c r="D16" s="244" t="s">
        <v>207</v>
      </c>
      <c r="E16" s="204"/>
      <c r="F16" s="244" t="s">
        <v>208</v>
      </c>
      <c r="G16" s="205"/>
      <c r="H16" s="244" t="s">
        <v>209</v>
      </c>
      <c r="I16" s="203"/>
      <c r="K16" s="700"/>
      <c r="L16" s="700"/>
      <c r="M16" s="1246" t="s">
        <v>210</v>
      </c>
      <c r="N16" s="1246"/>
      <c r="O16" s="1246"/>
      <c r="P16" s="206"/>
      <c r="Q16" s="271"/>
      <c r="R16" s="193"/>
      <c r="S16" s="193"/>
      <c r="T16" s="193"/>
      <c r="U16" s="193"/>
      <c r="V16" s="193"/>
      <c r="W16" s="193"/>
      <c r="X16" s="193"/>
      <c r="Y16" s="193"/>
      <c r="Z16" s="193"/>
      <c r="AA16" s="193"/>
      <c r="AB16" s="193"/>
      <c r="AC16" s="193"/>
      <c r="AD16" s="193"/>
      <c r="AE16" s="193"/>
      <c r="AF16" s="193"/>
    </row>
    <row r="17" spans="1:32" s="141" customFormat="1" ht="21.75" customHeight="1" x14ac:dyDescent="0.25">
      <c r="A17" s="66"/>
      <c r="B17" s="66"/>
      <c r="C17" s="66"/>
      <c r="D17" s="66"/>
      <c r="E17" s="66"/>
      <c r="F17" s="66"/>
      <c r="G17" s="159"/>
      <c r="H17" s="159"/>
      <c r="I17" s="159"/>
      <c r="J17" s="159"/>
      <c r="K17" s="160"/>
      <c r="L17" s="160"/>
      <c r="M17" s="158"/>
      <c r="N17" s="158"/>
      <c r="O17" s="158"/>
      <c r="P17" s="193"/>
      <c r="Q17" s="193"/>
      <c r="R17" s="193"/>
      <c r="S17" s="193"/>
      <c r="T17" s="193"/>
      <c r="U17" s="193"/>
      <c r="V17" s="193"/>
      <c r="W17" s="193"/>
      <c r="X17" s="193"/>
      <c r="Y17" s="193"/>
      <c r="Z17" s="193"/>
      <c r="AA17" s="193"/>
      <c r="AB17" s="193"/>
      <c r="AC17" s="193"/>
      <c r="AD17" s="193"/>
      <c r="AE17" s="193"/>
      <c r="AF17" s="193"/>
    </row>
    <row r="18" spans="1:32" s="90" customFormat="1" ht="17.25" customHeight="1" thickBot="1" x14ac:dyDescent="0.25">
      <c r="E18" s="159"/>
      <c r="G18" s="159"/>
      <c r="H18" s="159"/>
      <c r="I18" s="159"/>
      <c r="J18" s="159"/>
      <c r="K18" s="157"/>
      <c r="L18" s="157"/>
      <c r="M18" s="157"/>
      <c r="N18" s="157"/>
      <c r="O18" s="157"/>
    </row>
    <row r="19" spans="1:32" s="66" customFormat="1" ht="48" customHeight="1" thickBot="1" x14ac:dyDescent="0.3">
      <c r="A19" s="881" t="s">
        <v>516</v>
      </c>
      <c r="B19" s="882"/>
      <c r="C19" s="882"/>
      <c r="D19" s="882"/>
      <c r="E19" s="882"/>
      <c r="F19" s="882"/>
      <c r="G19" s="882"/>
      <c r="H19" s="882"/>
      <c r="I19" s="882"/>
      <c r="J19" s="882"/>
      <c r="K19" s="882"/>
      <c r="L19" s="882"/>
      <c r="M19" s="882"/>
      <c r="N19" s="882"/>
      <c r="O19" s="882"/>
      <c r="P19" s="882"/>
      <c r="Q19" s="882"/>
      <c r="R19" s="882"/>
      <c r="S19" s="882"/>
      <c r="T19" s="882"/>
      <c r="U19" s="882"/>
      <c r="V19" s="882"/>
      <c r="W19" s="882"/>
      <c r="X19" s="882"/>
      <c r="Y19" s="882"/>
      <c r="Z19" s="882"/>
      <c r="AA19" s="882"/>
      <c r="AB19" s="882"/>
      <c r="AC19" s="882"/>
      <c r="AD19" s="882"/>
      <c r="AE19" s="882"/>
      <c r="AF19" s="883"/>
    </row>
    <row r="20" spans="1:32" s="66" customFormat="1" ht="50.25" customHeight="1" thickBot="1" x14ac:dyDescent="0.3">
      <c r="A20" s="879" t="s">
        <v>517</v>
      </c>
      <c r="B20" s="880"/>
      <c r="C20" s="1222" t="s">
        <v>518</v>
      </c>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3"/>
    </row>
    <row r="21" spans="1:32" s="94" customFormat="1" ht="21.75" customHeight="1" thickBot="1" x14ac:dyDescent="0.3">
      <c r="A21" s="893" t="s">
        <v>519</v>
      </c>
      <c r="B21" s="1224" t="s">
        <v>520</v>
      </c>
      <c r="C21" s="713" t="s">
        <v>99</v>
      </c>
      <c r="D21" s="1228"/>
      <c r="E21" s="1228"/>
      <c r="F21" s="1228"/>
      <c r="G21" s="1228"/>
      <c r="H21" s="1228"/>
      <c r="I21" s="1228"/>
      <c r="J21" s="1228"/>
      <c r="K21" s="1228"/>
      <c r="L21" s="1228"/>
      <c r="M21" s="1228"/>
      <c r="N21" s="714"/>
      <c r="O21" s="1197" t="s">
        <v>242</v>
      </c>
      <c r="P21" s="1198"/>
      <c r="Q21" s="1198"/>
      <c r="R21" s="1198"/>
      <c r="S21" s="1198"/>
      <c r="T21" s="1198"/>
      <c r="U21" s="1198"/>
      <c r="V21" s="1198"/>
      <c r="W21" s="1198"/>
      <c r="X21" s="1198"/>
      <c r="Y21" s="1198"/>
      <c r="Z21" s="1198"/>
      <c r="AA21" s="1198"/>
      <c r="AB21" s="1198"/>
      <c r="AC21" s="1198"/>
      <c r="AD21" s="1198"/>
      <c r="AE21" s="1198"/>
      <c r="AF21" s="1199"/>
    </row>
    <row r="22" spans="1:32" s="94" customFormat="1" ht="21.75" customHeight="1" x14ac:dyDescent="0.25">
      <c r="A22" s="1225"/>
      <c r="B22" s="1224"/>
      <c r="C22" s="1220" t="s">
        <v>240</v>
      </c>
      <c r="D22" s="1221"/>
      <c r="E22" s="1220" t="s">
        <v>247</v>
      </c>
      <c r="F22" s="1221"/>
      <c r="G22" s="1220" t="s">
        <v>248</v>
      </c>
      <c r="H22" s="1221"/>
      <c r="I22" s="1220" t="s">
        <v>249</v>
      </c>
      <c r="J22" s="1221"/>
      <c r="K22" s="1220" t="s">
        <v>250</v>
      </c>
      <c r="L22" s="1221"/>
      <c r="M22" s="1220" t="s">
        <v>251</v>
      </c>
      <c r="N22" s="1221"/>
      <c r="O22" s="1197" t="s">
        <v>240</v>
      </c>
      <c r="P22" s="1198"/>
      <c r="Q22" s="1199"/>
      <c r="R22" s="1217" t="s">
        <v>247</v>
      </c>
      <c r="S22" s="1218"/>
      <c r="T22" s="1219"/>
      <c r="U22" s="1217" t="s">
        <v>248</v>
      </c>
      <c r="V22" s="1218"/>
      <c r="W22" s="1219"/>
      <c r="X22" s="1217" t="s">
        <v>249</v>
      </c>
      <c r="Y22" s="1218"/>
      <c r="Z22" s="1219"/>
      <c r="AA22" s="1217" t="s">
        <v>250</v>
      </c>
      <c r="AB22" s="1218"/>
      <c r="AC22" s="1219"/>
      <c r="AD22" s="1217" t="s">
        <v>251</v>
      </c>
      <c r="AE22" s="1218"/>
      <c r="AF22" s="1219"/>
    </row>
    <row r="23" spans="1:32" s="94" customFormat="1" ht="28.5" customHeight="1" x14ac:dyDescent="0.25">
      <c r="A23" s="1225"/>
      <c r="B23" s="1224"/>
      <c r="C23" s="386" t="s">
        <v>100</v>
      </c>
      <c r="D23" s="197" t="s">
        <v>521</v>
      </c>
      <c r="E23" s="197" t="s">
        <v>100</v>
      </c>
      <c r="F23" s="197" t="s">
        <v>521</v>
      </c>
      <c r="G23" s="197" t="s">
        <v>100</v>
      </c>
      <c r="H23" s="197" t="s">
        <v>521</v>
      </c>
      <c r="I23" s="197" t="s">
        <v>100</v>
      </c>
      <c r="J23" s="197" t="s">
        <v>521</v>
      </c>
      <c r="K23" s="197" t="s">
        <v>100</v>
      </c>
      <c r="L23" s="197" t="s">
        <v>521</v>
      </c>
      <c r="M23" s="197" t="s">
        <v>100</v>
      </c>
      <c r="N23" s="197" t="s">
        <v>521</v>
      </c>
      <c r="O23" s="198" t="s">
        <v>100</v>
      </c>
      <c r="P23" s="198" t="s">
        <v>522</v>
      </c>
      <c r="Q23" s="198" t="s">
        <v>229</v>
      </c>
      <c r="R23" s="198" t="s">
        <v>100</v>
      </c>
      <c r="S23" s="198" t="s">
        <v>522</v>
      </c>
      <c r="T23" s="198" t="s">
        <v>229</v>
      </c>
      <c r="U23" s="198" t="s">
        <v>100</v>
      </c>
      <c r="V23" s="198" t="s">
        <v>522</v>
      </c>
      <c r="W23" s="198" t="s">
        <v>229</v>
      </c>
      <c r="X23" s="198" t="s">
        <v>100</v>
      </c>
      <c r="Y23" s="198" t="s">
        <v>522</v>
      </c>
      <c r="Z23" s="198" t="s">
        <v>229</v>
      </c>
      <c r="AA23" s="198" t="s">
        <v>100</v>
      </c>
      <c r="AB23" s="198" t="s">
        <v>522</v>
      </c>
      <c r="AC23" s="198" t="s">
        <v>229</v>
      </c>
      <c r="AD23" s="198" t="s">
        <v>100</v>
      </c>
      <c r="AE23" s="198" t="s">
        <v>522</v>
      </c>
      <c r="AF23" s="198" t="s">
        <v>229</v>
      </c>
    </row>
    <row r="24" spans="1:32" s="94" customFormat="1" ht="15.75" customHeight="1" x14ac:dyDescent="0.25">
      <c r="A24" s="1225"/>
      <c r="B24" s="388" t="s">
        <v>523</v>
      </c>
      <c r="C24" s="389">
        <v>1</v>
      </c>
      <c r="D24" s="430">
        <v>459582439</v>
      </c>
      <c r="E24" s="389">
        <v>1</v>
      </c>
      <c r="F24" s="430">
        <v>675636</v>
      </c>
      <c r="G24" s="389">
        <v>1</v>
      </c>
      <c r="H24" s="430">
        <v>25509328</v>
      </c>
      <c r="I24" s="389">
        <v>1</v>
      </c>
      <c r="J24" s="430">
        <v>18133254</v>
      </c>
      <c r="K24" s="389">
        <v>1</v>
      </c>
      <c r="L24" s="430">
        <v>4877155</v>
      </c>
      <c r="M24" s="389">
        <v>1</v>
      </c>
      <c r="N24" s="430">
        <v>8837110</v>
      </c>
      <c r="O24" s="389"/>
      <c r="P24" s="447">
        <f>+D24+F24+H24+J24+L24+N24+D49+F49+H49+J49+L49+N49</f>
        <v>526033791</v>
      </c>
      <c r="Q24" s="427"/>
      <c r="R24" s="389"/>
      <c r="S24" s="427"/>
      <c r="T24" s="427"/>
      <c r="U24" s="389"/>
      <c r="V24" s="427"/>
      <c r="W24" s="427"/>
      <c r="X24" s="389"/>
      <c r="Y24" s="427"/>
      <c r="Z24" s="427"/>
      <c r="AA24" s="389"/>
      <c r="AB24" s="427"/>
      <c r="AC24" s="427"/>
      <c r="AD24" s="389"/>
      <c r="AE24" s="427"/>
      <c r="AF24" s="427"/>
    </row>
    <row r="25" spans="1:32" s="94" customFormat="1" ht="15.75" customHeight="1" x14ac:dyDescent="0.25">
      <c r="A25" s="1225"/>
      <c r="B25" s="364" t="s">
        <v>524</v>
      </c>
      <c r="C25" s="389">
        <v>1</v>
      </c>
      <c r="D25" s="430">
        <v>459582439</v>
      </c>
      <c r="E25" s="389">
        <v>1</v>
      </c>
      <c r="F25" s="430">
        <v>675636</v>
      </c>
      <c r="G25" s="389">
        <v>1</v>
      </c>
      <c r="H25" s="430">
        <v>25509328</v>
      </c>
      <c r="I25" s="389">
        <v>1</v>
      </c>
      <c r="J25" s="430">
        <v>18133254</v>
      </c>
      <c r="K25" s="389">
        <v>1</v>
      </c>
      <c r="L25" s="430">
        <v>4877155</v>
      </c>
      <c r="M25" s="389">
        <v>1</v>
      </c>
      <c r="N25" s="430">
        <v>8837110</v>
      </c>
      <c r="O25" s="389"/>
      <c r="P25" s="447">
        <f t="shared" ref="P25:P44" si="0">+D25+F25+H25+J25+L25+N25+D50+F50+H50+J50+L50+N50</f>
        <v>526033791</v>
      </c>
      <c r="Q25" s="427"/>
      <c r="R25" s="389"/>
      <c r="S25" s="427"/>
      <c r="T25" s="427"/>
      <c r="U25" s="389"/>
      <c r="V25" s="427"/>
      <c r="W25" s="427"/>
      <c r="X25" s="389"/>
      <c r="Y25" s="427"/>
      <c r="Z25" s="427"/>
      <c r="AA25" s="389"/>
      <c r="AB25" s="427"/>
      <c r="AC25" s="427"/>
      <c r="AD25" s="389"/>
      <c r="AE25" s="427"/>
      <c r="AF25" s="427"/>
    </row>
    <row r="26" spans="1:32" s="94" customFormat="1" ht="15.75" customHeight="1" x14ac:dyDescent="0.25">
      <c r="A26" s="1225"/>
      <c r="B26" s="364" t="s">
        <v>525</v>
      </c>
      <c r="C26" s="389">
        <v>1</v>
      </c>
      <c r="D26" s="430">
        <v>459582439</v>
      </c>
      <c r="E26" s="389">
        <v>1</v>
      </c>
      <c r="F26" s="430">
        <v>675636</v>
      </c>
      <c r="G26" s="389">
        <v>1</v>
      </c>
      <c r="H26" s="430">
        <v>25509328</v>
      </c>
      <c r="I26" s="389">
        <v>1</v>
      </c>
      <c r="J26" s="430">
        <v>18133254</v>
      </c>
      <c r="K26" s="389">
        <v>1</v>
      </c>
      <c r="L26" s="430">
        <v>4877155</v>
      </c>
      <c r="M26" s="389">
        <v>1</v>
      </c>
      <c r="N26" s="430">
        <v>8837110</v>
      </c>
      <c r="O26" s="389"/>
      <c r="P26" s="447">
        <f t="shared" si="0"/>
        <v>526033791</v>
      </c>
      <c r="Q26" s="427"/>
      <c r="R26" s="389"/>
      <c r="S26" s="427"/>
      <c r="T26" s="427"/>
      <c r="U26" s="389"/>
      <c r="V26" s="427"/>
      <c r="W26" s="427"/>
      <c r="X26" s="389"/>
      <c r="Y26" s="427"/>
      <c r="Z26" s="427"/>
      <c r="AA26" s="389"/>
      <c r="AB26" s="427"/>
      <c r="AC26" s="427"/>
      <c r="AD26" s="389"/>
      <c r="AE26" s="427"/>
      <c r="AF26" s="427"/>
    </row>
    <row r="27" spans="1:32" s="94" customFormat="1" ht="15.75" customHeight="1" x14ac:dyDescent="0.25">
      <c r="A27" s="1225"/>
      <c r="B27" s="364" t="s">
        <v>526</v>
      </c>
      <c r="C27" s="389">
        <v>1</v>
      </c>
      <c r="D27" s="430">
        <v>459582439</v>
      </c>
      <c r="E27" s="389">
        <v>1</v>
      </c>
      <c r="F27" s="430">
        <v>675636</v>
      </c>
      <c r="G27" s="389">
        <v>1</v>
      </c>
      <c r="H27" s="430">
        <v>25509328</v>
      </c>
      <c r="I27" s="389">
        <v>1</v>
      </c>
      <c r="J27" s="430">
        <v>18133254</v>
      </c>
      <c r="K27" s="389">
        <v>1</v>
      </c>
      <c r="L27" s="430">
        <v>4877155</v>
      </c>
      <c r="M27" s="389">
        <v>1</v>
      </c>
      <c r="N27" s="430">
        <v>8837110</v>
      </c>
      <c r="O27" s="389"/>
      <c r="P27" s="447">
        <f t="shared" si="0"/>
        <v>526033791</v>
      </c>
      <c r="Q27" s="427"/>
      <c r="R27" s="389"/>
      <c r="S27" s="427"/>
      <c r="T27" s="427"/>
      <c r="U27" s="389"/>
      <c r="V27" s="427"/>
      <c r="W27" s="427"/>
      <c r="X27" s="389"/>
      <c r="Y27" s="427"/>
      <c r="Z27" s="427"/>
      <c r="AA27" s="389"/>
      <c r="AB27" s="427"/>
      <c r="AC27" s="427"/>
      <c r="AD27" s="389"/>
      <c r="AE27" s="427"/>
      <c r="AF27" s="427"/>
    </row>
    <row r="28" spans="1:32" s="94" customFormat="1" ht="15.75" customHeight="1" x14ac:dyDescent="0.25">
      <c r="A28" s="1225"/>
      <c r="B28" s="364" t="s">
        <v>527</v>
      </c>
      <c r="C28" s="389">
        <v>1</v>
      </c>
      <c r="D28" s="430">
        <v>459582439</v>
      </c>
      <c r="E28" s="389">
        <v>1</v>
      </c>
      <c r="F28" s="430">
        <v>675636</v>
      </c>
      <c r="G28" s="389">
        <v>1</v>
      </c>
      <c r="H28" s="430">
        <v>25509328</v>
      </c>
      <c r="I28" s="389">
        <v>1</v>
      </c>
      <c r="J28" s="430">
        <v>18133254</v>
      </c>
      <c r="K28" s="389">
        <v>1</v>
      </c>
      <c r="L28" s="430">
        <v>4877155</v>
      </c>
      <c r="M28" s="389">
        <v>1</v>
      </c>
      <c r="N28" s="430">
        <v>8837110</v>
      </c>
      <c r="O28" s="389"/>
      <c r="P28" s="447">
        <f t="shared" si="0"/>
        <v>526033791</v>
      </c>
      <c r="Q28" s="427"/>
      <c r="R28" s="389"/>
      <c r="S28" s="427"/>
      <c r="T28" s="427"/>
      <c r="U28" s="389"/>
      <c r="V28" s="427"/>
      <c r="W28" s="427"/>
      <c r="X28" s="389"/>
      <c r="Y28" s="427"/>
      <c r="Z28" s="427"/>
      <c r="AA28" s="389"/>
      <c r="AB28" s="427"/>
      <c r="AC28" s="427"/>
      <c r="AD28" s="389"/>
      <c r="AE28" s="427"/>
      <c r="AF28" s="427"/>
    </row>
    <row r="29" spans="1:32" s="94" customFormat="1" ht="15.75" customHeight="1" x14ac:dyDescent="0.25">
      <c r="A29" s="1225"/>
      <c r="B29" s="364" t="s">
        <v>528</v>
      </c>
      <c r="C29" s="389">
        <v>1</v>
      </c>
      <c r="D29" s="430">
        <v>459582439</v>
      </c>
      <c r="E29" s="389">
        <v>1</v>
      </c>
      <c r="F29" s="430">
        <v>675636</v>
      </c>
      <c r="G29" s="389">
        <v>1</v>
      </c>
      <c r="H29" s="430">
        <v>25509328</v>
      </c>
      <c r="I29" s="389">
        <v>1</v>
      </c>
      <c r="J29" s="430">
        <v>18133254</v>
      </c>
      <c r="K29" s="389">
        <v>1</v>
      </c>
      <c r="L29" s="430">
        <v>4877155</v>
      </c>
      <c r="M29" s="389">
        <v>1</v>
      </c>
      <c r="N29" s="430">
        <v>8837110</v>
      </c>
      <c r="O29" s="389"/>
      <c r="P29" s="447">
        <f t="shared" si="0"/>
        <v>526033791</v>
      </c>
      <c r="Q29" s="427"/>
      <c r="R29" s="389"/>
      <c r="S29" s="427"/>
      <c r="T29" s="427"/>
      <c r="U29" s="389"/>
      <c r="V29" s="427"/>
      <c r="W29" s="427"/>
      <c r="X29" s="389"/>
      <c r="Y29" s="427"/>
      <c r="Z29" s="427"/>
      <c r="AA29" s="389"/>
      <c r="AB29" s="427"/>
      <c r="AC29" s="427"/>
      <c r="AD29" s="389"/>
      <c r="AE29" s="427"/>
      <c r="AF29" s="427"/>
    </row>
    <row r="30" spans="1:32" s="94" customFormat="1" ht="15.75" customHeight="1" x14ac:dyDescent="0.25">
      <c r="A30" s="1225"/>
      <c r="B30" s="364" t="s">
        <v>529</v>
      </c>
      <c r="C30" s="389">
        <v>1</v>
      </c>
      <c r="D30" s="430">
        <v>459582439</v>
      </c>
      <c r="E30" s="389">
        <v>1</v>
      </c>
      <c r="F30" s="430">
        <v>675636</v>
      </c>
      <c r="G30" s="389">
        <v>1</v>
      </c>
      <c r="H30" s="430">
        <v>25509328</v>
      </c>
      <c r="I30" s="389">
        <v>1</v>
      </c>
      <c r="J30" s="430">
        <v>18133254</v>
      </c>
      <c r="K30" s="389">
        <v>1</v>
      </c>
      <c r="L30" s="430">
        <v>4877155</v>
      </c>
      <c r="M30" s="389">
        <v>1</v>
      </c>
      <c r="N30" s="430">
        <v>8837110</v>
      </c>
      <c r="O30" s="389"/>
      <c r="P30" s="447">
        <f t="shared" si="0"/>
        <v>526033791</v>
      </c>
      <c r="Q30" s="427"/>
      <c r="R30" s="389"/>
      <c r="S30" s="427"/>
      <c r="T30" s="427"/>
      <c r="U30" s="389"/>
      <c r="V30" s="427"/>
      <c r="W30" s="427"/>
      <c r="X30" s="389"/>
      <c r="Y30" s="427"/>
      <c r="Z30" s="427"/>
      <c r="AA30" s="389"/>
      <c r="AB30" s="427"/>
      <c r="AC30" s="427"/>
      <c r="AD30" s="389"/>
      <c r="AE30" s="427"/>
      <c r="AF30" s="427"/>
    </row>
    <row r="31" spans="1:32" s="94" customFormat="1" ht="15.75" customHeight="1" x14ac:dyDescent="0.25">
      <c r="A31" s="1225"/>
      <c r="B31" s="364" t="s">
        <v>530</v>
      </c>
      <c r="C31" s="389">
        <v>1</v>
      </c>
      <c r="D31" s="430">
        <v>459582439</v>
      </c>
      <c r="E31" s="389">
        <v>1</v>
      </c>
      <c r="F31" s="430">
        <v>675636</v>
      </c>
      <c r="G31" s="389">
        <v>1</v>
      </c>
      <c r="H31" s="430">
        <v>25509328</v>
      </c>
      <c r="I31" s="389">
        <v>1</v>
      </c>
      <c r="J31" s="430">
        <v>18133254</v>
      </c>
      <c r="K31" s="389">
        <v>1</v>
      </c>
      <c r="L31" s="430">
        <v>4877154</v>
      </c>
      <c r="M31" s="389">
        <v>1</v>
      </c>
      <c r="N31" s="430">
        <v>8837110</v>
      </c>
      <c r="O31" s="389"/>
      <c r="P31" s="447">
        <f t="shared" si="0"/>
        <v>526033790</v>
      </c>
      <c r="Q31" s="427"/>
      <c r="R31" s="389"/>
      <c r="S31" s="427"/>
      <c r="T31" s="427"/>
      <c r="U31" s="389"/>
      <c r="V31" s="427"/>
      <c r="W31" s="427"/>
      <c r="X31" s="389"/>
      <c r="Y31" s="427"/>
      <c r="Z31" s="427"/>
      <c r="AA31" s="389"/>
      <c r="AB31" s="427"/>
      <c r="AC31" s="427"/>
      <c r="AD31" s="389"/>
      <c r="AE31" s="427"/>
      <c r="AF31" s="427"/>
    </row>
    <row r="32" spans="1:32" s="94" customFormat="1" ht="15.75" customHeight="1" x14ac:dyDescent="0.25">
      <c r="A32" s="1225"/>
      <c r="B32" s="364" t="s">
        <v>531</v>
      </c>
      <c r="C32" s="389">
        <v>1</v>
      </c>
      <c r="D32" s="430">
        <v>459582439</v>
      </c>
      <c r="E32" s="389">
        <v>1</v>
      </c>
      <c r="F32" s="430">
        <v>675636</v>
      </c>
      <c r="G32" s="389">
        <v>1</v>
      </c>
      <c r="H32" s="430">
        <v>25509328</v>
      </c>
      <c r="I32" s="389">
        <v>1</v>
      </c>
      <c r="J32" s="430">
        <v>18133254</v>
      </c>
      <c r="K32" s="389">
        <v>1</v>
      </c>
      <c r="L32" s="430">
        <v>4877154</v>
      </c>
      <c r="M32" s="389">
        <v>1</v>
      </c>
      <c r="N32" s="430">
        <v>8837110</v>
      </c>
      <c r="O32" s="389"/>
      <c r="P32" s="447">
        <f t="shared" si="0"/>
        <v>526033790</v>
      </c>
      <c r="Q32" s="427"/>
      <c r="R32" s="389"/>
      <c r="S32" s="427"/>
      <c r="T32" s="427"/>
      <c r="U32" s="389"/>
      <c r="V32" s="427"/>
      <c r="W32" s="427"/>
      <c r="X32" s="389"/>
      <c r="Y32" s="427"/>
      <c r="Z32" s="427"/>
      <c r="AA32" s="389"/>
      <c r="AB32" s="427"/>
      <c r="AC32" s="427"/>
      <c r="AD32" s="389"/>
      <c r="AE32" s="427"/>
      <c r="AF32" s="427"/>
    </row>
    <row r="33" spans="1:32" s="94" customFormat="1" ht="15.75" customHeight="1" x14ac:dyDescent="0.25">
      <c r="A33" s="1225"/>
      <c r="B33" s="364" t="s">
        <v>532</v>
      </c>
      <c r="C33" s="389">
        <v>1</v>
      </c>
      <c r="D33" s="430">
        <v>459582439</v>
      </c>
      <c r="E33" s="389">
        <v>1</v>
      </c>
      <c r="F33" s="430">
        <v>675636</v>
      </c>
      <c r="G33" s="389">
        <v>1</v>
      </c>
      <c r="H33" s="430">
        <v>25509328</v>
      </c>
      <c r="I33" s="389">
        <v>1</v>
      </c>
      <c r="J33" s="430">
        <v>18133254</v>
      </c>
      <c r="K33" s="389">
        <v>1</v>
      </c>
      <c r="L33" s="430">
        <v>4877154</v>
      </c>
      <c r="M33" s="389">
        <v>1</v>
      </c>
      <c r="N33" s="430">
        <v>8837110</v>
      </c>
      <c r="O33" s="389"/>
      <c r="P33" s="447">
        <f t="shared" si="0"/>
        <v>526033790</v>
      </c>
      <c r="Q33" s="427"/>
      <c r="R33" s="389"/>
      <c r="S33" s="427"/>
      <c r="T33" s="427"/>
      <c r="U33" s="389"/>
      <c r="V33" s="427"/>
      <c r="W33" s="427"/>
      <c r="X33" s="389"/>
      <c r="Y33" s="427"/>
      <c r="Z33" s="427"/>
      <c r="AA33" s="389"/>
      <c r="AB33" s="427"/>
      <c r="AC33" s="427"/>
      <c r="AD33" s="389"/>
      <c r="AE33" s="427"/>
      <c r="AF33" s="427"/>
    </row>
    <row r="34" spans="1:32" s="94" customFormat="1" ht="15.75" customHeight="1" x14ac:dyDescent="0.25">
      <c r="A34" s="1225"/>
      <c r="B34" s="364" t="s">
        <v>533</v>
      </c>
      <c r="C34" s="389">
        <v>1</v>
      </c>
      <c r="D34" s="430">
        <v>459582439</v>
      </c>
      <c r="E34" s="389">
        <v>1</v>
      </c>
      <c r="F34" s="430">
        <v>675636</v>
      </c>
      <c r="G34" s="389">
        <v>1</v>
      </c>
      <c r="H34" s="430">
        <v>25509328</v>
      </c>
      <c r="I34" s="389">
        <v>1</v>
      </c>
      <c r="J34" s="430">
        <v>18133254</v>
      </c>
      <c r="K34" s="389">
        <v>1</v>
      </c>
      <c r="L34" s="430">
        <v>4877154</v>
      </c>
      <c r="M34" s="389">
        <v>1</v>
      </c>
      <c r="N34" s="430">
        <v>8837110</v>
      </c>
      <c r="O34" s="389"/>
      <c r="P34" s="447">
        <f t="shared" si="0"/>
        <v>526033790</v>
      </c>
      <c r="Q34" s="427"/>
      <c r="R34" s="389"/>
      <c r="S34" s="427"/>
      <c r="T34" s="427"/>
      <c r="U34" s="389"/>
      <c r="V34" s="427"/>
      <c r="W34" s="427"/>
      <c r="X34" s="389"/>
      <c r="Y34" s="427"/>
      <c r="Z34" s="427"/>
      <c r="AA34" s="389"/>
      <c r="AB34" s="427"/>
      <c r="AC34" s="427"/>
      <c r="AD34" s="389"/>
      <c r="AE34" s="427"/>
      <c r="AF34" s="427"/>
    </row>
    <row r="35" spans="1:32" s="94" customFormat="1" ht="15.75" customHeight="1" x14ac:dyDescent="0.25">
      <c r="A35" s="1225"/>
      <c r="B35" s="364" t="s">
        <v>534</v>
      </c>
      <c r="C35" s="389">
        <v>1</v>
      </c>
      <c r="D35" s="430">
        <v>459582438</v>
      </c>
      <c r="E35" s="389">
        <v>1</v>
      </c>
      <c r="F35" s="430">
        <v>675636</v>
      </c>
      <c r="G35" s="389">
        <v>1</v>
      </c>
      <c r="H35" s="430">
        <v>25509328</v>
      </c>
      <c r="I35" s="389">
        <v>1</v>
      </c>
      <c r="J35" s="430">
        <v>18133254</v>
      </c>
      <c r="K35" s="389">
        <v>1</v>
      </c>
      <c r="L35" s="430">
        <v>4877154</v>
      </c>
      <c r="M35" s="389">
        <v>1</v>
      </c>
      <c r="N35" s="430">
        <v>8837110</v>
      </c>
      <c r="O35" s="389"/>
      <c r="P35" s="447">
        <f t="shared" si="0"/>
        <v>526033789</v>
      </c>
      <c r="Q35" s="427"/>
      <c r="R35" s="389"/>
      <c r="S35" s="427"/>
      <c r="T35" s="427"/>
      <c r="U35" s="389"/>
      <c r="V35" s="427"/>
      <c r="W35" s="427"/>
      <c r="X35" s="389"/>
      <c r="Y35" s="427"/>
      <c r="Z35" s="427"/>
      <c r="AA35" s="389"/>
      <c r="AB35" s="427"/>
      <c r="AC35" s="427"/>
      <c r="AD35" s="389"/>
      <c r="AE35" s="427"/>
      <c r="AF35" s="427"/>
    </row>
    <row r="36" spans="1:32" s="94" customFormat="1" ht="15.75" customHeight="1" x14ac:dyDescent="0.25">
      <c r="A36" s="1225"/>
      <c r="B36" s="364" t="s">
        <v>535</v>
      </c>
      <c r="C36" s="389">
        <v>1</v>
      </c>
      <c r="D36" s="430">
        <v>459582438</v>
      </c>
      <c r="E36" s="389">
        <v>1</v>
      </c>
      <c r="F36" s="430">
        <v>675636</v>
      </c>
      <c r="G36" s="389">
        <v>1</v>
      </c>
      <c r="H36" s="430">
        <v>25509328</v>
      </c>
      <c r="I36" s="389">
        <v>1</v>
      </c>
      <c r="J36" s="430">
        <v>18133254</v>
      </c>
      <c r="K36" s="389">
        <v>1</v>
      </c>
      <c r="L36" s="430">
        <v>4877154</v>
      </c>
      <c r="M36" s="389">
        <v>1</v>
      </c>
      <c r="N36" s="430">
        <v>8837109</v>
      </c>
      <c r="O36" s="389"/>
      <c r="P36" s="447">
        <f t="shared" si="0"/>
        <v>526033788</v>
      </c>
      <c r="Q36" s="427"/>
      <c r="R36" s="389"/>
      <c r="S36" s="427"/>
      <c r="T36" s="427"/>
      <c r="U36" s="389"/>
      <c r="V36" s="427"/>
      <c r="W36" s="427"/>
      <c r="X36" s="389"/>
      <c r="Y36" s="427"/>
      <c r="Z36" s="427"/>
      <c r="AA36" s="389"/>
      <c r="AB36" s="427"/>
      <c r="AC36" s="427"/>
      <c r="AD36" s="389"/>
      <c r="AE36" s="427"/>
      <c r="AF36" s="427"/>
    </row>
    <row r="37" spans="1:32" s="94" customFormat="1" ht="15.75" customHeight="1" x14ac:dyDescent="0.25">
      <c r="A37" s="1225"/>
      <c r="B37" s="364" t="s">
        <v>536</v>
      </c>
      <c r="C37" s="389">
        <v>1</v>
      </c>
      <c r="D37" s="430">
        <v>459582438</v>
      </c>
      <c r="E37" s="389">
        <v>1</v>
      </c>
      <c r="F37" s="430">
        <v>675636</v>
      </c>
      <c r="G37" s="389">
        <v>1</v>
      </c>
      <c r="H37" s="430">
        <v>25509328</v>
      </c>
      <c r="I37" s="389">
        <v>1</v>
      </c>
      <c r="J37" s="430">
        <v>18133254</v>
      </c>
      <c r="K37" s="389">
        <v>1</v>
      </c>
      <c r="L37" s="430">
        <v>4877154</v>
      </c>
      <c r="M37" s="389">
        <v>1</v>
      </c>
      <c r="N37" s="430">
        <v>8837109</v>
      </c>
      <c r="O37" s="389"/>
      <c r="P37" s="447">
        <f t="shared" si="0"/>
        <v>526033788</v>
      </c>
      <c r="Q37" s="427"/>
      <c r="R37" s="389"/>
      <c r="S37" s="427"/>
      <c r="T37" s="427"/>
      <c r="U37" s="389"/>
      <c r="V37" s="427"/>
      <c r="W37" s="427"/>
      <c r="X37" s="389"/>
      <c r="Y37" s="427"/>
      <c r="Z37" s="427"/>
      <c r="AA37" s="389"/>
      <c r="AB37" s="427"/>
      <c r="AC37" s="427"/>
      <c r="AD37" s="389"/>
      <c r="AE37" s="427"/>
      <c r="AF37" s="427"/>
    </row>
    <row r="38" spans="1:32" s="94" customFormat="1" ht="15.75" customHeight="1" x14ac:dyDescent="0.25">
      <c r="A38" s="1225"/>
      <c r="B38" s="364" t="s">
        <v>537</v>
      </c>
      <c r="C38" s="389">
        <v>1</v>
      </c>
      <c r="D38" s="430">
        <v>459582438</v>
      </c>
      <c r="E38" s="389">
        <v>1</v>
      </c>
      <c r="F38" s="430">
        <v>675636</v>
      </c>
      <c r="G38" s="389">
        <v>1</v>
      </c>
      <c r="H38" s="430">
        <v>25509328</v>
      </c>
      <c r="I38" s="389">
        <v>1</v>
      </c>
      <c r="J38" s="430">
        <v>18133254</v>
      </c>
      <c r="K38" s="389">
        <v>1</v>
      </c>
      <c r="L38" s="430">
        <v>4877154</v>
      </c>
      <c r="M38" s="389">
        <v>1</v>
      </c>
      <c r="N38" s="430">
        <v>8837109</v>
      </c>
      <c r="O38" s="389"/>
      <c r="P38" s="447">
        <f t="shared" si="0"/>
        <v>526033788</v>
      </c>
      <c r="Q38" s="427"/>
      <c r="R38" s="389"/>
      <c r="S38" s="427"/>
      <c r="T38" s="427"/>
      <c r="U38" s="389"/>
      <c r="V38" s="427"/>
      <c r="W38" s="427"/>
      <c r="X38" s="389"/>
      <c r="Y38" s="427"/>
      <c r="Z38" s="427"/>
      <c r="AA38" s="389"/>
      <c r="AB38" s="427"/>
      <c r="AC38" s="427"/>
      <c r="AD38" s="389"/>
      <c r="AE38" s="427"/>
      <c r="AF38" s="427"/>
    </row>
    <row r="39" spans="1:32" s="94" customFormat="1" ht="15.75" customHeight="1" x14ac:dyDescent="0.25">
      <c r="A39" s="1225"/>
      <c r="B39" s="364" t="s">
        <v>538</v>
      </c>
      <c r="C39" s="389">
        <v>1</v>
      </c>
      <c r="D39" s="430">
        <v>459582438</v>
      </c>
      <c r="E39" s="389">
        <v>1</v>
      </c>
      <c r="F39" s="430">
        <v>675636</v>
      </c>
      <c r="G39" s="389">
        <v>1</v>
      </c>
      <c r="H39" s="430">
        <v>25509328</v>
      </c>
      <c r="I39" s="389">
        <v>1</v>
      </c>
      <c r="J39" s="430">
        <v>18133254</v>
      </c>
      <c r="K39" s="389">
        <v>1</v>
      </c>
      <c r="L39" s="430">
        <v>4877154</v>
      </c>
      <c r="M39" s="389">
        <v>1</v>
      </c>
      <c r="N39" s="430">
        <v>8837109</v>
      </c>
      <c r="O39" s="389"/>
      <c r="P39" s="447">
        <f t="shared" si="0"/>
        <v>526033788</v>
      </c>
      <c r="Q39" s="427"/>
      <c r="R39" s="389"/>
      <c r="S39" s="427"/>
      <c r="T39" s="427"/>
      <c r="U39" s="389"/>
      <c r="V39" s="427"/>
      <c r="W39" s="427"/>
      <c r="X39" s="389"/>
      <c r="Y39" s="427"/>
      <c r="Z39" s="427"/>
      <c r="AA39" s="389"/>
      <c r="AB39" s="427"/>
      <c r="AC39" s="427"/>
      <c r="AD39" s="389"/>
      <c r="AE39" s="427"/>
      <c r="AF39" s="427"/>
    </row>
    <row r="40" spans="1:32" s="94" customFormat="1" ht="15.75" customHeight="1" x14ac:dyDescent="0.25">
      <c r="A40" s="1225"/>
      <c r="B40" s="364" t="s">
        <v>539</v>
      </c>
      <c r="C40" s="389">
        <v>1</v>
      </c>
      <c r="D40" s="430">
        <v>459582438</v>
      </c>
      <c r="E40" s="389">
        <v>1</v>
      </c>
      <c r="F40" s="430">
        <v>675636</v>
      </c>
      <c r="G40" s="389">
        <v>1</v>
      </c>
      <c r="H40" s="430">
        <v>25509328</v>
      </c>
      <c r="I40" s="389">
        <v>1</v>
      </c>
      <c r="J40" s="430">
        <v>18133254</v>
      </c>
      <c r="K40" s="389">
        <v>1</v>
      </c>
      <c r="L40" s="430">
        <v>4877154</v>
      </c>
      <c r="M40" s="389">
        <v>1</v>
      </c>
      <c r="N40" s="430">
        <v>8837109</v>
      </c>
      <c r="O40" s="389"/>
      <c r="P40" s="447">
        <f t="shared" si="0"/>
        <v>526033788</v>
      </c>
      <c r="Q40" s="427"/>
      <c r="R40" s="389"/>
      <c r="S40" s="427"/>
      <c r="T40" s="427"/>
      <c r="U40" s="389"/>
      <c r="V40" s="427"/>
      <c r="W40" s="427"/>
      <c r="X40" s="389"/>
      <c r="Y40" s="427"/>
      <c r="Z40" s="427"/>
      <c r="AA40" s="389"/>
      <c r="AB40" s="427"/>
      <c r="AC40" s="427"/>
      <c r="AD40" s="389"/>
      <c r="AE40" s="427"/>
      <c r="AF40" s="427"/>
    </row>
    <row r="41" spans="1:32" s="94" customFormat="1" ht="15.75" customHeight="1" x14ac:dyDescent="0.25">
      <c r="A41" s="1225"/>
      <c r="B41" s="364" t="s">
        <v>540</v>
      </c>
      <c r="C41" s="389">
        <v>1</v>
      </c>
      <c r="D41" s="430">
        <v>459582438</v>
      </c>
      <c r="E41" s="389">
        <v>1</v>
      </c>
      <c r="F41" s="430">
        <v>675636</v>
      </c>
      <c r="G41" s="389">
        <v>1</v>
      </c>
      <c r="H41" s="430">
        <v>25509328</v>
      </c>
      <c r="I41" s="389">
        <v>1</v>
      </c>
      <c r="J41" s="430">
        <v>18133255</v>
      </c>
      <c r="K41" s="389">
        <v>1</v>
      </c>
      <c r="L41" s="430">
        <v>4877154</v>
      </c>
      <c r="M41" s="389">
        <v>1</v>
      </c>
      <c r="N41" s="430">
        <v>8837109</v>
      </c>
      <c r="O41" s="389"/>
      <c r="P41" s="447">
        <f t="shared" si="0"/>
        <v>526033789</v>
      </c>
      <c r="Q41" s="427"/>
      <c r="R41" s="389"/>
      <c r="S41" s="427"/>
      <c r="T41" s="427"/>
      <c r="U41" s="389"/>
      <c r="V41" s="427"/>
      <c r="W41" s="427"/>
      <c r="X41" s="389"/>
      <c r="Y41" s="427"/>
      <c r="Z41" s="427"/>
      <c r="AA41" s="389"/>
      <c r="AB41" s="427"/>
      <c r="AC41" s="427"/>
      <c r="AD41" s="389"/>
      <c r="AE41" s="427"/>
      <c r="AF41" s="427"/>
    </row>
    <row r="42" spans="1:32" s="94" customFormat="1" ht="15.75" customHeight="1" x14ac:dyDescent="0.25">
      <c r="A42" s="1225"/>
      <c r="B42" s="364" t="s">
        <v>541</v>
      </c>
      <c r="C42" s="389">
        <v>1</v>
      </c>
      <c r="D42" s="430">
        <v>459582438</v>
      </c>
      <c r="E42" s="389">
        <v>1</v>
      </c>
      <c r="F42" s="430">
        <v>675635</v>
      </c>
      <c r="G42" s="389">
        <v>1</v>
      </c>
      <c r="H42" s="430">
        <v>25509328</v>
      </c>
      <c r="I42" s="389">
        <v>1</v>
      </c>
      <c r="J42" s="430">
        <v>18133255</v>
      </c>
      <c r="K42" s="389">
        <v>1</v>
      </c>
      <c r="L42" s="430">
        <v>4877154</v>
      </c>
      <c r="M42" s="389">
        <v>1</v>
      </c>
      <c r="N42" s="430">
        <v>8837109</v>
      </c>
      <c r="O42" s="389"/>
      <c r="P42" s="447">
        <f t="shared" si="0"/>
        <v>526033775</v>
      </c>
      <c r="Q42" s="427"/>
      <c r="R42" s="389"/>
      <c r="S42" s="427"/>
      <c r="T42" s="427"/>
      <c r="U42" s="389"/>
      <c r="V42" s="427"/>
      <c r="W42" s="427"/>
      <c r="X42" s="389"/>
      <c r="Y42" s="427"/>
      <c r="Z42" s="427"/>
      <c r="AA42" s="389"/>
      <c r="AB42" s="427"/>
      <c r="AC42" s="427"/>
      <c r="AD42" s="389"/>
      <c r="AE42" s="427"/>
      <c r="AF42" s="427"/>
    </row>
    <row r="43" spans="1:32" s="94" customFormat="1" ht="15.75" customHeight="1" x14ac:dyDescent="0.25">
      <c r="A43" s="1225"/>
      <c r="B43" s="364" t="s">
        <v>542</v>
      </c>
      <c r="C43" s="389">
        <v>1</v>
      </c>
      <c r="D43" s="430">
        <v>387833750</v>
      </c>
      <c r="E43" s="389">
        <v>1</v>
      </c>
      <c r="F43" s="430"/>
      <c r="G43" s="389">
        <v>1</v>
      </c>
      <c r="H43" s="430">
        <v>22250851</v>
      </c>
      <c r="I43" s="389">
        <v>1</v>
      </c>
      <c r="J43" s="430">
        <v>18133255</v>
      </c>
      <c r="K43" s="389">
        <v>1</v>
      </c>
      <c r="L43" s="430">
        <v>4877154</v>
      </c>
      <c r="M43" s="389">
        <v>1</v>
      </c>
      <c r="N43" s="426"/>
      <c r="O43" s="389"/>
      <c r="P43" s="447">
        <f t="shared" si="0"/>
        <v>433095010</v>
      </c>
      <c r="Q43" s="427"/>
      <c r="R43" s="389"/>
      <c r="S43" s="427"/>
      <c r="T43" s="427"/>
      <c r="U43" s="389"/>
      <c r="V43" s="207"/>
      <c r="W43" s="427"/>
      <c r="X43" s="389"/>
      <c r="Y43" s="427"/>
      <c r="Z43" s="427"/>
      <c r="AA43" s="389"/>
      <c r="AB43" s="207"/>
      <c r="AC43" s="427"/>
      <c r="AD43" s="389"/>
      <c r="AE43" s="207"/>
      <c r="AF43" s="427"/>
    </row>
    <row r="44" spans="1:32" s="94" customFormat="1" ht="29.25" customHeight="1" thickBot="1" x14ac:dyDescent="0.3">
      <c r="A44" s="894"/>
      <c r="B44" s="135" t="s">
        <v>93</v>
      </c>
      <c r="C44" s="436">
        <v>1</v>
      </c>
      <c r="D44" s="431">
        <f>SUM(D24:D43)</f>
        <v>9119900083</v>
      </c>
      <c r="E44" s="436">
        <v>1</v>
      </c>
      <c r="F44" s="431">
        <f>SUM(F24:F43)</f>
        <v>12837083</v>
      </c>
      <c r="G44" s="436">
        <v>1</v>
      </c>
      <c r="H44" s="431">
        <f>SUM(H24:H43)</f>
        <v>506928083</v>
      </c>
      <c r="I44" s="436">
        <v>1</v>
      </c>
      <c r="J44" s="431">
        <f>SUM(J24:J43)</f>
        <v>362665083</v>
      </c>
      <c r="K44" s="436">
        <v>1</v>
      </c>
      <c r="L44" s="431">
        <f>SUM(L24:L43)</f>
        <v>97543087</v>
      </c>
      <c r="M44" s="436">
        <v>1</v>
      </c>
      <c r="N44" s="431">
        <f>SUM(N24:N43)</f>
        <v>167905083</v>
      </c>
      <c r="O44" s="436"/>
      <c r="P44" s="447">
        <f t="shared" si="0"/>
        <v>10427737000</v>
      </c>
      <c r="Q44" s="429"/>
      <c r="R44" s="436"/>
      <c r="S44" s="429"/>
      <c r="T44" s="429"/>
      <c r="U44" s="436"/>
      <c r="V44" s="461"/>
      <c r="W44" s="461"/>
      <c r="X44" s="436"/>
      <c r="Y44" s="461"/>
      <c r="Z44" s="461"/>
      <c r="AA44" s="436"/>
      <c r="AB44" s="461"/>
      <c r="AC44" s="461"/>
      <c r="AD44" s="436"/>
      <c r="AE44" s="461"/>
      <c r="AF44" s="461"/>
    </row>
    <row r="45" spans="1:32" s="66" customFormat="1" ht="24" customHeight="1" thickBot="1" x14ac:dyDescent="0.3">
      <c r="K45" s="155"/>
      <c r="L45" s="155"/>
      <c r="M45" s="155"/>
      <c r="N45" s="155"/>
      <c r="O45" s="155"/>
    </row>
    <row r="46" spans="1:32" s="66" customFormat="1" ht="24" customHeight="1" x14ac:dyDescent="0.25">
      <c r="A46" s="893" t="s">
        <v>543</v>
      </c>
      <c r="B46" s="1248" t="s">
        <v>520</v>
      </c>
      <c r="C46" s="713" t="s">
        <v>99</v>
      </c>
      <c r="D46" s="1228"/>
      <c r="E46" s="1228"/>
      <c r="F46" s="1228"/>
      <c r="G46" s="1228"/>
      <c r="H46" s="1228"/>
      <c r="I46" s="1228"/>
      <c r="J46" s="1228"/>
      <c r="K46" s="1228"/>
      <c r="L46" s="1228"/>
      <c r="M46" s="1228"/>
      <c r="N46" s="714"/>
      <c r="O46" s="1197" t="s">
        <v>242</v>
      </c>
      <c r="P46" s="1198"/>
      <c r="Q46" s="1198"/>
      <c r="R46" s="1198"/>
      <c r="S46" s="1198"/>
      <c r="T46" s="1198"/>
      <c r="U46" s="1198"/>
      <c r="V46" s="1198"/>
      <c r="W46" s="1198"/>
      <c r="X46" s="1198"/>
      <c r="Y46" s="1198"/>
      <c r="Z46" s="1198"/>
      <c r="AA46" s="1198"/>
      <c r="AB46" s="1198"/>
      <c r="AC46" s="1198"/>
      <c r="AD46" s="1198"/>
      <c r="AE46" s="1198"/>
      <c r="AF46" s="1199"/>
    </row>
    <row r="47" spans="1:32" s="66" customFormat="1" ht="24" customHeight="1" x14ac:dyDescent="0.25">
      <c r="A47" s="1225"/>
      <c r="B47" s="1249"/>
      <c r="C47" s="713" t="s">
        <v>252</v>
      </c>
      <c r="D47" s="714"/>
      <c r="E47" s="713" t="s">
        <v>253</v>
      </c>
      <c r="F47" s="714"/>
      <c r="G47" s="713" t="s">
        <v>254</v>
      </c>
      <c r="H47" s="714"/>
      <c r="I47" s="713" t="s">
        <v>255</v>
      </c>
      <c r="J47" s="714"/>
      <c r="K47" s="713" t="s">
        <v>511</v>
      </c>
      <c r="L47" s="714"/>
      <c r="M47" s="713" t="s">
        <v>257</v>
      </c>
      <c r="N47" s="714"/>
      <c r="O47" s="1197" t="s">
        <v>252</v>
      </c>
      <c r="P47" s="1198"/>
      <c r="Q47" s="1199"/>
      <c r="R47" s="1197" t="s">
        <v>253</v>
      </c>
      <c r="S47" s="1198"/>
      <c r="T47" s="1199"/>
      <c r="U47" s="1197" t="s">
        <v>254</v>
      </c>
      <c r="V47" s="1198"/>
      <c r="W47" s="1199"/>
      <c r="X47" s="1197" t="s">
        <v>255</v>
      </c>
      <c r="Y47" s="1247"/>
      <c r="Z47" s="1199"/>
      <c r="AA47" s="1197" t="s">
        <v>511</v>
      </c>
      <c r="AB47" s="1198"/>
      <c r="AC47" s="1199"/>
      <c r="AD47" s="1197" t="s">
        <v>257</v>
      </c>
      <c r="AE47" s="1198"/>
      <c r="AF47" s="1199"/>
    </row>
    <row r="48" spans="1:32" s="66" customFormat="1" ht="29.25" customHeight="1" x14ac:dyDescent="0.25">
      <c r="A48" s="1225"/>
      <c r="B48" s="1250"/>
      <c r="C48" s="210" t="s">
        <v>100</v>
      </c>
      <c r="D48" s="195" t="s">
        <v>521</v>
      </c>
      <c r="E48" s="210" t="s">
        <v>100</v>
      </c>
      <c r="F48" s="195" t="s">
        <v>521</v>
      </c>
      <c r="G48" s="210" t="s">
        <v>100</v>
      </c>
      <c r="H48" s="195" t="s">
        <v>521</v>
      </c>
      <c r="I48" s="210" t="s">
        <v>100</v>
      </c>
      <c r="J48" s="195" t="s">
        <v>521</v>
      </c>
      <c r="K48" s="210" t="s">
        <v>100</v>
      </c>
      <c r="L48" s="195" t="s">
        <v>521</v>
      </c>
      <c r="M48" s="210" t="s">
        <v>100</v>
      </c>
      <c r="N48" s="195" t="s">
        <v>521</v>
      </c>
      <c r="O48" s="198" t="s">
        <v>100</v>
      </c>
      <c r="P48" s="198" t="s">
        <v>522</v>
      </c>
      <c r="Q48" s="198" t="s">
        <v>229</v>
      </c>
      <c r="R48" s="198" t="s">
        <v>100</v>
      </c>
      <c r="S48" s="198" t="s">
        <v>522</v>
      </c>
      <c r="T48" s="198" t="s">
        <v>229</v>
      </c>
      <c r="U48" s="198" t="s">
        <v>100</v>
      </c>
      <c r="V48" s="198" t="s">
        <v>522</v>
      </c>
      <c r="W48" s="198" t="s">
        <v>229</v>
      </c>
      <c r="X48" s="591" t="s">
        <v>100</v>
      </c>
      <c r="Y48" s="590" t="s">
        <v>522</v>
      </c>
      <c r="Z48" s="590" t="s">
        <v>229</v>
      </c>
      <c r="AA48" s="601" t="s">
        <v>100</v>
      </c>
      <c r="AB48" s="198" t="s">
        <v>522</v>
      </c>
      <c r="AC48" s="198" t="s">
        <v>229</v>
      </c>
      <c r="AD48" s="198" t="s">
        <v>100</v>
      </c>
      <c r="AE48" s="198" t="s">
        <v>522</v>
      </c>
      <c r="AF48" s="198" t="s">
        <v>229</v>
      </c>
    </row>
    <row r="49" spans="1:32" s="66" customFormat="1" ht="16.5" x14ac:dyDescent="0.25">
      <c r="A49" s="1225"/>
      <c r="B49" s="284" t="s">
        <v>523</v>
      </c>
      <c r="C49" s="437">
        <v>1</v>
      </c>
      <c r="D49" s="430">
        <v>675636</v>
      </c>
      <c r="E49" s="389">
        <v>1</v>
      </c>
      <c r="F49" s="430">
        <v>675636</v>
      </c>
      <c r="G49" s="389">
        <v>1</v>
      </c>
      <c r="H49" s="430">
        <v>675636</v>
      </c>
      <c r="I49" s="389">
        <v>1</v>
      </c>
      <c r="J49" s="434">
        <v>5040689</v>
      </c>
      <c r="K49" s="389">
        <v>1</v>
      </c>
      <c r="L49" s="430">
        <v>675636</v>
      </c>
      <c r="M49" s="389">
        <v>1</v>
      </c>
      <c r="N49" s="430">
        <v>675636</v>
      </c>
      <c r="O49" s="389"/>
      <c r="P49" s="434"/>
      <c r="Q49" s="434"/>
      <c r="R49" s="389"/>
      <c r="S49" s="434"/>
      <c r="T49" s="434"/>
      <c r="U49" s="389"/>
      <c r="V49" s="434"/>
      <c r="W49" s="584"/>
      <c r="X49" s="589"/>
      <c r="Y49" s="592"/>
      <c r="Z49" s="596"/>
      <c r="AA49" s="389"/>
      <c r="AB49" s="599"/>
      <c r="AC49" s="588"/>
      <c r="AD49" s="134"/>
      <c r="AE49" s="272"/>
      <c r="AF49" s="209"/>
    </row>
    <row r="50" spans="1:32" s="66" customFormat="1" ht="16.5" x14ac:dyDescent="0.25">
      <c r="A50" s="1225"/>
      <c r="B50" s="285" t="s">
        <v>524</v>
      </c>
      <c r="C50" s="437">
        <v>1</v>
      </c>
      <c r="D50" s="430">
        <v>675636</v>
      </c>
      <c r="E50" s="389">
        <v>1</v>
      </c>
      <c r="F50" s="430">
        <v>675636</v>
      </c>
      <c r="G50" s="389">
        <v>1</v>
      </c>
      <c r="H50" s="430">
        <v>675636</v>
      </c>
      <c r="I50" s="389">
        <v>1</v>
      </c>
      <c r="J50" s="434">
        <v>5040689</v>
      </c>
      <c r="K50" s="389">
        <v>1</v>
      </c>
      <c r="L50" s="430">
        <v>675636</v>
      </c>
      <c r="M50" s="389">
        <v>1</v>
      </c>
      <c r="N50" s="430">
        <v>675636</v>
      </c>
      <c r="O50" s="389"/>
      <c r="P50" s="434"/>
      <c r="Q50" s="434"/>
      <c r="R50" s="389"/>
      <c r="S50" s="434"/>
      <c r="T50" s="434"/>
      <c r="U50" s="389"/>
      <c r="V50" s="434"/>
      <c r="W50" s="584"/>
      <c r="X50" s="585"/>
      <c r="Y50" s="588"/>
      <c r="Z50" s="596"/>
      <c r="AA50" s="389"/>
      <c r="AB50" s="599"/>
      <c r="AC50" s="588"/>
      <c r="AD50" s="134"/>
      <c r="AE50" s="272"/>
      <c r="AF50" s="209"/>
    </row>
    <row r="51" spans="1:32" s="66" customFormat="1" ht="16.5" x14ac:dyDescent="0.25">
      <c r="A51" s="1225"/>
      <c r="B51" s="285" t="s">
        <v>525</v>
      </c>
      <c r="C51" s="437">
        <v>1</v>
      </c>
      <c r="D51" s="430">
        <v>675636</v>
      </c>
      <c r="E51" s="389">
        <v>1</v>
      </c>
      <c r="F51" s="430">
        <v>675636</v>
      </c>
      <c r="G51" s="389">
        <v>1</v>
      </c>
      <c r="H51" s="430">
        <v>675636</v>
      </c>
      <c r="I51" s="389">
        <v>1</v>
      </c>
      <c r="J51" s="434">
        <v>5040689</v>
      </c>
      <c r="K51" s="389">
        <v>1</v>
      </c>
      <c r="L51" s="430">
        <v>675636</v>
      </c>
      <c r="M51" s="389">
        <v>1</v>
      </c>
      <c r="N51" s="430">
        <v>675636</v>
      </c>
      <c r="O51" s="389"/>
      <c r="P51" s="434"/>
      <c r="Q51" s="434"/>
      <c r="R51" s="389"/>
      <c r="S51" s="434"/>
      <c r="T51" s="434"/>
      <c r="U51" s="389"/>
      <c r="V51" s="434"/>
      <c r="W51" s="584"/>
      <c r="X51" s="585"/>
      <c r="Y51" s="588"/>
      <c r="Z51" s="596"/>
      <c r="AA51" s="389"/>
      <c r="AB51" s="599"/>
      <c r="AC51" s="588"/>
      <c r="AD51" s="134"/>
      <c r="AE51" s="272"/>
      <c r="AF51" s="209"/>
    </row>
    <row r="52" spans="1:32" s="66" customFormat="1" ht="16.5" x14ac:dyDescent="0.25">
      <c r="A52" s="1225"/>
      <c r="B52" s="285" t="s">
        <v>526</v>
      </c>
      <c r="C52" s="437">
        <v>1</v>
      </c>
      <c r="D52" s="430">
        <v>675636</v>
      </c>
      <c r="E52" s="389">
        <v>1</v>
      </c>
      <c r="F52" s="430">
        <v>675636</v>
      </c>
      <c r="G52" s="389">
        <v>1</v>
      </c>
      <c r="H52" s="430">
        <v>675636</v>
      </c>
      <c r="I52" s="389">
        <v>1</v>
      </c>
      <c r="J52" s="434">
        <v>5040689</v>
      </c>
      <c r="K52" s="389">
        <v>1</v>
      </c>
      <c r="L52" s="430">
        <v>675636</v>
      </c>
      <c r="M52" s="389">
        <v>1</v>
      </c>
      <c r="N52" s="430">
        <v>675636</v>
      </c>
      <c r="O52" s="389"/>
      <c r="P52" s="434"/>
      <c r="Q52" s="434"/>
      <c r="R52" s="389"/>
      <c r="S52" s="434"/>
      <c r="T52" s="434"/>
      <c r="U52" s="389"/>
      <c r="V52" s="434"/>
      <c r="W52" s="584"/>
      <c r="X52" s="585"/>
      <c r="Y52" s="588"/>
      <c r="Z52" s="596"/>
      <c r="AA52" s="389"/>
      <c r="AB52" s="599"/>
      <c r="AC52" s="588"/>
      <c r="AD52" s="134"/>
      <c r="AE52" s="272"/>
      <c r="AF52" s="209"/>
    </row>
    <row r="53" spans="1:32" s="66" customFormat="1" ht="16.5" x14ac:dyDescent="0.25">
      <c r="A53" s="1225"/>
      <c r="B53" s="285" t="s">
        <v>527</v>
      </c>
      <c r="C53" s="437">
        <v>1</v>
      </c>
      <c r="D53" s="430">
        <v>675636</v>
      </c>
      <c r="E53" s="389">
        <v>1</v>
      </c>
      <c r="F53" s="430">
        <v>675636</v>
      </c>
      <c r="G53" s="389">
        <v>1</v>
      </c>
      <c r="H53" s="430">
        <v>675636</v>
      </c>
      <c r="I53" s="389">
        <v>1</v>
      </c>
      <c r="J53" s="434">
        <v>5040689</v>
      </c>
      <c r="K53" s="389">
        <v>1</v>
      </c>
      <c r="L53" s="430">
        <v>675636</v>
      </c>
      <c r="M53" s="389">
        <v>1</v>
      </c>
      <c r="N53" s="430">
        <v>675636</v>
      </c>
      <c r="O53" s="389"/>
      <c r="P53" s="434"/>
      <c r="Q53" s="434"/>
      <c r="R53" s="389"/>
      <c r="S53" s="434"/>
      <c r="T53" s="434"/>
      <c r="U53" s="389"/>
      <c r="V53" s="434"/>
      <c r="W53" s="584"/>
      <c r="X53" s="585"/>
      <c r="Y53" s="588"/>
      <c r="Z53" s="596"/>
      <c r="AA53" s="389"/>
      <c r="AB53" s="599"/>
      <c r="AC53" s="588"/>
      <c r="AD53" s="134"/>
      <c r="AE53" s="272"/>
      <c r="AF53" s="209"/>
    </row>
    <row r="54" spans="1:32" s="66" customFormat="1" ht="16.5" x14ac:dyDescent="0.25">
      <c r="A54" s="1225"/>
      <c r="B54" s="285" t="s">
        <v>528</v>
      </c>
      <c r="C54" s="437">
        <v>1</v>
      </c>
      <c r="D54" s="430">
        <v>675636</v>
      </c>
      <c r="E54" s="389">
        <v>1</v>
      </c>
      <c r="F54" s="430">
        <v>675636</v>
      </c>
      <c r="G54" s="389">
        <v>1</v>
      </c>
      <c r="H54" s="430">
        <v>675636</v>
      </c>
      <c r="I54" s="389">
        <v>1</v>
      </c>
      <c r="J54" s="434">
        <v>5040689</v>
      </c>
      <c r="K54" s="389">
        <v>1</v>
      </c>
      <c r="L54" s="430">
        <v>675636</v>
      </c>
      <c r="M54" s="389">
        <v>1</v>
      </c>
      <c r="N54" s="430">
        <v>675636</v>
      </c>
      <c r="O54" s="389"/>
      <c r="P54" s="434"/>
      <c r="Q54" s="434"/>
      <c r="R54" s="389"/>
      <c r="S54" s="434"/>
      <c r="T54" s="434"/>
      <c r="U54" s="389"/>
      <c r="V54" s="434"/>
      <c r="W54" s="584"/>
      <c r="X54" s="585"/>
      <c r="Y54" s="588"/>
      <c r="Z54" s="596"/>
      <c r="AA54" s="389"/>
      <c r="AB54" s="599"/>
      <c r="AC54" s="588"/>
      <c r="AD54" s="134"/>
      <c r="AE54" s="272"/>
      <c r="AF54" s="209"/>
    </row>
    <row r="55" spans="1:32" s="66" customFormat="1" ht="16.5" x14ac:dyDescent="0.25">
      <c r="A55" s="1225"/>
      <c r="B55" s="285" t="s">
        <v>529</v>
      </c>
      <c r="C55" s="437">
        <v>1</v>
      </c>
      <c r="D55" s="430">
        <v>675636</v>
      </c>
      <c r="E55" s="389">
        <v>1</v>
      </c>
      <c r="F55" s="430">
        <v>675636</v>
      </c>
      <c r="G55" s="389">
        <v>1</v>
      </c>
      <c r="H55" s="430">
        <v>675636</v>
      </c>
      <c r="I55" s="389">
        <v>1</v>
      </c>
      <c r="J55" s="434">
        <v>5040689</v>
      </c>
      <c r="K55" s="389">
        <v>1</v>
      </c>
      <c r="L55" s="430">
        <v>675636</v>
      </c>
      <c r="M55" s="389">
        <v>1</v>
      </c>
      <c r="N55" s="430">
        <v>675636</v>
      </c>
      <c r="O55" s="389"/>
      <c r="P55" s="434"/>
      <c r="Q55" s="434"/>
      <c r="R55" s="389"/>
      <c r="S55" s="434"/>
      <c r="T55" s="434"/>
      <c r="U55" s="389"/>
      <c r="V55" s="434"/>
      <c r="W55" s="584"/>
      <c r="X55" s="585"/>
      <c r="Y55" s="588"/>
      <c r="Z55" s="596"/>
      <c r="AA55" s="389"/>
      <c r="AB55" s="599"/>
      <c r="AC55" s="588"/>
      <c r="AD55" s="134"/>
      <c r="AE55" s="272"/>
      <c r="AF55" s="209"/>
    </row>
    <row r="56" spans="1:32" s="66" customFormat="1" ht="16.5" x14ac:dyDescent="0.25">
      <c r="A56" s="1225"/>
      <c r="B56" s="285" t="s">
        <v>530</v>
      </c>
      <c r="C56" s="437">
        <v>1</v>
      </c>
      <c r="D56" s="430">
        <v>675636</v>
      </c>
      <c r="E56" s="389">
        <v>1</v>
      </c>
      <c r="F56" s="430">
        <v>675636</v>
      </c>
      <c r="G56" s="389">
        <v>1</v>
      </c>
      <c r="H56" s="430">
        <v>675636</v>
      </c>
      <c r="I56" s="389">
        <v>1</v>
      </c>
      <c r="J56" s="434">
        <v>5040689</v>
      </c>
      <c r="K56" s="389">
        <v>1</v>
      </c>
      <c r="L56" s="430">
        <v>675636</v>
      </c>
      <c r="M56" s="389">
        <v>1</v>
      </c>
      <c r="N56" s="430">
        <v>675636</v>
      </c>
      <c r="O56" s="389"/>
      <c r="P56" s="434"/>
      <c r="Q56" s="434"/>
      <c r="R56" s="389"/>
      <c r="S56" s="434"/>
      <c r="T56" s="434"/>
      <c r="U56" s="389"/>
      <c r="V56" s="434"/>
      <c r="W56" s="584"/>
      <c r="X56" s="585"/>
      <c r="Y56" s="588"/>
      <c r="Z56" s="596"/>
      <c r="AA56" s="389"/>
      <c r="AB56" s="599"/>
      <c r="AC56" s="588"/>
      <c r="AD56" s="134"/>
      <c r="AE56" s="272"/>
      <c r="AF56" s="209"/>
    </row>
    <row r="57" spans="1:32" s="66" customFormat="1" ht="16.5" x14ac:dyDescent="0.25">
      <c r="A57" s="1225"/>
      <c r="B57" s="285" t="s">
        <v>531</v>
      </c>
      <c r="C57" s="437">
        <v>1</v>
      </c>
      <c r="D57" s="430">
        <v>675636</v>
      </c>
      <c r="E57" s="389">
        <v>1</v>
      </c>
      <c r="F57" s="430">
        <v>675636</v>
      </c>
      <c r="G57" s="389">
        <v>1</v>
      </c>
      <c r="H57" s="430">
        <v>675636</v>
      </c>
      <c r="I57" s="389">
        <v>1</v>
      </c>
      <c r="J57" s="434">
        <v>5040689</v>
      </c>
      <c r="K57" s="389">
        <v>1</v>
      </c>
      <c r="L57" s="430">
        <v>675636</v>
      </c>
      <c r="M57" s="389">
        <v>1</v>
      </c>
      <c r="N57" s="430">
        <v>675636</v>
      </c>
      <c r="O57" s="389"/>
      <c r="P57" s="434"/>
      <c r="Q57" s="434"/>
      <c r="R57" s="389"/>
      <c r="S57" s="434"/>
      <c r="T57" s="434"/>
      <c r="U57" s="389"/>
      <c r="V57" s="434"/>
      <c r="W57" s="584"/>
      <c r="X57" s="585"/>
      <c r="Y57" s="588"/>
      <c r="Z57" s="596"/>
      <c r="AA57" s="389"/>
      <c r="AB57" s="599"/>
      <c r="AC57" s="588"/>
      <c r="AD57" s="134"/>
      <c r="AE57" s="272"/>
      <c r="AF57" s="209"/>
    </row>
    <row r="58" spans="1:32" s="66" customFormat="1" ht="16.5" x14ac:dyDescent="0.25">
      <c r="A58" s="1225"/>
      <c r="B58" s="285" t="s">
        <v>532</v>
      </c>
      <c r="C58" s="437">
        <v>1</v>
      </c>
      <c r="D58" s="430">
        <v>675636</v>
      </c>
      <c r="E58" s="389">
        <v>1</v>
      </c>
      <c r="F58" s="430">
        <v>675636</v>
      </c>
      <c r="G58" s="389">
        <v>1</v>
      </c>
      <c r="H58" s="430">
        <v>675636</v>
      </c>
      <c r="I58" s="389">
        <v>1</v>
      </c>
      <c r="J58" s="434">
        <v>5040689</v>
      </c>
      <c r="K58" s="389">
        <v>1</v>
      </c>
      <c r="L58" s="430">
        <v>675636</v>
      </c>
      <c r="M58" s="389">
        <v>1</v>
      </c>
      <c r="N58" s="430">
        <v>675636</v>
      </c>
      <c r="O58" s="389"/>
      <c r="P58" s="434"/>
      <c r="Q58" s="434"/>
      <c r="R58" s="389"/>
      <c r="S58" s="434"/>
      <c r="T58" s="434"/>
      <c r="U58" s="389"/>
      <c r="V58" s="434"/>
      <c r="W58" s="584"/>
      <c r="X58" s="585"/>
      <c r="Y58" s="588"/>
      <c r="Z58" s="596"/>
      <c r="AA58" s="389"/>
      <c r="AB58" s="599"/>
      <c r="AC58" s="588"/>
      <c r="AD58" s="134"/>
      <c r="AE58" s="272"/>
      <c r="AF58" s="209"/>
    </row>
    <row r="59" spans="1:32" s="66" customFormat="1" ht="16.5" x14ac:dyDescent="0.25">
      <c r="A59" s="1225"/>
      <c r="B59" s="285" t="s">
        <v>533</v>
      </c>
      <c r="C59" s="437">
        <v>1</v>
      </c>
      <c r="D59" s="430">
        <v>675636</v>
      </c>
      <c r="E59" s="389">
        <v>1</v>
      </c>
      <c r="F59" s="430">
        <v>675636</v>
      </c>
      <c r="G59" s="389">
        <v>1</v>
      </c>
      <c r="H59" s="430">
        <v>675636</v>
      </c>
      <c r="I59" s="389">
        <v>1</v>
      </c>
      <c r="J59" s="434">
        <v>5040689</v>
      </c>
      <c r="K59" s="389">
        <v>1</v>
      </c>
      <c r="L59" s="430">
        <v>675636</v>
      </c>
      <c r="M59" s="389">
        <v>1</v>
      </c>
      <c r="N59" s="430">
        <v>675636</v>
      </c>
      <c r="O59" s="389"/>
      <c r="P59" s="434"/>
      <c r="Q59" s="434"/>
      <c r="R59" s="389"/>
      <c r="S59" s="434"/>
      <c r="T59" s="434"/>
      <c r="U59" s="389"/>
      <c r="V59" s="434"/>
      <c r="W59" s="584"/>
      <c r="X59" s="585"/>
      <c r="Y59" s="588"/>
      <c r="Z59" s="596"/>
      <c r="AA59" s="389"/>
      <c r="AB59" s="599"/>
      <c r="AC59" s="588"/>
      <c r="AD59" s="134"/>
      <c r="AE59" s="272"/>
      <c r="AF59" s="209"/>
    </row>
    <row r="60" spans="1:32" s="66" customFormat="1" ht="16.5" x14ac:dyDescent="0.25">
      <c r="A60" s="1225"/>
      <c r="B60" s="285" t="s">
        <v>534</v>
      </c>
      <c r="C60" s="437">
        <v>1</v>
      </c>
      <c r="D60" s="430">
        <v>675636</v>
      </c>
      <c r="E60" s="389">
        <v>1</v>
      </c>
      <c r="F60" s="430">
        <v>675636</v>
      </c>
      <c r="G60" s="389">
        <v>1</v>
      </c>
      <c r="H60" s="430">
        <v>675636</v>
      </c>
      <c r="I60" s="389">
        <v>1</v>
      </c>
      <c r="J60" s="434">
        <v>5040689</v>
      </c>
      <c r="K60" s="389">
        <v>1</v>
      </c>
      <c r="L60" s="430">
        <v>675636</v>
      </c>
      <c r="M60" s="389">
        <v>1</v>
      </c>
      <c r="N60" s="430">
        <v>675636</v>
      </c>
      <c r="O60" s="389"/>
      <c r="P60" s="434"/>
      <c r="Q60" s="434"/>
      <c r="R60" s="389"/>
      <c r="S60" s="434"/>
      <c r="T60" s="434"/>
      <c r="U60" s="389"/>
      <c r="V60" s="434"/>
      <c r="W60" s="584"/>
      <c r="X60" s="585"/>
      <c r="Y60" s="588"/>
      <c r="Z60" s="596"/>
      <c r="AA60" s="389"/>
      <c r="AB60" s="599"/>
      <c r="AC60" s="588"/>
      <c r="AD60" s="134"/>
      <c r="AE60" s="272"/>
      <c r="AF60" s="209"/>
    </row>
    <row r="61" spans="1:32" s="66" customFormat="1" ht="16.5" x14ac:dyDescent="0.25">
      <c r="A61" s="1225"/>
      <c r="B61" s="285" t="s">
        <v>535</v>
      </c>
      <c r="C61" s="437">
        <v>1</v>
      </c>
      <c r="D61" s="430">
        <v>675636</v>
      </c>
      <c r="E61" s="389">
        <v>1</v>
      </c>
      <c r="F61" s="430">
        <v>675636</v>
      </c>
      <c r="G61" s="389">
        <v>1</v>
      </c>
      <c r="H61" s="430">
        <v>675636</v>
      </c>
      <c r="I61" s="389">
        <v>1</v>
      </c>
      <c r="J61" s="434">
        <v>5040689</v>
      </c>
      <c r="K61" s="389">
        <v>1</v>
      </c>
      <c r="L61" s="430">
        <v>675636</v>
      </c>
      <c r="M61" s="389">
        <v>1</v>
      </c>
      <c r="N61" s="430">
        <v>675636</v>
      </c>
      <c r="O61" s="389"/>
      <c r="P61" s="434"/>
      <c r="Q61" s="434"/>
      <c r="R61" s="389"/>
      <c r="S61" s="434"/>
      <c r="T61" s="434"/>
      <c r="U61" s="389"/>
      <c r="V61" s="434"/>
      <c r="W61" s="584"/>
      <c r="X61" s="585"/>
      <c r="Y61" s="588"/>
      <c r="Z61" s="596"/>
      <c r="AA61" s="389"/>
      <c r="AB61" s="599"/>
      <c r="AC61" s="588"/>
      <c r="AD61" s="134"/>
      <c r="AE61" s="272"/>
      <c r="AF61" s="209"/>
    </row>
    <row r="62" spans="1:32" s="66" customFormat="1" ht="16.5" x14ac:dyDescent="0.25">
      <c r="A62" s="1225"/>
      <c r="B62" s="285" t="s">
        <v>536</v>
      </c>
      <c r="C62" s="437">
        <v>1</v>
      </c>
      <c r="D62" s="430">
        <v>675636</v>
      </c>
      <c r="E62" s="389">
        <v>1</v>
      </c>
      <c r="F62" s="430">
        <v>675636</v>
      </c>
      <c r="G62" s="389">
        <v>1</v>
      </c>
      <c r="H62" s="430">
        <v>675636</v>
      </c>
      <c r="I62" s="389">
        <v>1</v>
      </c>
      <c r="J62" s="434">
        <v>5040689</v>
      </c>
      <c r="K62" s="389">
        <v>1</v>
      </c>
      <c r="L62" s="430">
        <v>675636</v>
      </c>
      <c r="M62" s="389">
        <v>1</v>
      </c>
      <c r="N62" s="430">
        <v>675636</v>
      </c>
      <c r="O62" s="389"/>
      <c r="P62" s="434"/>
      <c r="Q62" s="434"/>
      <c r="R62" s="389"/>
      <c r="S62" s="434"/>
      <c r="T62" s="434"/>
      <c r="U62" s="389"/>
      <c r="V62" s="434"/>
      <c r="W62" s="584"/>
      <c r="X62" s="585"/>
      <c r="Y62" s="588"/>
      <c r="Z62" s="596"/>
      <c r="AA62" s="389"/>
      <c r="AB62" s="599"/>
      <c r="AC62" s="588"/>
      <c r="AD62" s="134"/>
      <c r="AE62" s="272"/>
      <c r="AF62" s="209"/>
    </row>
    <row r="63" spans="1:32" s="66" customFormat="1" ht="16.5" x14ac:dyDescent="0.25">
      <c r="A63" s="1225"/>
      <c r="B63" s="285" t="s">
        <v>537</v>
      </c>
      <c r="C63" s="437">
        <v>1</v>
      </c>
      <c r="D63" s="430">
        <v>675636</v>
      </c>
      <c r="E63" s="389">
        <v>1</v>
      </c>
      <c r="F63" s="430">
        <v>675636</v>
      </c>
      <c r="G63" s="389">
        <v>1</v>
      </c>
      <c r="H63" s="430">
        <v>675636</v>
      </c>
      <c r="I63" s="389">
        <v>1</v>
      </c>
      <c r="J63" s="434">
        <v>5040689</v>
      </c>
      <c r="K63" s="389">
        <v>1</v>
      </c>
      <c r="L63" s="430">
        <v>675636</v>
      </c>
      <c r="M63" s="389">
        <v>1</v>
      </c>
      <c r="N63" s="430">
        <v>675636</v>
      </c>
      <c r="O63" s="389"/>
      <c r="P63" s="434"/>
      <c r="Q63" s="434"/>
      <c r="R63" s="389"/>
      <c r="S63" s="434"/>
      <c r="T63" s="434"/>
      <c r="U63" s="389"/>
      <c r="V63" s="434"/>
      <c r="W63" s="584"/>
      <c r="X63" s="585"/>
      <c r="Y63" s="588"/>
      <c r="Z63" s="596"/>
      <c r="AA63" s="389"/>
      <c r="AB63" s="599"/>
      <c r="AC63" s="588"/>
      <c r="AD63" s="134"/>
      <c r="AE63" s="272"/>
      <c r="AF63" s="209"/>
    </row>
    <row r="64" spans="1:32" s="66" customFormat="1" ht="16.5" x14ac:dyDescent="0.25">
      <c r="A64" s="1225"/>
      <c r="B64" s="285" t="s">
        <v>538</v>
      </c>
      <c r="C64" s="437">
        <v>1</v>
      </c>
      <c r="D64" s="430">
        <v>675636</v>
      </c>
      <c r="E64" s="389">
        <v>1</v>
      </c>
      <c r="F64" s="430">
        <v>675636</v>
      </c>
      <c r="G64" s="389">
        <v>1</v>
      </c>
      <c r="H64" s="430">
        <v>675636</v>
      </c>
      <c r="I64" s="389">
        <v>1</v>
      </c>
      <c r="J64" s="434">
        <v>5040689</v>
      </c>
      <c r="K64" s="389">
        <v>1</v>
      </c>
      <c r="L64" s="430">
        <v>675636</v>
      </c>
      <c r="M64" s="389">
        <v>1</v>
      </c>
      <c r="N64" s="430">
        <v>675636</v>
      </c>
      <c r="O64" s="389"/>
      <c r="P64" s="434"/>
      <c r="Q64" s="434"/>
      <c r="R64" s="389"/>
      <c r="S64" s="434"/>
      <c r="T64" s="434"/>
      <c r="U64" s="389"/>
      <c r="V64" s="434"/>
      <c r="W64" s="584"/>
      <c r="X64" s="585"/>
      <c r="Y64" s="588"/>
      <c r="Z64" s="596"/>
      <c r="AA64" s="389"/>
      <c r="AB64" s="599"/>
      <c r="AC64" s="588"/>
      <c r="AD64" s="134"/>
      <c r="AE64" s="272"/>
      <c r="AF64" s="209"/>
    </row>
    <row r="65" spans="1:32" s="66" customFormat="1" ht="16.5" x14ac:dyDescent="0.25">
      <c r="A65" s="1225"/>
      <c r="B65" s="285" t="s">
        <v>539</v>
      </c>
      <c r="C65" s="437">
        <v>1</v>
      </c>
      <c r="D65" s="430">
        <v>675636</v>
      </c>
      <c r="E65" s="389">
        <v>1</v>
      </c>
      <c r="F65" s="430">
        <v>675636</v>
      </c>
      <c r="G65" s="389">
        <v>1</v>
      </c>
      <c r="H65" s="430">
        <v>675636</v>
      </c>
      <c r="I65" s="389">
        <v>1</v>
      </c>
      <c r="J65" s="434">
        <v>5040689</v>
      </c>
      <c r="K65" s="389">
        <v>1</v>
      </c>
      <c r="L65" s="430">
        <v>675636</v>
      </c>
      <c r="M65" s="389">
        <v>1</v>
      </c>
      <c r="N65" s="430">
        <v>675636</v>
      </c>
      <c r="O65" s="389"/>
      <c r="P65" s="434"/>
      <c r="Q65" s="434"/>
      <c r="R65" s="389"/>
      <c r="S65" s="434"/>
      <c r="T65" s="434"/>
      <c r="U65" s="389"/>
      <c r="V65" s="434"/>
      <c r="W65" s="584"/>
      <c r="X65" s="585"/>
      <c r="Y65" s="588"/>
      <c r="Z65" s="596"/>
      <c r="AA65" s="389"/>
      <c r="AB65" s="599"/>
      <c r="AC65" s="588"/>
      <c r="AD65" s="134"/>
      <c r="AE65" s="272"/>
      <c r="AF65" s="209"/>
    </row>
    <row r="66" spans="1:32" s="66" customFormat="1" ht="16.5" x14ac:dyDescent="0.25">
      <c r="A66" s="1225"/>
      <c r="B66" s="285" t="s">
        <v>540</v>
      </c>
      <c r="C66" s="437">
        <v>1</v>
      </c>
      <c r="D66" s="430">
        <v>675636</v>
      </c>
      <c r="E66" s="389">
        <v>1</v>
      </c>
      <c r="F66" s="430">
        <v>675636</v>
      </c>
      <c r="G66" s="389">
        <v>1</v>
      </c>
      <c r="H66" s="430">
        <v>675636</v>
      </c>
      <c r="I66" s="389">
        <v>1</v>
      </c>
      <c r="J66" s="434">
        <v>5040689</v>
      </c>
      <c r="K66" s="389">
        <v>1</v>
      </c>
      <c r="L66" s="430">
        <v>675636</v>
      </c>
      <c r="M66" s="389">
        <v>1</v>
      </c>
      <c r="N66" s="430">
        <v>675636</v>
      </c>
      <c r="O66" s="389"/>
      <c r="P66" s="434"/>
      <c r="Q66" s="434"/>
      <c r="R66" s="389"/>
      <c r="S66" s="434"/>
      <c r="T66" s="434"/>
      <c r="U66" s="389"/>
      <c r="V66" s="434"/>
      <c r="W66" s="584"/>
      <c r="X66" s="585"/>
      <c r="Y66" s="588"/>
      <c r="Z66" s="596"/>
      <c r="AA66" s="389"/>
      <c r="AB66" s="599"/>
      <c r="AC66" s="588"/>
      <c r="AD66" s="134"/>
      <c r="AE66" s="272"/>
      <c r="AF66" s="209"/>
    </row>
    <row r="67" spans="1:32" s="66" customFormat="1" ht="16.5" x14ac:dyDescent="0.25">
      <c r="A67" s="1225"/>
      <c r="B67" s="285" t="s">
        <v>541</v>
      </c>
      <c r="C67" s="437">
        <v>1</v>
      </c>
      <c r="D67" s="430">
        <v>675635</v>
      </c>
      <c r="E67" s="389">
        <v>1</v>
      </c>
      <c r="F67" s="430">
        <v>675635</v>
      </c>
      <c r="G67" s="389">
        <v>1</v>
      </c>
      <c r="H67" s="430">
        <v>675635</v>
      </c>
      <c r="I67" s="389">
        <v>1</v>
      </c>
      <c r="J67" s="434">
        <v>5040681</v>
      </c>
      <c r="K67" s="389">
        <v>1</v>
      </c>
      <c r="L67" s="430">
        <v>675635</v>
      </c>
      <c r="M67" s="389">
        <v>1</v>
      </c>
      <c r="N67" s="430">
        <v>675635</v>
      </c>
      <c r="O67" s="389"/>
      <c r="P67" s="434"/>
      <c r="Q67" s="434"/>
      <c r="R67" s="389"/>
      <c r="S67" s="434"/>
      <c r="T67" s="434"/>
      <c r="U67" s="389"/>
      <c r="V67" s="434"/>
      <c r="W67" s="584"/>
      <c r="X67" s="585"/>
      <c r="Y67" s="588"/>
      <c r="Z67" s="596"/>
      <c r="AA67" s="389"/>
      <c r="AB67" s="599"/>
      <c r="AC67" s="588"/>
      <c r="AD67" s="134"/>
      <c r="AE67" s="272"/>
      <c r="AF67" s="209"/>
    </row>
    <row r="68" spans="1:32" s="66" customFormat="1" ht="16.5" x14ac:dyDescent="0.25">
      <c r="A68" s="1225"/>
      <c r="B68" s="286" t="s">
        <v>542</v>
      </c>
      <c r="C68" s="437">
        <v>1</v>
      </c>
      <c r="D68" s="430"/>
      <c r="E68" s="389">
        <v>1</v>
      </c>
      <c r="F68" s="430"/>
      <c r="G68" s="389">
        <v>1</v>
      </c>
      <c r="H68" s="430"/>
      <c r="I68" s="389">
        <v>1</v>
      </c>
      <c r="J68" s="435"/>
      <c r="K68" s="389">
        <v>1</v>
      </c>
      <c r="L68" s="430"/>
      <c r="M68" s="389">
        <v>1</v>
      </c>
      <c r="N68" s="430"/>
      <c r="O68" s="389"/>
      <c r="P68" s="434"/>
      <c r="Q68" s="434"/>
      <c r="R68" s="389"/>
      <c r="S68" s="281"/>
      <c r="T68" s="434"/>
      <c r="U68" s="389"/>
      <c r="V68" s="434"/>
      <c r="W68" s="584"/>
      <c r="X68" s="582"/>
      <c r="Y68" s="586"/>
      <c r="Z68" s="597"/>
      <c r="AA68" s="363"/>
      <c r="AB68" s="280"/>
      <c r="AC68" s="282"/>
      <c r="AD68" s="279"/>
      <c r="AE68" s="280"/>
      <c r="AF68" s="282"/>
    </row>
    <row r="69" spans="1:32" s="66" customFormat="1" ht="16.5" x14ac:dyDescent="0.25">
      <c r="A69" s="894"/>
      <c r="B69" s="273" t="s">
        <v>93</v>
      </c>
      <c r="C69" s="438">
        <v>1</v>
      </c>
      <c r="D69" s="431">
        <f>SUM(D49:D68)</f>
        <v>12837083</v>
      </c>
      <c r="E69" s="436">
        <v>1</v>
      </c>
      <c r="F69" s="431">
        <f>SUM(F49:F68)</f>
        <v>12837083</v>
      </c>
      <c r="G69" s="436">
        <v>1</v>
      </c>
      <c r="H69" s="431">
        <f>SUM(H49:H68)</f>
        <v>12837083</v>
      </c>
      <c r="I69" s="436">
        <v>1</v>
      </c>
      <c r="J69" s="431">
        <f>SUM(J49:J68)</f>
        <v>95773083</v>
      </c>
      <c r="K69" s="436">
        <v>1</v>
      </c>
      <c r="L69" s="431">
        <f>SUM(L49:L68)</f>
        <v>12837083</v>
      </c>
      <c r="M69" s="436">
        <v>1</v>
      </c>
      <c r="N69" s="431">
        <f>SUM(N49:N68)</f>
        <v>12837083</v>
      </c>
      <c r="O69" s="436"/>
      <c r="P69" s="434"/>
      <c r="Q69" s="434"/>
      <c r="R69" s="436"/>
      <c r="S69" s="564"/>
      <c r="T69" s="564"/>
      <c r="U69" s="436"/>
      <c r="V69" s="434"/>
      <c r="W69" s="584"/>
      <c r="X69" s="583"/>
      <c r="Y69" s="587"/>
      <c r="Z69" s="598"/>
      <c r="AA69" s="389"/>
      <c r="AB69" s="600"/>
      <c r="AC69" s="595"/>
      <c r="AD69" s="186"/>
      <c r="AE69" s="187"/>
      <c r="AF69" s="283"/>
    </row>
    <row r="72" spans="1:32" s="66" customFormat="1" ht="50.25" customHeight="1" thickBot="1" x14ac:dyDescent="0.3">
      <c r="A72" s="879" t="s">
        <v>517</v>
      </c>
      <c r="B72" s="880"/>
      <c r="C72" s="1222" t="s">
        <v>544</v>
      </c>
      <c r="D72" s="1222"/>
      <c r="E72" s="1222"/>
      <c r="F72" s="1222"/>
      <c r="G72" s="1222"/>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3"/>
    </row>
    <row r="73" spans="1:32" s="94" customFormat="1" ht="21.75" customHeight="1" thickBot="1" x14ac:dyDescent="0.3">
      <c r="A73" s="893" t="s">
        <v>519</v>
      </c>
      <c r="B73" s="1224" t="s">
        <v>520</v>
      </c>
      <c r="C73" s="713" t="s">
        <v>99</v>
      </c>
      <c r="D73" s="1228"/>
      <c r="E73" s="1228"/>
      <c r="F73" s="1228"/>
      <c r="G73" s="1228"/>
      <c r="H73" s="1228"/>
      <c r="I73" s="1228"/>
      <c r="J73" s="1228"/>
      <c r="K73" s="1228"/>
      <c r="L73" s="1228"/>
      <c r="M73" s="1228"/>
      <c r="N73" s="714"/>
      <c r="O73" s="1197" t="s">
        <v>242</v>
      </c>
      <c r="P73" s="1198"/>
      <c r="Q73" s="1198"/>
      <c r="R73" s="1198"/>
      <c r="S73" s="1198"/>
      <c r="T73" s="1198"/>
      <c r="U73" s="1198"/>
      <c r="V73" s="1198"/>
      <c r="W73" s="1198"/>
      <c r="X73" s="1198"/>
      <c r="Y73" s="1198"/>
      <c r="Z73" s="1198"/>
      <c r="AA73" s="1198"/>
      <c r="AB73" s="1198"/>
      <c r="AC73" s="1198"/>
      <c r="AD73" s="1198"/>
      <c r="AE73" s="1198"/>
      <c r="AF73" s="1199"/>
    </row>
    <row r="74" spans="1:32" s="94" customFormat="1" ht="21.75" customHeight="1" thickBot="1" x14ac:dyDescent="0.3">
      <c r="A74" s="1225"/>
      <c r="B74" s="1224"/>
      <c r="C74" s="1220" t="s">
        <v>240</v>
      </c>
      <c r="D74" s="1221"/>
      <c r="E74" s="1220" t="s">
        <v>247</v>
      </c>
      <c r="F74" s="1221"/>
      <c r="G74" s="1220" t="s">
        <v>248</v>
      </c>
      <c r="H74" s="1221"/>
      <c r="I74" s="1220" t="s">
        <v>249</v>
      </c>
      <c r="J74" s="1221"/>
      <c r="K74" s="1220" t="s">
        <v>250</v>
      </c>
      <c r="L74" s="1221"/>
      <c r="M74" s="1220" t="s">
        <v>251</v>
      </c>
      <c r="N74" s="1221"/>
      <c r="O74" s="1197" t="s">
        <v>240</v>
      </c>
      <c r="P74" s="1198"/>
      <c r="Q74" s="1199"/>
      <c r="R74" s="1217" t="s">
        <v>247</v>
      </c>
      <c r="S74" s="1218"/>
      <c r="T74" s="1219"/>
      <c r="U74" s="1217" t="s">
        <v>248</v>
      </c>
      <c r="V74" s="1218"/>
      <c r="W74" s="1219"/>
      <c r="X74" s="1217" t="s">
        <v>249</v>
      </c>
      <c r="Y74" s="1218"/>
      <c r="Z74" s="1219"/>
      <c r="AA74" s="1217" t="s">
        <v>250</v>
      </c>
      <c r="AB74" s="1218"/>
      <c r="AC74" s="1219"/>
      <c r="AD74" s="1217" t="s">
        <v>251</v>
      </c>
      <c r="AE74" s="1218"/>
      <c r="AF74" s="1219"/>
    </row>
    <row r="75" spans="1:32" s="94" customFormat="1" ht="28.5" customHeight="1" thickBot="1" x14ac:dyDescent="0.3">
      <c r="A75" s="1225"/>
      <c r="B75" s="1224"/>
      <c r="C75" s="197" t="s">
        <v>100</v>
      </c>
      <c r="D75" s="197" t="s">
        <v>521</v>
      </c>
      <c r="E75" s="197" t="s">
        <v>100</v>
      </c>
      <c r="F75" s="197" t="s">
        <v>521</v>
      </c>
      <c r="G75" s="197" t="s">
        <v>100</v>
      </c>
      <c r="H75" s="197" t="s">
        <v>521</v>
      </c>
      <c r="I75" s="197" t="s">
        <v>100</v>
      </c>
      <c r="J75" s="197" t="s">
        <v>521</v>
      </c>
      <c r="K75" s="197" t="s">
        <v>100</v>
      </c>
      <c r="L75" s="197" t="s">
        <v>521</v>
      </c>
      <c r="M75" s="197" t="s">
        <v>100</v>
      </c>
      <c r="N75" s="197" t="s">
        <v>521</v>
      </c>
      <c r="O75" s="198" t="s">
        <v>100</v>
      </c>
      <c r="P75" s="198" t="s">
        <v>522</v>
      </c>
      <c r="Q75" s="198" t="s">
        <v>229</v>
      </c>
      <c r="R75" s="198" t="s">
        <v>100</v>
      </c>
      <c r="S75" s="198" t="s">
        <v>522</v>
      </c>
      <c r="T75" s="198" t="s">
        <v>229</v>
      </c>
      <c r="U75" s="198" t="s">
        <v>100</v>
      </c>
      <c r="V75" s="198" t="s">
        <v>522</v>
      </c>
      <c r="W75" s="198" t="s">
        <v>229</v>
      </c>
      <c r="X75" s="198" t="s">
        <v>100</v>
      </c>
      <c r="Y75" s="198" t="s">
        <v>522</v>
      </c>
      <c r="Z75" s="198" t="s">
        <v>229</v>
      </c>
      <c r="AA75" s="198" t="s">
        <v>100</v>
      </c>
      <c r="AB75" s="198" t="s">
        <v>522</v>
      </c>
      <c r="AC75" s="198" t="s">
        <v>229</v>
      </c>
      <c r="AD75" s="198" t="s">
        <v>100</v>
      </c>
      <c r="AE75" s="198" t="s">
        <v>522</v>
      </c>
      <c r="AF75" s="198" t="s">
        <v>229</v>
      </c>
    </row>
    <row r="76" spans="1:32" s="94" customFormat="1" ht="15.75" customHeight="1" x14ac:dyDescent="0.25">
      <c r="A76" s="1225"/>
      <c r="B76" s="136" t="s">
        <v>523</v>
      </c>
      <c r="C76" s="439">
        <v>1</v>
      </c>
      <c r="D76" s="432">
        <v>48796000</v>
      </c>
      <c r="E76" s="439">
        <v>1</v>
      </c>
      <c r="F76" s="432"/>
      <c r="G76" s="439">
        <v>1</v>
      </c>
      <c r="H76" s="426"/>
      <c r="I76" s="439">
        <v>1</v>
      </c>
      <c r="J76" s="426"/>
      <c r="K76" s="439">
        <v>1</v>
      </c>
      <c r="L76" s="426"/>
      <c r="M76" s="439">
        <v>1</v>
      </c>
      <c r="N76" s="426"/>
      <c r="O76" s="440"/>
      <c r="P76" s="432"/>
      <c r="Q76" s="426"/>
      <c r="R76" s="441"/>
      <c r="S76" s="432"/>
      <c r="T76" s="432"/>
      <c r="U76" s="440"/>
      <c r="V76" s="426"/>
      <c r="W76" s="432"/>
      <c r="X76" s="440"/>
      <c r="Y76" s="447"/>
      <c r="Z76" s="432"/>
      <c r="AA76" s="440"/>
      <c r="AB76" s="207"/>
      <c r="AC76" s="432"/>
      <c r="AD76" s="440"/>
      <c r="AE76" s="272"/>
      <c r="AF76" s="432"/>
    </row>
    <row r="77" spans="1:32" s="94" customFormat="1" ht="15.75" customHeight="1" x14ac:dyDescent="0.25">
      <c r="A77" s="1225"/>
      <c r="B77" s="137" t="s">
        <v>524</v>
      </c>
      <c r="C77" s="442">
        <v>1</v>
      </c>
      <c r="D77" s="432">
        <v>48796000</v>
      </c>
      <c r="E77" s="442">
        <v>1</v>
      </c>
      <c r="F77" s="432"/>
      <c r="G77" s="442">
        <v>1</v>
      </c>
      <c r="H77" s="426"/>
      <c r="I77" s="442">
        <v>1</v>
      </c>
      <c r="J77" s="426"/>
      <c r="K77" s="442">
        <v>1</v>
      </c>
      <c r="L77" s="426"/>
      <c r="M77" s="442">
        <v>1</v>
      </c>
      <c r="N77" s="426"/>
      <c r="O77" s="443"/>
      <c r="P77" s="432"/>
      <c r="Q77" s="426"/>
      <c r="R77" s="444"/>
      <c r="S77" s="432"/>
      <c r="T77" s="432"/>
      <c r="U77" s="444"/>
      <c r="V77" s="426"/>
      <c r="W77" s="432"/>
      <c r="X77" s="444"/>
      <c r="Y77" s="447"/>
      <c r="Z77" s="432"/>
      <c r="AA77" s="444"/>
      <c r="AB77" s="207"/>
      <c r="AC77" s="432"/>
      <c r="AD77" s="444"/>
      <c r="AE77" s="272"/>
      <c r="AF77" s="432"/>
    </row>
    <row r="78" spans="1:32" s="94" customFormat="1" ht="15.75" customHeight="1" x14ac:dyDescent="0.25">
      <c r="A78" s="1225"/>
      <c r="B78" s="137" t="s">
        <v>525</v>
      </c>
      <c r="C78" s="442">
        <v>1</v>
      </c>
      <c r="D78" s="432">
        <v>48796000</v>
      </c>
      <c r="E78" s="442">
        <v>1</v>
      </c>
      <c r="F78" s="432"/>
      <c r="G78" s="442">
        <v>1</v>
      </c>
      <c r="H78" s="426"/>
      <c r="I78" s="442">
        <v>1</v>
      </c>
      <c r="J78" s="426"/>
      <c r="K78" s="442">
        <v>1</v>
      </c>
      <c r="L78" s="426"/>
      <c r="M78" s="442">
        <v>1</v>
      </c>
      <c r="N78" s="426"/>
      <c r="O78" s="443"/>
      <c r="P78" s="432"/>
      <c r="Q78" s="426"/>
      <c r="R78" s="444"/>
      <c r="S78" s="432"/>
      <c r="T78" s="432"/>
      <c r="U78" s="444"/>
      <c r="V78" s="426"/>
      <c r="W78" s="432"/>
      <c r="X78" s="444"/>
      <c r="Y78" s="447"/>
      <c r="Z78" s="432"/>
      <c r="AA78" s="444"/>
      <c r="AB78" s="207"/>
      <c r="AC78" s="432"/>
      <c r="AD78" s="444"/>
      <c r="AE78" s="272"/>
      <c r="AF78" s="432"/>
    </row>
    <row r="79" spans="1:32" s="94" customFormat="1" ht="15.75" customHeight="1" x14ac:dyDescent="0.25">
      <c r="A79" s="1225"/>
      <c r="B79" s="137" t="s">
        <v>526</v>
      </c>
      <c r="C79" s="442">
        <v>1</v>
      </c>
      <c r="D79" s="432">
        <v>48796000</v>
      </c>
      <c r="E79" s="442">
        <v>1</v>
      </c>
      <c r="F79" s="432"/>
      <c r="G79" s="442">
        <v>1</v>
      </c>
      <c r="H79" s="426"/>
      <c r="I79" s="442">
        <v>1</v>
      </c>
      <c r="J79" s="426"/>
      <c r="K79" s="442">
        <v>1</v>
      </c>
      <c r="L79" s="426"/>
      <c r="M79" s="442">
        <v>1</v>
      </c>
      <c r="N79" s="426"/>
      <c r="O79" s="443"/>
      <c r="P79" s="432"/>
      <c r="Q79" s="426"/>
      <c r="R79" s="444"/>
      <c r="S79" s="432"/>
      <c r="T79" s="432"/>
      <c r="U79" s="444"/>
      <c r="V79" s="426"/>
      <c r="W79" s="432"/>
      <c r="X79" s="444"/>
      <c r="Y79" s="447"/>
      <c r="Z79" s="432"/>
      <c r="AA79" s="444"/>
      <c r="AB79" s="207"/>
      <c r="AC79" s="432"/>
      <c r="AD79" s="444"/>
      <c r="AE79" s="272"/>
      <c r="AF79" s="432"/>
    </row>
    <row r="80" spans="1:32" s="94" customFormat="1" ht="15.75" customHeight="1" x14ac:dyDescent="0.25">
      <c r="A80" s="1225"/>
      <c r="B80" s="137" t="s">
        <v>527</v>
      </c>
      <c r="C80" s="442">
        <v>1</v>
      </c>
      <c r="D80" s="432">
        <v>48796000</v>
      </c>
      <c r="E80" s="442">
        <v>1</v>
      </c>
      <c r="F80" s="432"/>
      <c r="G80" s="442">
        <v>1</v>
      </c>
      <c r="H80" s="426"/>
      <c r="I80" s="442">
        <v>1</v>
      </c>
      <c r="J80" s="426"/>
      <c r="K80" s="442">
        <v>1</v>
      </c>
      <c r="L80" s="426"/>
      <c r="M80" s="442">
        <v>1</v>
      </c>
      <c r="N80" s="426"/>
      <c r="O80" s="443"/>
      <c r="P80" s="432"/>
      <c r="Q80" s="426"/>
      <c r="R80" s="444"/>
      <c r="S80" s="432"/>
      <c r="T80" s="432"/>
      <c r="U80" s="444"/>
      <c r="V80" s="426"/>
      <c r="W80" s="432"/>
      <c r="X80" s="444"/>
      <c r="Y80" s="447"/>
      <c r="Z80" s="432"/>
      <c r="AA80" s="444"/>
      <c r="AB80" s="207"/>
      <c r="AC80" s="432"/>
      <c r="AD80" s="444"/>
      <c r="AE80" s="272"/>
      <c r="AF80" s="432"/>
    </row>
    <row r="81" spans="1:32" s="94" customFormat="1" ht="15.75" customHeight="1" x14ac:dyDescent="0.25">
      <c r="A81" s="1225"/>
      <c r="B81" s="137" t="s">
        <v>528</v>
      </c>
      <c r="C81" s="442">
        <v>1</v>
      </c>
      <c r="D81" s="432">
        <v>48796000</v>
      </c>
      <c r="E81" s="442">
        <v>1</v>
      </c>
      <c r="F81" s="432"/>
      <c r="G81" s="442">
        <v>1</v>
      </c>
      <c r="H81" s="426"/>
      <c r="I81" s="442">
        <v>1</v>
      </c>
      <c r="J81" s="426"/>
      <c r="K81" s="442">
        <v>1</v>
      </c>
      <c r="L81" s="426"/>
      <c r="M81" s="442">
        <v>1</v>
      </c>
      <c r="N81" s="426"/>
      <c r="O81" s="444"/>
      <c r="P81" s="432"/>
      <c r="Q81" s="426"/>
      <c r="R81" s="444"/>
      <c r="S81" s="432"/>
      <c r="T81" s="432"/>
      <c r="U81" s="444"/>
      <c r="V81" s="426"/>
      <c r="W81" s="432"/>
      <c r="X81" s="444"/>
      <c r="Y81" s="447"/>
      <c r="Z81" s="432"/>
      <c r="AA81" s="444"/>
      <c r="AB81" s="207"/>
      <c r="AC81" s="432"/>
      <c r="AD81" s="444"/>
      <c r="AE81" s="272"/>
      <c r="AF81" s="432"/>
    </row>
    <row r="82" spans="1:32" s="94" customFormat="1" ht="15.75" customHeight="1" x14ac:dyDescent="0.25">
      <c r="A82" s="1225"/>
      <c r="B82" s="137" t="s">
        <v>529</v>
      </c>
      <c r="C82" s="442">
        <v>1</v>
      </c>
      <c r="D82" s="432">
        <v>48796000</v>
      </c>
      <c r="E82" s="442">
        <v>1</v>
      </c>
      <c r="F82" s="432"/>
      <c r="G82" s="442">
        <v>1</v>
      </c>
      <c r="H82" s="426"/>
      <c r="I82" s="442">
        <v>1</v>
      </c>
      <c r="J82" s="426"/>
      <c r="K82" s="442">
        <v>1</v>
      </c>
      <c r="L82" s="426"/>
      <c r="M82" s="442">
        <v>1</v>
      </c>
      <c r="N82" s="426"/>
      <c r="O82" s="443"/>
      <c r="P82" s="432"/>
      <c r="Q82" s="426"/>
      <c r="R82" s="444"/>
      <c r="S82" s="432"/>
      <c r="T82" s="432"/>
      <c r="U82" s="444"/>
      <c r="V82" s="426"/>
      <c r="W82" s="432"/>
      <c r="X82" s="444"/>
      <c r="Y82" s="447"/>
      <c r="Z82" s="432"/>
      <c r="AA82" s="444"/>
      <c r="AB82" s="207"/>
      <c r="AC82" s="432"/>
      <c r="AD82" s="444"/>
      <c r="AE82" s="272"/>
      <c r="AF82" s="432"/>
    </row>
    <row r="83" spans="1:32" s="94" customFormat="1" ht="15.75" customHeight="1" x14ac:dyDescent="0.25">
      <c r="A83" s="1225"/>
      <c r="B83" s="137" t="s">
        <v>530</v>
      </c>
      <c r="C83" s="442">
        <v>1</v>
      </c>
      <c r="D83" s="432">
        <v>48796000</v>
      </c>
      <c r="E83" s="442">
        <v>1</v>
      </c>
      <c r="F83" s="432"/>
      <c r="G83" s="442">
        <v>1</v>
      </c>
      <c r="H83" s="426"/>
      <c r="I83" s="442">
        <v>1</v>
      </c>
      <c r="J83" s="426"/>
      <c r="K83" s="442">
        <v>1</v>
      </c>
      <c r="L83" s="426"/>
      <c r="M83" s="442">
        <v>1</v>
      </c>
      <c r="N83" s="426"/>
      <c r="O83" s="443"/>
      <c r="P83" s="432"/>
      <c r="Q83" s="426"/>
      <c r="R83" s="444"/>
      <c r="S83" s="432"/>
      <c r="T83" s="432"/>
      <c r="U83" s="444"/>
      <c r="V83" s="426"/>
      <c r="W83" s="432"/>
      <c r="X83" s="444"/>
      <c r="Y83" s="447"/>
      <c r="Z83" s="432"/>
      <c r="AA83" s="444"/>
      <c r="AB83" s="207"/>
      <c r="AC83" s="432"/>
      <c r="AD83" s="444"/>
      <c r="AE83" s="272"/>
      <c r="AF83" s="432"/>
    </row>
    <row r="84" spans="1:32" s="94" customFormat="1" ht="15.75" customHeight="1" x14ac:dyDescent="0.25">
      <c r="A84" s="1225"/>
      <c r="B84" s="137" t="s">
        <v>531</v>
      </c>
      <c r="C84" s="442">
        <v>1</v>
      </c>
      <c r="D84" s="432">
        <v>48796000</v>
      </c>
      <c r="E84" s="442">
        <v>1</v>
      </c>
      <c r="F84" s="432"/>
      <c r="G84" s="442">
        <v>1</v>
      </c>
      <c r="H84" s="426"/>
      <c r="I84" s="442">
        <v>1</v>
      </c>
      <c r="J84" s="426"/>
      <c r="K84" s="442">
        <v>1</v>
      </c>
      <c r="L84" s="426"/>
      <c r="M84" s="442">
        <v>1</v>
      </c>
      <c r="N84" s="426"/>
      <c r="O84" s="443"/>
      <c r="P84" s="432"/>
      <c r="Q84" s="426"/>
      <c r="R84" s="444"/>
      <c r="S84" s="432"/>
      <c r="T84" s="432"/>
      <c r="U84" s="444"/>
      <c r="V84" s="426"/>
      <c r="W84" s="432"/>
      <c r="X84" s="444"/>
      <c r="Y84" s="447"/>
      <c r="Z84" s="432"/>
      <c r="AA84" s="444"/>
      <c r="AB84" s="207"/>
      <c r="AC84" s="432"/>
      <c r="AD84" s="444"/>
      <c r="AE84" s="272"/>
      <c r="AF84" s="432"/>
    </row>
    <row r="85" spans="1:32" s="94" customFormat="1" ht="15.75" customHeight="1" x14ac:dyDescent="0.25">
      <c r="A85" s="1225"/>
      <c r="B85" s="137" t="s">
        <v>532</v>
      </c>
      <c r="C85" s="442">
        <v>1</v>
      </c>
      <c r="D85" s="432">
        <v>48796000</v>
      </c>
      <c r="E85" s="442">
        <v>1</v>
      </c>
      <c r="F85" s="432"/>
      <c r="G85" s="442">
        <v>1</v>
      </c>
      <c r="H85" s="426"/>
      <c r="I85" s="442">
        <v>1</v>
      </c>
      <c r="J85" s="426"/>
      <c r="K85" s="442">
        <v>1</v>
      </c>
      <c r="L85" s="426"/>
      <c r="M85" s="442">
        <v>1</v>
      </c>
      <c r="N85" s="426"/>
      <c r="O85" s="443"/>
      <c r="P85" s="432"/>
      <c r="Q85" s="426"/>
      <c r="R85" s="444"/>
      <c r="S85" s="432"/>
      <c r="T85" s="432"/>
      <c r="U85" s="444"/>
      <c r="V85" s="426"/>
      <c r="W85" s="432"/>
      <c r="X85" s="444"/>
      <c r="Y85" s="447"/>
      <c r="Z85" s="432"/>
      <c r="AA85" s="444"/>
      <c r="AB85" s="207"/>
      <c r="AC85" s="432"/>
      <c r="AD85" s="444"/>
      <c r="AE85" s="272"/>
      <c r="AF85" s="432"/>
    </row>
    <row r="86" spans="1:32" s="94" customFormat="1" ht="15.75" customHeight="1" x14ac:dyDescent="0.25">
      <c r="A86" s="1225"/>
      <c r="B86" s="137" t="s">
        <v>533</v>
      </c>
      <c r="C86" s="442">
        <v>1</v>
      </c>
      <c r="D86" s="432">
        <v>48796000</v>
      </c>
      <c r="E86" s="442">
        <v>1</v>
      </c>
      <c r="F86" s="432"/>
      <c r="G86" s="442">
        <v>1</v>
      </c>
      <c r="H86" s="426"/>
      <c r="I86" s="442">
        <v>1</v>
      </c>
      <c r="J86" s="426"/>
      <c r="K86" s="442">
        <v>1</v>
      </c>
      <c r="L86" s="426"/>
      <c r="M86" s="442">
        <v>1</v>
      </c>
      <c r="N86" s="426"/>
      <c r="O86" s="443"/>
      <c r="P86" s="432"/>
      <c r="Q86" s="426"/>
      <c r="R86" s="444"/>
      <c r="S86" s="432"/>
      <c r="T86" s="432"/>
      <c r="U86" s="444"/>
      <c r="V86" s="426"/>
      <c r="W86" s="432"/>
      <c r="X86" s="444"/>
      <c r="Y86" s="447"/>
      <c r="Z86" s="432"/>
      <c r="AA86" s="444"/>
      <c r="AB86" s="207"/>
      <c r="AC86" s="432"/>
      <c r="AD86" s="444"/>
      <c r="AE86" s="272"/>
      <c r="AF86" s="432"/>
    </row>
    <row r="87" spans="1:32" s="94" customFormat="1" ht="15.75" customHeight="1" x14ac:dyDescent="0.25">
      <c r="A87" s="1225"/>
      <c r="B87" s="137" t="s">
        <v>534</v>
      </c>
      <c r="C87" s="442">
        <v>1</v>
      </c>
      <c r="D87" s="432">
        <v>48796000</v>
      </c>
      <c r="E87" s="442">
        <v>1</v>
      </c>
      <c r="F87" s="432"/>
      <c r="G87" s="442">
        <v>1</v>
      </c>
      <c r="H87" s="426"/>
      <c r="I87" s="442">
        <v>1</v>
      </c>
      <c r="J87" s="426"/>
      <c r="K87" s="442">
        <v>1</v>
      </c>
      <c r="L87" s="426"/>
      <c r="M87" s="442">
        <v>1</v>
      </c>
      <c r="N87" s="426"/>
      <c r="O87" s="444"/>
      <c r="P87" s="432"/>
      <c r="Q87" s="426"/>
      <c r="R87" s="444"/>
      <c r="S87" s="432"/>
      <c r="T87" s="432"/>
      <c r="U87" s="444"/>
      <c r="V87" s="426"/>
      <c r="W87" s="432"/>
      <c r="X87" s="444"/>
      <c r="Y87" s="447"/>
      <c r="Z87" s="432"/>
      <c r="AA87" s="444"/>
      <c r="AB87" s="207"/>
      <c r="AC87" s="432"/>
      <c r="AD87" s="444"/>
      <c r="AE87" s="272"/>
      <c r="AF87" s="432"/>
    </row>
    <row r="88" spans="1:32" s="94" customFormat="1" ht="15.75" customHeight="1" x14ac:dyDescent="0.25">
      <c r="A88" s="1225"/>
      <c r="B88" s="137" t="s">
        <v>535</v>
      </c>
      <c r="C88" s="442">
        <v>1</v>
      </c>
      <c r="D88" s="432">
        <v>48796000</v>
      </c>
      <c r="E88" s="442">
        <v>1</v>
      </c>
      <c r="F88" s="432"/>
      <c r="G88" s="442">
        <v>1</v>
      </c>
      <c r="H88" s="426"/>
      <c r="I88" s="442">
        <v>1</v>
      </c>
      <c r="J88" s="426"/>
      <c r="K88" s="442">
        <v>1</v>
      </c>
      <c r="L88" s="426"/>
      <c r="M88" s="442">
        <v>1</v>
      </c>
      <c r="N88" s="426"/>
      <c r="O88" s="444"/>
      <c r="P88" s="432"/>
      <c r="Q88" s="426"/>
      <c r="R88" s="444"/>
      <c r="S88" s="432"/>
      <c r="T88" s="432"/>
      <c r="U88" s="444"/>
      <c r="V88" s="426"/>
      <c r="W88" s="432"/>
      <c r="X88" s="444"/>
      <c r="Y88" s="447"/>
      <c r="Z88" s="432"/>
      <c r="AA88" s="444"/>
      <c r="AB88" s="207"/>
      <c r="AC88" s="432"/>
      <c r="AD88" s="444"/>
      <c r="AE88" s="272"/>
      <c r="AF88" s="432"/>
    </row>
    <row r="89" spans="1:32" s="94" customFormat="1" ht="15.75" customHeight="1" x14ac:dyDescent="0.25">
      <c r="A89" s="1225"/>
      <c r="B89" s="137" t="s">
        <v>536</v>
      </c>
      <c r="C89" s="442">
        <v>1</v>
      </c>
      <c r="D89" s="432">
        <v>48796000</v>
      </c>
      <c r="E89" s="442">
        <v>1</v>
      </c>
      <c r="F89" s="432"/>
      <c r="G89" s="442">
        <v>1</v>
      </c>
      <c r="H89" s="426"/>
      <c r="I89" s="442">
        <v>1</v>
      </c>
      <c r="J89" s="426"/>
      <c r="K89" s="442">
        <v>1</v>
      </c>
      <c r="L89" s="426"/>
      <c r="M89" s="442">
        <v>1</v>
      </c>
      <c r="N89" s="426"/>
      <c r="O89" s="443"/>
      <c r="P89" s="432"/>
      <c r="Q89" s="426"/>
      <c r="R89" s="444"/>
      <c r="S89" s="432"/>
      <c r="T89" s="432"/>
      <c r="U89" s="444"/>
      <c r="V89" s="426"/>
      <c r="W89" s="432"/>
      <c r="X89" s="444"/>
      <c r="Y89" s="447"/>
      <c r="Z89" s="432"/>
      <c r="AA89" s="444"/>
      <c r="AB89" s="207"/>
      <c r="AC89" s="432"/>
      <c r="AD89" s="444"/>
      <c r="AE89" s="272"/>
      <c r="AF89" s="432"/>
    </row>
    <row r="90" spans="1:32" s="94" customFormat="1" ht="15.75" customHeight="1" x14ac:dyDescent="0.25">
      <c r="A90" s="1225"/>
      <c r="B90" s="137" t="s">
        <v>537</v>
      </c>
      <c r="C90" s="442">
        <v>1</v>
      </c>
      <c r="D90" s="432">
        <v>48796000</v>
      </c>
      <c r="E90" s="442">
        <v>1</v>
      </c>
      <c r="F90" s="432"/>
      <c r="G90" s="442">
        <v>1</v>
      </c>
      <c r="H90" s="426"/>
      <c r="I90" s="442">
        <v>1</v>
      </c>
      <c r="J90" s="426"/>
      <c r="K90" s="442">
        <v>1</v>
      </c>
      <c r="L90" s="426"/>
      <c r="M90" s="442">
        <v>1</v>
      </c>
      <c r="N90" s="426"/>
      <c r="O90" s="443"/>
      <c r="P90" s="432"/>
      <c r="Q90" s="426"/>
      <c r="R90" s="444"/>
      <c r="S90" s="432"/>
      <c r="T90" s="432"/>
      <c r="U90" s="444"/>
      <c r="V90" s="426"/>
      <c r="W90" s="432"/>
      <c r="X90" s="444"/>
      <c r="Y90" s="447"/>
      <c r="Z90" s="432"/>
      <c r="AA90" s="444"/>
      <c r="AB90" s="207"/>
      <c r="AC90" s="432"/>
      <c r="AD90" s="444"/>
      <c r="AE90" s="272"/>
      <c r="AF90" s="432"/>
    </row>
    <row r="91" spans="1:32" s="94" customFormat="1" ht="15.75" customHeight="1" x14ac:dyDescent="0.25">
      <c r="A91" s="1225"/>
      <c r="B91" s="137" t="s">
        <v>538</v>
      </c>
      <c r="C91" s="442">
        <v>1</v>
      </c>
      <c r="D91" s="432">
        <v>48796000</v>
      </c>
      <c r="E91" s="442">
        <v>1</v>
      </c>
      <c r="F91" s="432"/>
      <c r="G91" s="442">
        <v>1</v>
      </c>
      <c r="H91" s="426"/>
      <c r="I91" s="442">
        <v>1</v>
      </c>
      <c r="J91" s="426"/>
      <c r="K91" s="442">
        <v>1</v>
      </c>
      <c r="L91" s="426"/>
      <c r="M91" s="442">
        <v>1</v>
      </c>
      <c r="N91" s="426"/>
      <c r="O91" s="443"/>
      <c r="P91" s="432"/>
      <c r="Q91" s="426"/>
      <c r="R91" s="444"/>
      <c r="S91" s="432"/>
      <c r="T91" s="432"/>
      <c r="U91" s="444"/>
      <c r="V91" s="426"/>
      <c r="W91" s="432"/>
      <c r="X91" s="444"/>
      <c r="Y91" s="447"/>
      <c r="Z91" s="432"/>
      <c r="AA91" s="444"/>
      <c r="AB91" s="207"/>
      <c r="AC91" s="432"/>
      <c r="AD91" s="444"/>
      <c r="AE91" s="272"/>
      <c r="AF91" s="432"/>
    </row>
    <row r="92" spans="1:32" s="94" customFormat="1" ht="15.75" customHeight="1" x14ac:dyDescent="0.25">
      <c r="A92" s="1225"/>
      <c r="B92" s="137" t="s">
        <v>539</v>
      </c>
      <c r="C92" s="442">
        <v>1</v>
      </c>
      <c r="D92" s="432">
        <v>48796000</v>
      </c>
      <c r="E92" s="442">
        <v>1</v>
      </c>
      <c r="F92" s="432"/>
      <c r="G92" s="442">
        <v>1</v>
      </c>
      <c r="H92" s="426"/>
      <c r="I92" s="442">
        <v>1</v>
      </c>
      <c r="J92" s="426"/>
      <c r="K92" s="442">
        <v>1</v>
      </c>
      <c r="L92" s="426"/>
      <c r="M92" s="442">
        <v>1</v>
      </c>
      <c r="N92" s="426"/>
      <c r="O92" s="443"/>
      <c r="P92" s="432"/>
      <c r="Q92" s="426"/>
      <c r="R92" s="443"/>
      <c r="S92" s="432"/>
      <c r="T92" s="432"/>
      <c r="U92" s="444"/>
      <c r="V92" s="426"/>
      <c r="W92" s="432"/>
      <c r="X92" s="444"/>
      <c r="Y92" s="447"/>
      <c r="Z92" s="432"/>
      <c r="AA92" s="444"/>
      <c r="AB92" s="207"/>
      <c r="AC92" s="432"/>
      <c r="AD92" s="444"/>
      <c r="AE92" s="272"/>
      <c r="AF92" s="432"/>
    </row>
    <row r="93" spans="1:32" s="94" customFormat="1" ht="15.75" customHeight="1" x14ac:dyDescent="0.25">
      <c r="A93" s="1225"/>
      <c r="B93" s="137" t="s">
        <v>540</v>
      </c>
      <c r="C93" s="442">
        <v>1</v>
      </c>
      <c r="D93" s="432">
        <v>48796000</v>
      </c>
      <c r="E93" s="442">
        <v>1</v>
      </c>
      <c r="F93" s="432"/>
      <c r="G93" s="442">
        <v>1</v>
      </c>
      <c r="H93" s="426"/>
      <c r="I93" s="442">
        <v>1</v>
      </c>
      <c r="J93" s="426"/>
      <c r="K93" s="442">
        <v>1</v>
      </c>
      <c r="L93" s="426"/>
      <c r="M93" s="442">
        <v>1</v>
      </c>
      <c r="N93" s="426"/>
      <c r="O93" s="443"/>
      <c r="P93" s="432"/>
      <c r="Q93" s="426"/>
      <c r="R93" s="444"/>
      <c r="S93" s="432"/>
      <c r="T93" s="432"/>
      <c r="U93" s="444"/>
      <c r="V93" s="426"/>
      <c r="W93" s="432"/>
      <c r="X93" s="444"/>
      <c r="Y93" s="447"/>
      <c r="Z93" s="432"/>
      <c r="AA93" s="444"/>
      <c r="AB93" s="207"/>
      <c r="AC93" s="432"/>
      <c r="AD93" s="444"/>
      <c r="AE93" s="272"/>
      <c r="AF93" s="432"/>
    </row>
    <row r="94" spans="1:32" s="94" customFormat="1" ht="15.75" customHeight="1" x14ac:dyDescent="0.25">
      <c r="A94" s="1225"/>
      <c r="B94" s="137" t="s">
        <v>541</v>
      </c>
      <c r="C94" s="442">
        <v>1</v>
      </c>
      <c r="D94" s="432">
        <v>48796000</v>
      </c>
      <c r="E94" s="442">
        <v>1</v>
      </c>
      <c r="F94" s="432"/>
      <c r="G94" s="442">
        <v>1</v>
      </c>
      <c r="H94" s="426"/>
      <c r="I94" s="442">
        <v>1</v>
      </c>
      <c r="J94" s="426"/>
      <c r="K94" s="442">
        <v>1</v>
      </c>
      <c r="L94" s="426"/>
      <c r="M94" s="442">
        <v>1</v>
      </c>
      <c r="N94" s="426"/>
      <c r="O94" s="443"/>
      <c r="P94" s="432"/>
      <c r="Q94" s="426"/>
      <c r="R94" s="444"/>
      <c r="S94" s="432"/>
      <c r="T94" s="432"/>
      <c r="U94" s="444"/>
      <c r="V94" s="426"/>
      <c r="W94" s="432"/>
      <c r="X94" s="444"/>
      <c r="Y94" s="447"/>
      <c r="Z94" s="432"/>
      <c r="AA94" s="444"/>
      <c r="AB94" s="207"/>
      <c r="AC94" s="432"/>
      <c r="AD94" s="444"/>
      <c r="AE94" s="272"/>
      <c r="AF94" s="432"/>
    </row>
    <row r="95" spans="1:32" s="94" customFormat="1" ht="15.75" customHeight="1" x14ac:dyDescent="0.25">
      <c r="A95" s="1225"/>
      <c r="B95" s="137" t="s">
        <v>542</v>
      </c>
      <c r="C95" s="442">
        <v>1</v>
      </c>
      <c r="D95" s="432">
        <v>48791000</v>
      </c>
      <c r="E95" s="442">
        <v>1</v>
      </c>
      <c r="F95" s="432"/>
      <c r="G95" s="442">
        <v>1</v>
      </c>
      <c r="H95" s="426"/>
      <c r="I95" s="442">
        <v>1</v>
      </c>
      <c r="J95" s="426"/>
      <c r="K95" s="442">
        <v>1</v>
      </c>
      <c r="L95" s="426"/>
      <c r="M95" s="442">
        <v>1</v>
      </c>
      <c r="N95" s="426"/>
      <c r="O95" s="443"/>
      <c r="P95" s="432"/>
      <c r="Q95" s="426"/>
      <c r="R95" s="443"/>
      <c r="S95" s="432"/>
      <c r="T95" s="432"/>
      <c r="U95" s="444"/>
      <c r="V95" s="426"/>
      <c r="W95" s="432"/>
      <c r="X95" s="444"/>
      <c r="Y95" s="447"/>
      <c r="Z95" s="432"/>
      <c r="AA95" s="444"/>
      <c r="AB95" s="207"/>
      <c r="AC95" s="432"/>
      <c r="AD95" s="444"/>
      <c r="AE95" s="272"/>
      <c r="AF95" s="432"/>
    </row>
    <row r="96" spans="1:32" s="94" customFormat="1" ht="29.25" customHeight="1" x14ac:dyDescent="0.25">
      <c r="A96" s="894"/>
      <c r="B96" s="135" t="s">
        <v>93</v>
      </c>
      <c r="C96" s="445">
        <f>SUM(C76:C95)</f>
        <v>20</v>
      </c>
      <c r="D96" s="433">
        <f>SUM(D76:D95)</f>
        <v>975915000</v>
      </c>
      <c r="E96" s="445">
        <f>SUM(E76:E95)</f>
        <v>20</v>
      </c>
      <c r="F96" s="433"/>
      <c r="G96" s="445">
        <f>SUM(G76:G95)</f>
        <v>20</v>
      </c>
      <c r="H96" s="428"/>
      <c r="I96" s="445">
        <f>SUM(I76:I95)</f>
        <v>20</v>
      </c>
      <c r="J96" s="428"/>
      <c r="K96" s="445">
        <f>SUM(K76:K95)</f>
        <v>20</v>
      </c>
      <c r="L96" s="428"/>
      <c r="M96" s="445">
        <f>SUM(M76:M95)</f>
        <v>20</v>
      </c>
      <c r="N96" s="428"/>
      <c r="O96" s="445"/>
      <c r="P96" s="433"/>
      <c r="Q96" s="428"/>
      <c r="R96" s="445"/>
      <c r="S96" s="433"/>
      <c r="T96" s="433"/>
      <c r="U96" s="446"/>
      <c r="V96" s="428"/>
      <c r="W96" s="433"/>
      <c r="X96" s="446"/>
      <c r="Y96" s="494"/>
      <c r="Z96" s="494"/>
      <c r="AA96" s="446"/>
      <c r="AB96" s="208"/>
      <c r="AC96" s="494"/>
      <c r="AD96" s="446"/>
      <c r="AE96" s="273"/>
      <c r="AF96" s="494"/>
    </row>
    <row r="97" spans="1:32" s="66" customFormat="1" ht="24" customHeight="1" thickBot="1" x14ac:dyDescent="0.3">
      <c r="K97" s="155"/>
      <c r="L97" s="155"/>
      <c r="M97" s="155"/>
      <c r="N97" s="155"/>
      <c r="O97" s="155"/>
    </row>
    <row r="98" spans="1:32" s="66" customFormat="1" ht="24" customHeight="1" thickBot="1" x14ac:dyDescent="0.3">
      <c r="A98" s="893" t="s">
        <v>543</v>
      </c>
      <c r="B98" s="893" t="s">
        <v>520</v>
      </c>
      <c r="C98" s="713" t="s">
        <v>99</v>
      </c>
      <c r="D98" s="1228"/>
      <c r="E98" s="1228"/>
      <c r="F98" s="1228"/>
      <c r="G98" s="1228"/>
      <c r="H98" s="1228"/>
      <c r="I98" s="1228"/>
      <c r="J98" s="1228"/>
      <c r="K98" s="1228"/>
      <c r="L98" s="1228"/>
      <c r="M98" s="1228"/>
      <c r="N98" s="714"/>
      <c r="O98" s="1197" t="s">
        <v>242</v>
      </c>
      <c r="P98" s="1198"/>
      <c r="Q98" s="1198"/>
      <c r="R98" s="1198"/>
      <c r="S98" s="1198"/>
      <c r="T98" s="1198"/>
      <c r="U98" s="1198"/>
      <c r="V98" s="1198"/>
      <c r="W98" s="1198"/>
      <c r="X98" s="1198"/>
      <c r="Y98" s="1198"/>
      <c r="Z98" s="1198"/>
      <c r="AA98" s="1198"/>
      <c r="AB98" s="1198"/>
      <c r="AC98" s="1198"/>
      <c r="AD98" s="1198"/>
      <c r="AE98" s="1198"/>
      <c r="AF98" s="1199"/>
    </row>
    <row r="99" spans="1:32" s="66" customFormat="1" ht="24" customHeight="1" x14ac:dyDescent="0.25">
      <c r="A99" s="1225"/>
      <c r="B99" s="1225"/>
      <c r="C99" s="713" t="s">
        <v>252</v>
      </c>
      <c r="D99" s="714"/>
      <c r="E99" s="713" t="s">
        <v>253</v>
      </c>
      <c r="F99" s="714"/>
      <c r="G99" s="713" t="s">
        <v>254</v>
      </c>
      <c r="H99" s="714"/>
      <c r="I99" s="713" t="s">
        <v>255</v>
      </c>
      <c r="J99" s="714"/>
      <c r="K99" s="713" t="s">
        <v>511</v>
      </c>
      <c r="L99" s="714"/>
      <c r="M99" s="713" t="s">
        <v>257</v>
      </c>
      <c r="N99" s="714"/>
      <c r="O99" s="1197" t="s">
        <v>252</v>
      </c>
      <c r="P99" s="1198"/>
      <c r="Q99" s="1199"/>
      <c r="R99" s="1197" t="s">
        <v>253</v>
      </c>
      <c r="S99" s="1198"/>
      <c r="T99" s="1199"/>
      <c r="U99" s="1197" t="s">
        <v>254</v>
      </c>
      <c r="V99" s="1198"/>
      <c r="W99" s="1199"/>
      <c r="X99" s="1197" t="s">
        <v>255</v>
      </c>
      <c r="Y99" s="1198"/>
      <c r="Z99" s="1199"/>
      <c r="AA99" s="1197" t="s">
        <v>511</v>
      </c>
      <c r="AB99" s="1198"/>
      <c r="AC99" s="1199"/>
      <c r="AD99" s="1197" t="s">
        <v>257</v>
      </c>
      <c r="AE99" s="1198"/>
      <c r="AF99" s="1199"/>
    </row>
    <row r="100" spans="1:32" s="66" customFormat="1" ht="29.25" customHeight="1" x14ac:dyDescent="0.25">
      <c r="A100" s="1225"/>
      <c r="B100" s="894"/>
      <c r="C100" s="210" t="s">
        <v>100</v>
      </c>
      <c r="D100" s="195" t="s">
        <v>521</v>
      </c>
      <c r="E100" s="210" t="s">
        <v>100</v>
      </c>
      <c r="F100" s="195" t="s">
        <v>521</v>
      </c>
      <c r="G100" s="210" t="s">
        <v>100</v>
      </c>
      <c r="H100" s="195" t="s">
        <v>521</v>
      </c>
      <c r="I100" s="210" t="s">
        <v>100</v>
      </c>
      <c r="J100" s="195" t="s">
        <v>521</v>
      </c>
      <c r="K100" s="210" t="s">
        <v>100</v>
      </c>
      <c r="L100" s="195" t="s">
        <v>521</v>
      </c>
      <c r="M100" s="210" t="s">
        <v>100</v>
      </c>
      <c r="N100" s="195" t="s">
        <v>521</v>
      </c>
      <c r="O100" s="198" t="s">
        <v>100</v>
      </c>
      <c r="P100" s="198" t="s">
        <v>522</v>
      </c>
      <c r="Q100" s="198" t="s">
        <v>229</v>
      </c>
      <c r="R100" s="198" t="s">
        <v>100</v>
      </c>
      <c r="S100" s="198" t="s">
        <v>522</v>
      </c>
      <c r="T100" s="198" t="s">
        <v>229</v>
      </c>
      <c r="U100" s="198" t="s">
        <v>100</v>
      </c>
      <c r="V100" s="198" t="s">
        <v>522</v>
      </c>
      <c r="W100" s="198" t="s">
        <v>229</v>
      </c>
      <c r="X100" s="198" t="s">
        <v>100</v>
      </c>
      <c r="Y100" s="198" t="s">
        <v>522</v>
      </c>
      <c r="Z100" s="198" t="s">
        <v>229</v>
      </c>
      <c r="AA100" s="601" t="s">
        <v>100</v>
      </c>
      <c r="AB100" s="198" t="s">
        <v>522</v>
      </c>
      <c r="AC100" s="198" t="s">
        <v>229</v>
      </c>
      <c r="AD100" s="198" t="s">
        <v>100</v>
      </c>
      <c r="AE100" s="198" t="s">
        <v>522</v>
      </c>
      <c r="AF100" s="198" t="s">
        <v>229</v>
      </c>
    </row>
    <row r="101" spans="1:32" s="66" customFormat="1" ht="16.5" x14ac:dyDescent="0.25">
      <c r="A101" s="1225"/>
      <c r="B101" s="136" t="s">
        <v>523</v>
      </c>
      <c r="C101" s="365">
        <v>1</v>
      </c>
      <c r="D101" s="207"/>
      <c r="E101" s="365">
        <v>1</v>
      </c>
      <c r="F101" s="207"/>
      <c r="G101" s="365">
        <v>1</v>
      </c>
      <c r="H101" s="207"/>
      <c r="I101" s="365">
        <v>1</v>
      </c>
      <c r="J101" s="207"/>
      <c r="K101" s="365">
        <v>1</v>
      </c>
      <c r="L101" s="207"/>
      <c r="M101" s="365">
        <v>1</v>
      </c>
      <c r="N101" s="207"/>
      <c r="O101" s="439"/>
      <c r="P101" s="207"/>
      <c r="Q101" s="432"/>
      <c r="R101" s="439"/>
      <c r="S101" s="207"/>
      <c r="T101" s="432"/>
      <c r="U101" s="439"/>
      <c r="V101" s="207"/>
      <c r="W101" s="432"/>
      <c r="X101" s="439"/>
      <c r="Y101" s="432"/>
      <c r="Z101" s="602"/>
      <c r="AA101" s="442"/>
      <c r="AB101" s="432"/>
      <c r="AC101" s="432"/>
      <c r="AD101" s="134"/>
      <c r="AE101" s="272"/>
      <c r="AF101" s="209"/>
    </row>
    <row r="102" spans="1:32" s="66" customFormat="1" ht="16.5" x14ac:dyDescent="0.25">
      <c r="A102" s="1225"/>
      <c r="B102" s="137" t="s">
        <v>524</v>
      </c>
      <c r="C102" s="363">
        <v>1</v>
      </c>
      <c r="D102" s="207"/>
      <c r="E102" s="363">
        <v>1</v>
      </c>
      <c r="F102" s="207"/>
      <c r="G102" s="363">
        <v>1</v>
      </c>
      <c r="H102" s="207"/>
      <c r="I102" s="363">
        <v>1</v>
      </c>
      <c r="J102" s="207"/>
      <c r="K102" s="363">
        <v>1</v>
      </c>
      <c r="L102" s="207"/>
      <c r="M102" s="363">
        <v>1</v>
      </c>
      <c r="N102" s="207"/>
      <c r="O102" s="442"/>
      <c r="P102" s="207"/>
      <c r="Q102" s="432"/>
      <c r="R102" s="442"/>
      <c r="S102" s="207"/>
      <c r="T102" s="432"/>
      <c r="U102" s="442"/>
      <c r="V102" s="207"/>
      <c r="W102" s="432"/>
      <c r="X102" s="442"/>
      <c r="Y102" s="432"/>
      <c r="Z102" s="602"/>
      <c r="AA102" s="442"/>
      <c r="AB102" s="432"/>
      <c r="AC102" s="432"/>
      <c r="AD102" s="134"/>
      <c r="AE102" s="272"/>
      <c r="AF102" s="209"/>
    </row>
    <row r="103" spans="1:32" s="66" customFormat="1" ht="16.5" x14ac:dyDescent="0.25">
      <c r="A103" s="1225"/>
      <c r="B103" s="137" t="s">
        <v>525</v>
      </c>
      <c r="C103" s="363">
        <v>1</v>
      </c>
      <c r="D103" s="207"/>
      <c r="E103" s="363">
        <v>1</v>
      </c>
      <c r="F103" s="207"/>
      <c r="G103" s="363">
        <v>1</v>
      </c>
      <c r="H103" s="207"/>
      <c r="I103" s="363">
        <v>1</v>
      </c>
      <c r="J103" s="207"/>
      <c r="K103" s="363">
        <v>1</v>
      </c>
      <c r="L103" s="207"/>
      <c r="M103" s="363">
        <v>1</v>
      </c>
      <c r="N103" s="207"/>
      <c r="O103" s="442"/>
      <c r="P103" s="207"/>
      <c r="Q103" s="432"/>
      <c r="R103" s="442"/>
      <c r="S103" s="207"/>
      <c r="T103" s="432"/>
      <c r="U103" s="442"/>
      <c r="V103" s="207"/>
      <c r="W103" s="432"/>
      <c r="X103" s="442"/>
      <c r="Y103" s="432"/>
      <c r="Z103" s="602"/>
      <c r="AA103" s="442"/>
      <c r="AB103" s="432"/>
      <c r="AC103" s="432"/>
      <c r="AD103" s="134"/>
      <c r="AE103" s="272"/>
      <c r="AF103" s="209"/>
    </row>
    <row r="104" spans="1:32" s="66" customFormat="1" ht="16.5" x14ac:dyDescent="0.25">
      <c r="A104" s="1225"/>
      <c r="B104" s="137" t="s">
        <v>526</v>
      </c>
      <c r="C104" s="363">
        <v>1</v>
      </c>
      <c r="D104" s="207"/>
      <c r="E104" s="363">
        <v>1</v>
      </c>
      <c r="F104" s="207"/>
      <c r="G104" s="363">
        <v>1</v>
      </c>
      <c r="H104" s="207"/>
      <c r="I104" s="363">
        <v>1</v>
      </c>
      <c r="J104" s="207"/>
      <c r="K104" s="363">
        <v>1</v>
      </c>
      <c r="L104" s="207"/>
      <c r="M104" s="363">
        <v>1</v>
      </c>
      <c r="N104" s="207"/>
      <c r="O104" s="442"/>
      <c r="P104" s="207"/>
      <c r="Q104" s="432"/>
      <c r="R104" s="442"/>
      <c r="S104" s="207"/>
      <c r="T104" s="432"/>
      <c r="U104" s="442"/>
      <c r="V104" s="207"/>
      <c r="W104" s="432"/>
      <c r="X104" s="442"/>
      <c r="Y104" s="432"/>
      <c r="Z104" s="602"/>
      <c r="AA104" s="442"/>
      <c r="AB104" s="432"/>
      <c r="AC104" s="432"/>
      <c r="AD104" s="134"/>
      <c r="AE104" s="272"/>
      <c r="AF104" s="209"/>
    </row>
    <row r="105" spans="1:32" s="66" customFormat="1" ht="16.5" x14ac:dyDescent="0.25">
      <c r="A105" s="1225"/>
      <c r="B105" s="137" t="s">
        <v>527</v>
      </c>
      <c r="C105" s="363">
        <v>1</v>
      </c>
      <c r="D105" s="207"/>
      <c r="E105" s="363">
        <v>1</v>
      </c>
      <c r="F105" s="207"/>
      <c r="G105" s="363">
        <v>1</v>
      </c>
      <c r="H105" s="207"/>
      <c r="I105" s="363">
        <v>1</v>
      </c>
      <c r="J105" s="207"/>
      <c r="K105" s="363">
        <v>1</v>
      </c>
      <c r="L105" s="207"/>
      <c r="M105" s="363">
        <v>1</v>
      </c>
      <c r="N105" s="207"/>
      <c r="O105" s="442"/>
      <c r="P105" s="207"/>
      <c r="Q105" s="432"/>
      <c r="R105" s="442"/>
      <c r="S105" s="207"/>
      <c r="T105" s="432"/>
      <c r="U105" s="442"/>
      <c r="V105" s="207"/>
      <c r="W105" s="432"/>
      <c r="X105" s="442"/>
      <c r="Y105" s="432"/>
      <c r="Z105" s="602"/>
      <c r="AA105" s="442"/>
      <c r="AB105" s="432"/>
      <c r="AC105" s="432"/>
      <c r="AD105" s="134"/>
      <c r="AE105" s="272"/>
      <c r="AF105" s="209"/>
    </row>
    <row r="106" spans="1:32" s="66" customFormat="1" ht="16.5" x14ac:dyDescent="0.25">
      <c r="A106" s="1225"/>
      <c r="B106" s="137" t="s">
        <v>528</v>
      </c>
      <c r="C106" s="363">
        <v>1</v>
      </c>
      <c r="D106" s="207"/>
      <c r="E106" s="363">
        <v>1</v>
      </c>
      <c r="F106" s="207"/>
      <c r="G106" s="363">
        <v>1</v>
      </c>
      <c r="H106" s="207"/>
      <c r="I106" s="363">
        <v>1</v>
      </c>
      <c r="J106" s="207"/>
      <c r="K106" s="363">
        <v>1</v>
      </c>
      <c r="L106" s="207"/>
      <c r="M106" s="363">
        <v>1</v>
      </c>
      <c r="N106" s="207"/>
      <c r="O106" s="442"/>
      <c r="P106" s="207"/>
      <c r="Q106" s="432"/>
      <c r="R106" s="442"/>
      <c r="S106" s="207"/>
      <c r="T106" s="432"/>
      <c r="U106" s="442"/>
      <c r="V106" s="207"/>
      <c r="W106" s="432"/>
      <c r="X106" s="442"/>
      <c r="Y106" s="432"/>
      <c r="Z106" s="602"/>
      <c r="AA106" s="442"/>
      <c r="AB106" s="432"/>
      <c r="AC106" s="432"/>
      <c r="AD106" s="134"/>
      <c r="AE106" s="272"/>
      <c r="AF106" s="209"/>
    </row>
    <row r="107" spans="1:32" s="66" customFormat="1" ht="16.5" x14ac:dyDescent="0.25">
      <c r="A107" s="1225"/>
      <c r="B107" s="137" t="s">
        <v>529</v>
      </c>
      <c r="C107" s="363">
        <v>1</v>
      </c>
      <c r="D107" s="207"/>
      <c r="E107" s="363">
        <v>1</v>
      </c>
      <c r="F107" s="207"/>
      <c r="G107" s="363">
        <v>1</v>
      </c>
      <c r="H107" s="207"/>
      <c r="I107" s="363">
        <v>1</v>
      </c>
      <c r="J107" s="207"/>
      <c r="K107" s="363">
        <v>1</v>
      </c>
      <c r="L107" s="207"/>
      <c r="M107" s="363">
        <v>1</v>
      </c>
      <c r="N107" s="207"/>
      <c r="O107" s="442"/>
      <c r="P107" s="207"/>
      <c r="Q107" s="432"/>
      <c r="R107" s="442"/>
      <c r="S107" s="207"/>
      <c r="T107" s="432"/>
      <c r="U107" s="442"/>
      <c r="V107" s="207"/>
      <c r="W107" s="432"/>
      <c r="X107" s="442"/>
      <c r="Y107" s="432"/>
      <c r="Z107" s="602"/>
      <c r="AA107" s="442"/>
      <c r="AB107" s="432"/>
      <c r="AC107" s="432"/>
      <c r="AD107" s="134"/>
      <c r="AE107" s="272"/>
      <c r="AF107" s="209"/>
    </row>
    <row r="108" spans="1:32" s="66" customFormat="1" ht="16.5" x14ac:dyDescent="0.25">
      <c r="A108" s="1225"/>
      <c r="B108" s="137" t="s">
        <v>530</v>
      </c>
      <c r="C108" s="363">
        <v>1</v>
      </c>
      <c r="D108" s="207"/>
      <c r="E108" s="363">
        <v>1</v>
      </c>
      <c r="F108" s="207"/>
      <c r="G108" s="363">
        <v>1</v>
      </c>
      <c r="H108" s="207"/>
      <c r="I108" s="363">
        <v>1</v>
      </c>
      <c r="J108" s="207"/>
      <c r="K108" s="363">
        <v>1</v>
      </c>
      <c r="L108" s="207"/>
      <c r="M108" s="363">
        <v>1</v>
      </c>
      <c r="N108" s="207"/>
      <c r="O108" s="442"/>
      <c r="P108" s="207"/>
      <c r="Q108" s="432"/>
      <c r="R108" s="442"/>
      <c r="S108" s="207"/>
      <c r="T108" s="432"/>
      <c r="U108" s="442"/>
      <c r="V108" s="207"/>
      <c r="W108" s="432"/>
      <c r="X108" s="442"/>
      <c r="Y108" s="432"/>
      <c r="Z108" s="602"/>
      <c r="AA108" s="442"/>
      <c r="AB108" s="432"/>
      <c r="AC108" s="432"/>
      <c r="AD108" s="134"/>
      <c r="AE108" s="272"/>
      <c r="AF108" s="209"/>
    </row>
    <row r="109" spans="1:32" s="66" customFormat="1" ht="16.5" x14ac:dyDescent="0.25">
      <c r="A109" s="1225"/>
      <c r="B109" s="137" t="s">
        <v>531</v>
      </c>
      <c r="C109" s="363">
        <v>1</v>
      </c>
      <c r="D109" s="207"/>
      <c r="E109" s="363">
        <v>1</v>
      </c>
      <c r="F109" s="207"/>
      <c r="G109" s="363">
        <v>1</v>
      </c>
      <c r="H109" s="207"/>
      <c r="I109" s="363">
        <v>1</v>
      </c>
      <c r="J109" s="207"/>
      <c r="K109" s="363">
        <v>1</v>
      </c>
      <c r="L109" s="207"/>
      <c r="M109" s="363">
        <v>1</v>
      </c>
      <c r="N109" s="207"/>
      <c r="O109" s="442"/>
      <c r="P109" s="207"/>
      <c r="Q109" s="432"/>
      <c r="R109" s="442"/>
      <c r="S109" s="207"/>
      <c r="T109" s="432"/>
      <c r="U109" s="442"/>
      <c r="V109" s="207"/>
      <c r="W109" s="432"/>
      <c r="X109" s="442"/>
      <c r="Y109" s="432"/>
      <c r="Z109" s="602"/>
      <c r="AA109" s="442"/>
      <c r="AB109" s="432"/>
      <c r="AC109" s="432"/>
      <c r="AD109" s="134"/>
      <c r="AE109" s="272"/>
      <c r="AF109" s="209"/>
    </row>
    <row r="110" spans="1:32" s="66" customFormat="1" ht="16.5" x14ac:dyDescent="0.25">
      <c r="A110" s="1225"/>
      <c r="B110" s="137" t="s">
        <v>532</v>
      </c>
      <c r="C110" s="363">
        <v>1</v>
      </c>
      <c r="D110" s="207"/>
      <c r="E110" s="363">
        <v>1</v>
      </c>
      <c r="F110" s="207"/>
      <c r="G110" s="363">
        <v>1</v>
      </c>
      <c r="H110" s="207"/>
      <c r="I110" s="363">
        <v>1</v>
      </c>
      <c r="J110" s="207"/>
      <c r="K110" s="363">
        <v>1</v>
      </c>
      <c r="L110" s="207"/>
      <c r="M110" s="363">
        <v>1</v>
      </c>
      <c r="N110" s="207"/>
      <c r="O110" s="442"/>
      <c r="P110" s="207"/>
      <c r="Q110" s="432"/>
      <c r="R110" s="442"/>
      <c r="S110" s="207"/>
      <c r="T110" s="432"/>
      <c r="U110" s="442"/>
      <c r="V110" s="207"/>
      <c r="W110" s="432"/>
      <c r="X110" s="442"/>
      <c r="Y110" s="432"/>
      <c r="Z110" s="602"/>
      <c r="AA110" s="442"/>
      <c r="AB110" s="432"/>
      <c r="AC110" s="432"/>
      <c r="AD110" s="134"/>
      <c r="AE110" s="272"/>
      <c r="AF110" s="209"/>
    </row>
    <row r="111" spans="1:32" s="66" customFormat="1" ht="16.5" x14ac:dyDescent="0.25">
      <c r="A111" s="1225"/>
      <c r="B111" s="137" t="s">
        <v>533</v>
      </c>
      <c r="C111" s="363">
        <v>1</v>
      </c>
      <c r="D111" s="207"/>
      <c r="E111" s="363">
        <v>1</v>
      </c>
      <c r="F111" s="207"/>
      <c r="G111" s="363">
        <v>1</v>
      </c>
      <c r="H111" s="207"/>
      <c r="I111" s="363">
        <v>1</v>
      </c>
      <c r="J111" s="207"/>
      <c r="K111" s="363">
        <v>1</v>
      </c>
      <c r="L111" s="207"/>
      <c r="M111" s="363">
        <v>1</v>
      </c>
      <c r="N111" s="207"/>
      <c r="O111" s="442"/>
      <c r="P111" s="207"/>
      <c r="Q111" s="432"/>
      <c r="R111" s="442"/>
      <c r="S111" s="207"/>
      <c r="T111" s="432"/>
      <c r="U111" s="442"/>
      <c r="V111" s="207"/>
      <c r="W111" s="432"/>
      <c r="X111" s="442"/>
      <c r="Y111" s="432"/>
      <c r="Z111" s="602"/>
      <c r="AA111" s="442"/>
      <c r="AB111" s="432"/>
      <c r="AC111" s="432"/>
      <c r="AD111" s="134"/>
      <c r="AE111" s="272"/>
      <c r="AF111" s="209"/>
    </row>
    <row r="112" spans="1:32" s="66" customFormat="1" ht="16.5" x14ac:dyDescent="0.25">
      <c r="A112" s="1225"/>
      <c r="B112" s="137" t="s">
        <v>534</v>
      </c>
      <c r="C112" s="363">
        <v>1</v>
      </c>
      <c r="D112" s="207"/>
      <c r="E112" s="363">
        <v>1</v>
      </c>
      <c r="F112" s="207"/>
      <c r="G112" s="363">
        <v>1</v>
      </c>
      <c r="H112" s="207"/>
      <c r="I112" s="363">
        <v>1</v>
      </c>
      <c r="J112" s="207"/>
      <c r="K112" s="363">
        <v>1</v>
      </c>
      <c r="L112" s="207"/>
      <c r="M112" s="363">
        <v>1</v>
      </c>
      <c r="N112" s="207"/>
      <c r="O112" s="442"/>
      <c r="P112" s="207"/>
      <c r="Q112" s="432"/>
      <c r="R112" s="442"/>
      <c r="S112" s="207"/>
      <c r="T112" s="432"/>
      <c r="U112" s="442"/>
      <c r="V112" s="207"/>
      <c r="W112" s="432"/>
      <c r="X112" s="442"/>
      <c r="Y112" s="432"/>
      <c r="Z112" s="602"/>
      <c r="AA112" s="442"/>
      <c r="AB112" s="432"/>
      <c r="AC112" s="432"/>
      <c r="AD112" s="134"/>
      <c r="AE112" s="272"/>
      <c r="AF112" s="209"/>
    </row>
    <row r="113" spans="1:32" s="66" customFormat="1" ht="16.5" x14ac:dyDescent="0.25">
      <c r="A113" s="1225"/>
      <c r="B113" s="137" t="s">
        <v>535</v>
      </c>
      <c r="C113" s="363">
        <v>1</v>
      </c>
      <c r="D113" s="207"/>
      <c r="E113" s="363">
        <v>1</v>
      </c>
      <c r="F113" s="207"/>
      <c r="G113" s="363">
        <v>1</v>
      </c>
      <c r="H113" s="207"/>
      <c r="I113" s="363">
        <v>1</v>
      </c>
      <c r="J113" s="207"/>
      <c r="K113" s="363">
        <v>1</v>
      </c>
      <c r="L113" s="207"/>
      <c r="M113" s="363">
        <v>1</v>
      </c>
      <c r="N113" s="207"/>
      <c r="O113" s="442"/>
      <c r="P113" s="207"/>
      <c r="Q113" s="432"/>
      <c r="R113" s="442"/>
      <c r="S113" s="207"/>
      <c r="T113" s="432"/>
      <c r="U113" s="442"/>
      <c r="V113" s="207"/>
      <c r="W113" s="432"/>
      <c r="X113" s="442"/>
      <c r="Y113" s="432"/>
      <c r="Z113" s="602"/>
      <c r="AA113" s="442"/>
      <c r="AB113" s="432"/>
      <c r="AC113" s="432"/>
      <c r="AD113" s="134"/>
      <c r="AE113" s="272"/>
      <c r="AF113" s="209"/>
    </row>
    <row r="114" spans="1:32" s="66" customFormat="1" ht="16.5" x14ac:dyDescent="0.25">
      <c r="A114" s="1225"/>
      <c r="B114" s="137" t="s">
        <v>536</v>
      </c>
      <c r="C114" s="363">
        <v>1</v>
      </c>
      <c r="D114" s="207"/>
      <c r="E114" s="363">
        <v>1</v>
      </c>
      <c r="F114" s="207"/>
      <c r="G114" s="363">
        <v>1</v>
      </c>
      <c r="H114" s="207"/>
      <c r="I114" s="363">
        <v>1</v>
      </c>
      <c r="J114" s="207"/>
      <c r="K114" s="363">
        <v>1</v>
      </c>
      <c r="L114" s="207"/>
      <c r="M114" s="363">
        <v>1</v>
      </c>
      <c r="N114" s="207"/>
      <c r="O114" s="442"/>
      <c r="P114" s="207"/>
      <c r="Q114" s="432"/>
      <c r="R114" s="442"/>
      <c r="S114" s="207"/>
      <c r="T114" s="432"/>
      <c r="U114" s="442"/>
      <c r="V114" s="207"/>
      <c r="W114" s="432"/>
      <c r="X114" s="442"/>
      <c r="Y114" s="432"/>
      <c r="Z114" s="602"/>
      <c r="AA114" s="442"/>
      <c r="AB114" s="432"/>
      <c r="AC114" s="432"/>
      <c r="AD114" s="134"/>
      <c r="AE114" s="272"/>
      <c r="AF114" s="209"/>
    </row>
    <row r="115" spans="1:32" s="66" customFormat="1" ht="16.5" x14ac:dyDescent="0.25">
      <c r="A115" s="1225"/>
      <c r="B115" s="137" t="s">
        <v>537</v>
      </c>
      <c r="C115" s="363">
        <v>1</v>
      </c>
      <c r="D115" s="207"/>
      <c r="E115" s="363">
        <v>1</v>
      </c>
      <c r="F115" s="207"/>
      <c r="G115" s="363">
        <v>1</v>
      </c>
      <c r="H115" s="207"/>
      <c r="I115" s="363">
        <v>1</v>
      </c>
      <c r="J115" s="207"/>
      <c r="K115" s="363">
        <v>1</v>
      </c>
      <c r="L115" s="207"/>
      <c r="M115" s="363">
        <v>1</v>
      </c>
      <c r="N115" s="207"/>
      <c r="O115" s="442"/>
      <c r="P115" s="207"/>
      <c r="Q115" s="432"/>
      <c r="R115" s="442"/>
      <c r="S115" s="207"/>
      <c r="T115" s="432"/>
      <c r="U115" s="442"/>
      <c r="V115" s="207"/>
      <c r="W115" s="432"/>
      <c r="X115" s="442"/>
      <c r="Y115" s="432"/>
      <c r="Z115" s="602"/>
      <c r="AA115" s="442"/>
      <c r="AB115" s="432"/>
      <c r="AC115" s="432"/>
      <c r="AD115" s="134"/>
      <c r="AE115" s="272"/>
      <c r="AF115" s="209"/>
    </row>
    <row r="116" spans="1:32" s="66" customFormat="1" ht="16.5" x14ac:dyDescent="0.25">
      <c r="A116" s="1225"/>
      <c r="B116" s="137" t="s">
        <v>538</v>
      </c>
      <c r="C116" s="363">
        <v>1</v>
      </c>
      <c r="D116" s="207"/>
      <c r="E116" s="363">
        <v>1</v>
      </c>
      <c r="F116" s="207"/>
      <c r="G116" s="363">
        <v>1</v>
      </c>
      <c r="H116" s="207"/>
      <c r="I116" s="363">
        <v>1</v>
      </c>
      <c r="J116" s="207"/>
      <c r="K116" s="363">
        <v>1</v>
      </c>
      <c r="L116" s="207"/>
      <c r="M116" s="363">
        <v>1</v>
      </c>
      <c r="N116" s="207"/>
      <c r="O116" s="442"/>
      <c r="P116" s="207"/>
      <c r="Q116" s="432"/>
      <c r="R116" s="442"/>
      <c r="S116" s="207"/>
      <c r="T116" s="432"/>
      <c r="U116" s="442"/>
      <c r="V116" s="207"/>
      <c r="W116" s="432"/>
      <c r="X116" s="442"/>
      <c r="Y116" s="432"/>
      <c r="Z116" s="602"/>
      <c r="AA116" s="442"/>
      <c r="AB116" s="432"/>
      <c r="AC116" s="432"/>
      <c r="AD116" s="134"/>
      <c r="AE116" s="272"/>
      <c r="AF116" s="209"/>
    </row>
    <row r="117" spans="1:32" s="66" customFormat="1" ht="16.5" x14ac:dyDescent="0.25">
      <c r="A117" s="1225"/>
      <c r="B117" s="137" t="s">
        <v>539</v>
      </c>
      <c r="C117" s="363">
        <v>1</v>
      </c>
      <c r="D117" s="207"/>
      <c r="E117" s="363">
        <v>1</v>
      </c>
      <c r="F117" s="207"/>
      <c r="G117" s="363">
        <v>1</v>
      </c>
      <c r="H117" s="207"/>
      <c r="I117" s="363">
        <v>1</v>
      </c>
      <c r="J117" s="207"/>
      <c r="K117" s="363">
        <v>1</v>
      </c>
      <c r="L117" s="207"/>
      <c r="M117" s="363">
        <v>1</v>
      </c>
      <c r="N117" s="207"/>
      <c r="O117" s="442"/>
      <c r="P117" s="207"/>
      <c r="Q117" s="432"/>
      <c r="R117" s="442"/>
      <c r="S117" s="207"/>
      <c r="T117" s="432"/>
      <c r="U117" s="442"/>
      <c r="V117" s="207"/>
      <c r="W117" s="432"/>
      <c r="X117" s="442"/>
      <c r="Y117" s="432"/>
      <c r="Z117" s="602"/>
      <c r="AA117" s="442"/>
      <c r="AB117" s="432"/>
      <c r="AC117" s="432"/>
      <c r="AD117" s="134"/>
      <c r="AE117" s="272"/>
      <c r="AF117" s="209"/>
    </row>
    <row r="118" spans="1:32" s="66" customFormat="1" ht="16.5" x14ac:dyDescent="0.25">
      <c r="A118" s="1225"/>
      <c r="B118" s="137" t="s">
        <v>540</v>
      </c>
      <c r="C118" s="363">
        <v>1</v>
      </c>
      <c r="D118" s="207"/>
      <c r="E118" s="363">
        <v>1</v>
      </c>
      <c r="F118" s="207"/>
      <c r="G118" s="363">
        <v>1</v>
      </c>
      <c r="H118" s="207"/>
      <c r="I118" s="363">
        <v>1</v>
      </c>
      <c r="J118" s="207"/>
      <c r="K118" s="363">
        <v>1</v>
      </c>
      <c r="L118" s="207"/>
      <c r="M118" s="363">
        <v>1</v>
      </c>
      <c r="N118" s="207"/>
      <c r="O118" s="442"/>
      <c r="P118" s="207"/>
      <c r="Q118" s="432"/>
      <c r="R118" s="442"/>
      <c r="S118" s="207"/>
      <c r="T118" s="432"/>
      <c r="U118" s="442"/>
      <c r="V118" s="207"/>
      <c r="W118" s="432"/>
      <c r="X118" s="442"/>
      <c r="Y118" s="432"/>
      <c r="Z118" s="602"/>
      <c r="AA118" s="442"/>
      <c r="AB118" s="432"/>
      <c r="AC118" s="432"/>
      <c r="AD118" s="134"/>
      <c r="AE118" s="272"/>
      <c r="AF118" s="209"/>
    </row>
    <row r="119" spans="1:32" s="66" customFormat="1" ht="16.5" x14ac:dyDescent="0.25">
      <c r="A119" s="1225"/>
      <c r="B119" s="137" t="s">
        <v>541</v>
      </c>
      <c r="C119" s="363">
        <v>1</v>
      </c>
      <c r="D119" s="207"/>
      <c r="E119" s="363">
        <v>1</v>
      </c>
      <c r="F119" s="207"/>
      <c r="G119" s="363">
        <v>1</v>
      </c>
      <c r="H119" s="207"/>
      <c r="I119" s="363">
        <v>1</v>
      </c>
      <c r="J119" s="207"/>
      <c r="K119" s="363">
        <v>1</v>
      </c>
      <c r="L119" s="207"/>
      <c r="M119" s="363">
        <v>1</v>
      </c>
      <c r="N119" s="207"/>
      <c r="O119" s="442"/>
      <c r="P119" s="207"/>
      <c r="Q119" s="432"/>
      <c r="R119" s="442"/>
      <c r="S119" s="207"/>
      <c r="T119" s="432"/>
      <c r="U119" s="442"/>
      <c r="V119" s="207"/>
      <c r="W119" s="432"/>
      <c r="X119" s="442"/>
      <c r="Y119" s="432"/>
      <c r="Z119" s="602"/>
      <c r="AA119" s="442"/>
      <c r="AB119" s="432"/>
      <c r="AC119" s="432"/>
      <c r="AD119" s="134"/>
      <c r="AE119" s="272"/>
      <c r="AF119" s="209"/>
    </row>
    <row r="120" spans="1:32" s="66" customFormat="1" ht="16.5" x14ac:dyDescent="0.25">
      <c r="A120" s="1225"/>
      <c r="B120" s="278" t="s">
        <v>542</v>
      </c>
      <c r="C120" s="363">
        <v>1</v>
      </c>
      <c r="D120" s="280"/>
      <c r="E120" s="363">
        <v>1</v>
      </c>
      <c r="F120" s="280"/>
      <c r="G120" s="363">
        <v>1</v>
      </c>
      <c r="H120" s="280"/>
      <c r="I120" s="363">
        <v>1</v>
      </c>
      <c r="J120" s="280"/>
      <c r="K120" s="363">
        <v>1</v>
      </c>
      <c r="L120" s="280"/>
      <c r="M120" s="363">
        <v>1</v>
      </c>
      <c r="N120" s="280"/>
      <c r="O120" s="442"/>
      <c r="P120" s="280"/>
      <c r="Q120" s="432"/>
      <c r="R120" s="442"/>
      <c r="S120" s="280"/>
      <c r="T120" s="432"/>
      <c r="U120" s="442"/>
      <c r="V120" s="280"/>
      <c r="W120" s="432"/>
      <c r="X120" s="442"/>
      <c r="Y120" s="432"/>
      <c r="Z120" s="602"/>
      <c r="AA120" s="442"/>
      <c r="AB120" s="432"/>
      <c r="AC120" s="432"/>
      <c r="AD120" s="279"/>
      <c r="AE120" s="280"/>
      <c r="AF120" s="282"/>
    </row>
    <row r="121" spans="1:32" s="66" customFormat="1" ht="16.5" x14ac:dyDescent="0.25">
      <c r="A121" s="1229"/>
      <c r="B121" s="288" t="s">
        <v>93</v>
      </c>
      <c r="C121" s="366">
        <f>SUM(C101:C120)</f>
        <v>20</v>
      </c>
      <c r="D121" s="288"/>
      <c r="E121" s="366">
        <f>SUM(E101:E120)</f>
        <v>20</v>
      </c>
      <c r="F121" s="288"/>
      <c r="G121" s="366">
        <f>SUM(G101:G120)</f>
        <v>20</v>
      </c>
      <c r="H121" s="288"/>
      <c r="I121" s="366">
        <f>SUM(I101:I120)</f>
        <v>20</v>
      </c>
      <c r="J121" s="288"/>
      <c r="K121" s="366">
        <f>SUM(K101:K120)</f>
        <v>20</v>
      </c>
      <c r="L121" s="288"/>
      <c r="M121" s="366">
        <f>SUM(M101:M120)</f>
        <v>20</v>
      </c>
      <c r="N121" s="288"/>
      <c r="O121" s="445"/>
      <c r="P121" s="288"/>
      <c r="Q121" s="519"/>
      <c r="R121" s="445"/>
      <c r="S121" s="288"/>
      <c r="T121" s="519"/>
      <c r="U121" s="445"/>
      <c r="V121" s="288"/>
      <c r="W121" s="519"/>
      <c r="X121" s="445"/>
      <c r="Y121" s="519"/>
      <c r="Z121" s="519"/>
      <c r="AA121" s="603"/>
      <c r="AB121" s="519"/>
      <c r="AC121" s="519"/>
      <c r="AD121" s="288"/>
      <c r="AE121" s="288"/>
      <c r="AF121" s="289"/>
    </row>
    <row r="122" spans="1:32" ht="16.5" x14ac:dyDescent="0.25">
      <c r="A122" s="287"/>
      <c r="B122" s="287"/>
      <c r="C122" s="287"/>
      <c r="D122" s="287"/>
      <c r="E122" s="287"/>
      <c r="F122" s="287"/>
      <c r="G122" s="287"/>
      <c r="H122" s="287"/>
      <c r="I122" s="287"/>
      <c r="J122" s="287"/>
      <c r="K122" s="287"/>
      <c r="L122" s="287"/>
      <c r="M122" s="287"/>
      <c r="N122" s="287"/>
      <c r="O122" s="287"/>
      <c r="P122" s="287"/>
      <c r="Q122" s="287"/>
      <c r="R122" s="287"/>
      <c r="S122" s="287"/>
      <c r="T122" s="287"/>
      <c r="U122" s="287"/>
      <c r="V122" s="287"/>
      <c r="W122" s="287"/>
      <c r="X122" s="287"/>
      <c r="Y122" s="287"/>
      <c r="Z122" s="287"/>
      <c r="AA122" s="287"/>
      <c r="AB122" s="287"/>
      <c r="AC122" s="287"/>
      <c r="AD122" s="287"/>
      <c r="AE122" s="287"/>
      <c r="AF122" s="287"/>
    </row>
    <row r="125" spans="1:32" ht="15" thickBot="1" x14ac:dyDescent="0.3"/>
    <row r="126" spans="1:32" s="66" customFormat="1" ht="50.25" customHeight="1" thickBot="1" x14ac:dyDescent="0.3">
      <c r="A126" s="1226" t="s">
        <v>545</v>
      </c>
      <c r="B126" s="1227"/>
      <c r="C126" s="1194" t="s">
        <v>546</v>
      </c>
      <c r="D126" s="1195"/>
      <c r="E126" s="1195"/>
      <c r="F126" s="1195"/>
      <c r="G126" s="1195"/>
      <c r="H126" s="1195"/>
      <c r="I126" s="1195"/>
      <c r="J126" s="1195"/>
      <c r="K126" s="1195"/>
      <c r="L126" s="1195"/>
      <c r="M126" s="1195"/>
      <c r="N126" s="1195"/>
      <c r="O126" s="1195"/>
      <c r="P126" s="1195"/>
      <c r="Q126" s="1195"/>
      <c r="R126" s="1195"/>
      <c r="S126" s="1195"/>
      <c r="T126" s="1195"/>
      <c r="U126" s="1195"/>
      <c r="V126" s="1195"/>
      <c r="W126" s="1195"/>
      <c r="X126" s="1195"/>
      <c r="Y126" s="1195"/>
      <c r="Z126" s="1196"/>
      <c r="AA126" s="139"/>
      <c r="AB126" s="139"/>
      <c r="AC126" s="139"/>
      <c r="AD126" s="139"/>
      <c r="AE126" s="139"/>
      <c r="AF126" s="139"/>
    </row>
    <row r="127" spans="1:32" s="66" customFormat="1" ht="24" customHeight="1" x14ac:dyDescent="0.25">
      <c r="A127" s="1230" t="s">
        <v>547</v>
      </c>
      <c r="B127" s="1230" t="s">
        <v>520</v>
      </c>
      <c r="C127" s="1233" t="s">
        <v>240</v>
      </c>
      <c r="D127" s="1233"/>
      <c r="E127" s="1233" t="s">
        <v>247</v>
      </c>
      <c r="F127" s="1233"/>
      <c r="G127" s="1233" t="s">
        <v>248</v>
      </c>
      <c r="H127" s="1233"/>
      <c r="I127" s="1233" t="s">
        <v>249</v>
      </c>
      <c r="J127" s="1233"/>
      <c r="K127" s="1233" t="s">
        <v>250</v>
      </c>
      <c r="L127" s="1233"/>
      <c r="M127" s="1233" t="s">
        <v>251</v>
      </c>
      <c r="N127" s="1233"/>
      <c r="O127" s="1192" t="s">
        <v>252</v>
      </c>
      <c r="P127" s="1193"/>
      <c r="Q127" s="1192" t="s">
        <v>253</v>
      </c>
      <c r="R127" s="1193"/>
      <c r="S127" s="1192" t="s">
        <v>254</v>
      </c>
      <c r="T127" s="1193"/>
      <c r="U127" s="1192" t="s">
        <v>255</v>
      </c>
      <c r="V127" s="1193"/>
      <c r="W127" s="1192" t="s">
        <v>511</v>
      </c>
      <c r="X127" s="1193"/>
      <c r="Y127" s="1192" t="s">
        <v>257</v>
      </c>
      <c r="Z127" s="1193"/>
      <c r="AA127" s="139"/>
      <c r="AB127" s="139"/>
      <c r="AC127" s="139"/>
      <c r="AD127" s="139"/>
      <c r="AE127" s="139"/>
      <c r="AF127" s="139"/>
    </row>
    <row r="128" spans="1:32" s="66" customFormat="1" ht="29.25" customHeight="1" x14ac:dyDescent="0.25">
      <c r="A128" s="1232"/>
      <c r="B128" s="1231"/>
      <c r="C128" s="291" t="s">
        <v>548</v>
      </c>
      <c r="D128" s="291" t="s">
        <v>549</v>
      </c>
      <c r="E128" s="291" t="s">
        <v>548</v>
      </c>
      <c r="F128" s="291" t="s">
        <v>549</v>
      </c>
      <c r="G128" s="291" t="s">
        <v>548</v>
      </c>
      <c r="H128" s="291" t="s">
        <v>549</v>
      </c>
      <c r="I128" s="291" t="s">
        <v>548</v>
      </c>
      <c r="J128" s="291" t="s">
        <v>549</v>
      </c>
      <c r="K128" s="291" t="s">
        <v>548</v>
      </c>
      <c r="L128" s="291" t="s">
        <v>549</v>
      </c>
      <c r="M128" s="291" t="s">
        <v>548</v>
      </c>
      <c r="N128" s="291" t="s">
        <v>549</v>
      </c>
      <c r="O128" s="291" t="s">
        <v>548</v>
      </c>
      <c r="P128" s="291" t="s">
        <v>549</v>
      </c>
      <c r="Q128" s="291" t="s">
        <v>548</v>
      </c>
      <c r="R128" s="291" t="s">
        <v>549</v>
      </c>
      <c r="S128" s="291" t="s">
        <v>548</v>
      </c>
      <c r="T128" s="291" t="s">
        <v>549</v>
      </c>
      <c r="U128" s="291" t="s">
        <v>548</v>
      </c>
      <c r="V128" s="291" t="s">
        <v>549</v>
      </c>
      <c r="W128" s="291" t="s">
        <v>548</v>
      </c>
      <c r="X128" s="291" t="s">
        <v>549</v>
      </c>
      <c r="Y128" s="291" t="s">
        <v>548</v>
      </c>
      <c r="Z128" s="291" t="s">
        <v>549</v>
      </c>
      <c r="AA128" s="139"/>
      <c r="AB128" s="139"/>
      <c r="AC128" s="139"/>
      <c r="AD128" s="139"/>
      <c r="AE128" s="139"/>
      <c r="AF128" s="139"/>
    </row>
    <row r="129" spans="1:32" s="66" customFormat="1" ht="17.25" customHeight="1" x14ac:dyDescent="0.25">
      <c r="A129" s="1232"/>
      <c r="B129" s="290" t="s">
        <v>550</v>
      </c>
      <c r="C129" s="281">
        <v>0</v>
      </c>
      <c r="D129" s="369"/>
      <c r="E129" s="281">
        <v>0</v>
      </c>
      <c r="F129" s="281"/>
      <c r="G129" s="281">
        <v>3</v>
      </c>
      <c r="H129" s="372"/>
      <c r="I129" s="281">
        <v>0</v>
      </c>
      <c r="J129" s="491"/>
      <c r="K129" s="281">
        <v>0</v>
      </c>
      <c r="L129" s="502"/>
      <c r="M129" s="281">
        <v>2</v>
      </c>
      <c r="N129" s="401"/>
      <c r="O129" s="281">
        <v>0</v>
      </c>
      <c r="P129" s="492"/>
      <c r="Q129" s="281">
        <v>1</v>
      </c>
      <c r="R129" s="367"/>
      <c r="S129" s="281">
        <v>0</v>
      </c>
      <c r="T129" s="502"/>
      <c r="U129" s="281">
        <v>0</v>
      </c>
      <c r="V129" s="502"/>
      <c r="W129" s="281">
        <v>0</v>
      </c>
      <c r="X129" s="367"/>
      <c r="Y129" s="281">
        <v>0</v>
      </c>
      <c r="Z129" s="281"/>
      <c r="AA129" s="139"/>
      <c r="AB129" s="139"/>
      <c r="AC129" s="139"/>
      <c r="AD129" s="139"/>
      <c r="AE129" s="139"/>
      <c r="AF129" s="139"/>
    </row>
    <row r="130" spans="1:32" s="66" customFormat="1" ht="17.25" x14ac:dyDescent="0.25">
      <c r="A130" s="1232"/>
      <c r="B130" s="290" t="s">
        <v>523</v>
      </c>
      <c r="C130" s="371">
        <v>42</v>
      </c>
      <c r="D130" s="372"/>
      <c r="E130" s="373">
        <v>90</v>
      </c>
      <c r="F130" s="372"/>
      <c r="G130" s="374">
        <v>100</v>
      </c>
      <c r="H130" s="372"/>
      <c r="I130" s="375">
        <v>82</v>
      </c>
      <c r="J130" s="491"/>
      <c r="K130" s="367">
        <v>93</v>
      </c>
      <c r="L130" s="502"/>
      <c r="M130" s="367">
        <v>82</v>
      </c>
      <c r="N130" s="401"/>
      <c r="O130" s="367">
        <v>116</v>
      </c>
      <c r="P130" s="492"/>
      <c r="Q130" s="367">
        <v>96</v>
      </c>
      <c r="R130" s="367"/>
      <c r="S130" s="367">
        <v>116</v>
      </c>
      <c r="T130" s="502"/>
      <c r="U130" s="367">
        <v>80</v>
      </c>
      <c r="V130" s="502"/>
      <c r="W130" s="367">
        <v>65</v>
      </c>
      <c r="X130" s="367"/>
      <c r="Y130" s="367">
        <v>60</v>
      </c>
      <c r="Z130" s="281"/>
      <c r="AA130" s="139"/>
      <c r="AB130" s="139"/>
      <c r="AC130" s="139"/>
      <c r="AD130" s="139"/>
      <c r="AE130" s="139"/>
      <c r="AF130" s="139"/>
    </row>
    <row r="131" spans="1:32" s="66" customFormat="1" ht="17.25" x14ac:dyDescent="0.25">
      <c r="A131" s="1232"/>
      <c r="B131" s="290" t="s">
        <v>524</v>
      </c>
      <c r="C131" s="376">
        <v>65</v>
      </c>
      <c r="D131" s="372"/>
      <c r="E131" s="373">
        <v>50</v>
      </c>
      <c r="F131" s="372"/>
      <c r="G131" s="374">
        <v>54</v>
      </c>
      <c r="H131" s="372"/>
      <c r="I131" s="374">
        <v>50</v>
      </c>
      <c r="J131" s="491"/>
      <c r="K131" s="368">
        <v>49</v>
      </c>
      <c r="L131" s="502"/>
      <c r="M131" s="368">
        <v>70</v>
      </c>
      <c r="N131" s="401"/>
      <c r="O131" s="368">
        <v>64</v>
      </c>
      <c r="P131" s="492"/>
      <c r="Q131" s="368">
        <v>54</v>
      </c>
      <c r="R131" s="367"/>
      <c r="S131" s="368">
        <v>75</v>
      </c>
      <c r="T131" s="502"/>
      <c r="U131" s="368">
        <v>63</v>
      </c>
      <c r="V131" s="502"/>
      <c r="W131" s="368">
        <v>52</v>
      </c>
      <c r="X131" s="367"/>
      <c r="Y131" s="368">
        <v>25</v>
      </c>
      <c r="Z131" s="281"/>
      <c r="AA131" s="139"/>
      <c r="AB131" s="139"/>
      <c r="AC131" s="139"/>
      <c r="AD131" s="139"/>
      <c r="AE131" s="139"/>
      <c r="AF131" s="139"/>
    </row>
    <row r="132" spans="1:32" s="66" customFormat="1" ht="17.25" x14ac:dyDescent="0.25">
      <c r="A132" s="1232"/>
      <c r="B132" s="290" t="s">
        <v>525</v>
      </c>
      <c r="C132" s="376">
        <v>60</v>
      </c>
      <c r="D132" s="372"/>
      <c r="E132" s="373">
        <v>20</v>
      </c>
      <c r="F132" s="372"/>
      <c r="G132" s="374">
        <v>73</v>
      </c>
      <c r="H132" s="372"/>
      <c r="I132" s="374">
        <v>51</v>
      </c>
      <c r="J132" s="491"/>
      <c r="K132" s="368">
        <v>58</v>
      </c>
      <c r="L132" s="502"/>
      <c r="M132" s="368">
        <v>50</v>
      </c>
      <c r="N132" s="401"/>
      <c r="O132" s="368">
        <v>69</v>
      </c>
      <c r="P132" s="492"/>
      <c r="Q132" s="368">
        <v>79</v>
      </c>
      <c r="R132" s="367"/>
      <c r="S132" s="368">
        <v>76</v>
      </c>
      <c r="T132" s="502"/>
      <c r="U132" s="368">
        <v>67</v>
      </c>
      <c r="V132" s="502"/>
      <c r="W132" s="368">
        <v>39</v>
      </c>
      <c r="X132" s="367"/>
      <c r="Y132" s="368">
        <v>25</v>
      </c>
      <c r="Z132" s="281"/>
      <c r="AA132" s="139"/>
      <c r="AB132" s="139"/>
      <c r="AC132" s="139"/>
      <c r="AD132" s="139"/>
      <c r="AE132" s="139"/>
      <c r="AF132" s="139"/>
    </row>
    <row r="133" spans="1:32" s="66" customFormat="1" ht="17.25" x14ac:dyDescent="0.25">
      <c r="A133" s="1232"/>
      <c r="B133" s="290" t="s">
        <v>526</v>
      </c>
      <c r="C133" s="376">
        <v>27</v>
      </c>
      <c r="D133" s="372"/>
      <c r="E133" s="373">
        <v>42</v>
      </c>
      <c r="F133" s="372"/>
      <c r="G133" s="374">
        <v>61</v>
      </c>
      <c r="H133" s="372"/>
      <c r="I133" s="374">
        <v>47</v>
      </c>
      <c r="J133" s="491"/>
      <c r="K133" s="368">
        <v>70</v>
      </c>
      <c r="L133" s="502"/>
      <c r="M133" s="368">
        <v>35</v>
      </c>
      <c r="N133" s="401"/>
      <c r="O133" s="368">
        <v>54</v>
      </c>
      <c r="P133" s="492"/>
      <c r="Q133" s="368">
        <v>48</v>
      </c>
      <c r="R133" s="367"/>
      <c r="S133" s="368">
        <v>60</v>
      </c>
      <c r="T133" s="502"/>
      <c r="U133" s="368">
        <v>43</v>
      </c>
      <c r="V133" s="502"/>
      <c r="W133" s="368">
        <v>38</v>
      </c>
      <c r="X133" s="367"/>
      <c r="Y133" s="368">
        <v>44</v>
      </c>
      <c r="Z133" s="281"/>
      <c r="AA133" s="139"/>
      <c r="AB133" s="139"/>
      <c r="AC133" s="139"/>
      <c r="AD133" s="139"/>
      <c r="AE133" s="139"/>
      <c r="AF133" s="139"/>
    </row>
    <row r="134" spans="1:32" s="66" customFormat="1" ht="17.25" x14ac:dyDescent="0.25">
      <c r="A134" s="1232"/>
      <c r="B134" s="290" t="s">
        <v>527</v>
      </c>
      <c r="C134" s="376">
        <v>30</v>
      </c>
      <c r="D134" s="372"/>
      <c r="E134" s="373">
        <v>67</v>
      </c>
      <c r="F134" s="372"/>
      <c r="G134" s="374">
        <v>93</v>
      </c>
      <c r="H134" s="372"/>
      <c r="I134" s="374">
        <v>89</v>
      </c>
      <c r="J134" s="491"/>
      <c r="K134" s="368">
        <v>93</v>
      </c>
      <c r="L134" s="502"/>
      <c r="M134" s="368">
        <v>78</v>
      </c>
      <c r="N134" s="401"/>
      <c r="O134" s="368">
        <v>84</v>
      </c>
      <c r="P134" s="492"/>
      <c r="Q134" s="368">
        <v>83</v>
      </c>
      <c r="R134" s="367"/>
      <c r="S134" s="368">
        <v>81</v>
      </c>
      <c r="T134" s="502"/>
      <c r="U134" s="368">
        <v>74</v>
      </c>
      <c r="V134" s="502"/>
      <c r="W134" s="368">
        <v>55</v>
      </c>
      <c r="X134" s="367"/>
      <c r="Y134" s="368">
        <v>78</v>
      </c>
      <c r="Z134" s="281"/>
      <c r="AA134" s="139"/>
      <c r="AB134" s="139"/>
      <c r="AC134" s="139"/>
      <c r="AD134" s="139"/>
      <c r="AE134" s="139"/>
      <c r="AF134" s="139"/>
    </row>
    <row r="135" spans="1:32" s="66" customFormat="1" ht="17.25" x14ac:dyDescent="0.25">
      <c r="A135" s="1232"/>
      <c r="B135" s="290" t="s">
        <v>528</v>
      </c>
      <c r="C135" s="376">
        <v>30</v>
      </c>
      <c r="D135" s="372"/>
      <c r="E135" s="373">
        <v>65</v>
      </c>
      <c r="F135" s="372"/>
      <c r="G135" s="374">
        <v>80</v>
      </c>
      <c r="H135" s="372"/>
      <c r="I135" s="374">
        <v>62</v>
      </c>
      <c r="J135" s="491"/>
      <c r="K135" s="368">
        <v>31</v>
      </c>
      <c r="L135" s="502"/>
      <c r="M135" s="368">
        <v>37</v>
      </c>
      <c r="N135" s="401"/>
      <c r="O135" s="368">
        <v>21</v>
      </c>
      <c r="P135" s="492"/>
      <c r="Q135" s="368">
        <v>23</v>
      </c>
      <c r="R135" s="367"/>
      <c r="S135" s="368">
        <v>49</v>
      </c>
      <c r="T135" s="502"/>
      <c r="U135" s="368">
        <v>33</v>
      </c>
      <c r="V135" s="502"/>
      <c r="W135" s="368">
        <v>23</v>
      </c>
      <c r="X135" s="367"/>
      <c r="Y135" s="368">
        <v>35</v>
      </c>
      <c r="Z135" s="281"/>
      <c r="AA135" s="139"/>
      <c r="AB135" s="139"/>
      <c r="AC135" s="139"/>
      <c r="AD135" s="139"/>
      <c r="AE135" s="139"/>
      <c r="AF135" s="139"/>
    </row>
    <row r="136" spans="1:32" s="66" customFormat="1" ht="17.25" x14ac:dyDescent="0.25">
      <c r="A136" s="1232"/>
      <c r="B136" s="290" t="s">
        <v>529</v>
      </c>
      <c r="C136" s="376">
        <v>65</v>
      </c>
      <c r="D136" s="372"/>
      <c r="E136" s="373">
        <v>105</v>
      </c>
      <c r="F136" s="372"/>
      <c r="G136" s="374">
        <v>156</v>
      </c>
      <c r="H136" s="372"/>
      <c r="I136" s="374">
        <v>170</v>
      </c>
      <c r="J136" s="491"/>
      <c r="K136" s="368">
        <v>80</v>
      </c>
      <c r="L136" s="502"/>
      <c r="M136" s="368">
        <v>65</v>
      </c>
      <c r="N136" s="401"/>
      <c r="O136" s="368">
        <v>94</v>
      </c>
      <c r="P136" s="492"/>
      <c r="Q136" s="368">
        <v>60</v>
      </c>
      <c r="R136" s="367"/>
      <c r="S136" s="368">
        <v>68</v>
      </c>
      <c r="T136" s="502"/>
      <c r="U136" s="368">
        <v>70</v>
      </c>
      <c r="V136" s="502"/>
      <c r="W136" s="368">
        <v>57</v>
      </c>
      <c r="X136" s="367"/>
      <c r="Y136" s="368">
        <v>60</v>
      </c>
      <c r="Z136" s="281"/>
      <c r="AA136" s="139"/>
      <c r="AB136" s="139"/>
      <c r="AC136" s="139"/>
      <c r="AD136" s="139"/>
      <c r="AE136" s="139"/>
      <c r="AF136" s="139"/>
    </row>
    <row r="137" spans="1:32" s="66" customFormat="1" ht="17.25" x14ac:dyDescent="0.25">
      <c r="A137" s="1232"/>
      <c r="B137" s="290" t="s">
        <v>530</v>
      </c>
      <c r="C137" s="376">
        <v>45</v>
      </c>
      <c r="D137" s="372"/>
      <c r="E137" s="373">
        <v>99</v>
      </c>
      <c r="F137" s="372"/>
      <c r="G137" s="374">
        <v>100</v>
      </c>
      <c r="H137" s="372"/>
      <c r="I137" s="374">
        <v>104</v>
      </c>
      <c r="J137" s="491"/>
      <c r="K137" s="368">
        <v>95</v>
      </c>
      <c r="L137" s="502"/>
      <c r="M137" s="368">
        <v>84</v>
      </c>
      <c r="N137" s="401"/>
      <c r="O137" s="368">
        <v>105</v>
      </c>
      <c r="P137" s="492"/>
      <c r="Q137" s="368">
        <v>83</v>
      </c>
      <c r="R137" s="367"/>
      <c r="S137" s="368">
        <v>97</v>
      </c>
      <c r="T137" s="502"/>
      <c r="U137" s="368">
        <v>70</v>
      </c>
      <c r="V137" s="502"/>
      <c r="W137" s="368">
        <v>45</v>
      </c>
      <c r="X137" s="367"/>
      <c r="Y137" s="368">
        <v>65</v>
      </c>
      <c r="Z137" s="281"/>
      <c r="AA137" s="139"/>
      <c r="AB137" s="139"/>
      <c r="AC137" s="139"/>
      <c r="AD137" s="139"/>
      <c r="AE137" s="139"/>
      <c r="AF137" s="139"/>
    </row>
    <row r="138" spans="1:32" s="66" customFormat="1" ht="17.25" x14ac:dyDescent="0.25">
      <c r="A138" s="1232"/>
      <c r="B138" s="290" t="s">
        <v>531</v>
      </c>
      <c r="C138" s="376">
        <v>42</v>
      </c>
      <c r="D138" s="372"/>
      <c r="E138" s="373">
        <v>40</v>
      </c>
      <c r="F138" s="372"/>
      <c r="G138" s="374">
        <v>34</v>
      </c>
      <c r="H138" s="372"/>
      <c r="I138" s="374">
        <v>43</v>
      </c>
      <c r="J138" s="491"/>
      <c r="K138" s="368">
        <v>33</v>
      </c>
      <c r="L138" s="502"/>
      <c r="M138" s="368">
        <v>35</v>
      </c>
      <c r="N138" s="401"/>
      <c r="O138" s="368">
        <v>51</v>
      </c>
      <c r="P138" s="492"/>
      <c r="Q138" s="368">
        <v>36</v>
      </c>
      <c r="R138" s="367"/>
      <c r="S138" s="368">
        <v>46</v>
      </c>
      <c r="T138" s="502"/>
      <c r="U138" s="368">
        <v>42</v>
      </c>
      <c r="V138" s="502"/>
      <c r="W138" s="368">
        <v>40</v>
      </c>
      <c r="X138" s="367"/>
      <c r="Y138" s="368">
        <v>26</v>
      </c>
      <c r="Z138" s="281"/>
      <c r="AA138" s="139"/>
      <c r="AB138" s="139"/>
      <c r="AC138" s="139"/>
      <c r="AD138" s="139"/>
      <c r="AE138" s="139"/>
      <c r="AF138" s="139"/>
    </row>
    <row r="139" spans="1:32" s="66" customFormat="1" ht="17.25" x14ac:dyDescent="0.25">
      <c r="A139" s="1232"/>
      <c r="B139" s="290" t="s">
        <v>532</v>
      </c>
      <c r="C139" s="376">
        <v>55</v>
      </c>
      <c r="D139" s="372"/>
      <c r="E139" s="373">
        <v>69</v>
      </c>
      <c r="F139" s="372"/>
      <c r="G139" s="374">
        <v>62</v>
      </c>
      <c r="H139" s="372"/>
      <c r="I139" s="374">
        <v>64</v>
      </c>
      <c r="J139" s="491"/>
      <c r="K139" s="368">
        <v>57</v>
      </c>
      <c r="L139" s="502"/>
      <c r="M139" s="368">
        <v>60</v>
      </c>
      <c r="N139" s="401"/>
      <c r="O139" s="368">
        <v>48</v>
      </c>
      <c r="P139" s="492"/>
      <c r="Q139" s="368">
        <v>43</v>
      </c>
      <c r="R139" s="367"/>
      <c r="S139" s="368">
        <v>82</v>
      </c>
      <c r="T139" s="502"/>
      <c r="U139" s="368">
        <v>60</v>
      </c>
      <c r="V139" s="502"/>
      <c r="W139" s="368">
        <v>55</v>
      </c>
      <c r="X139" s="367"/>
      <c r="Y139" s="368">
        <v>60</v>
      </c>
      <c r="Z139" s="281"/>
      <c r="AA139" s="139"/>
      <c r="AB139" s="139"/>
      <c r="AC139" s="139"/>
      <c r="AD139" s="139"/>
      <c r="AE139" s="139"/>
      <c r="AF139" s="139"/>
    </row>
    <row r="140" spans="1:32" s="66" customFormat="1" ht="17.25" x14ac:dyDescent="0.25">
      <c r="A140" s="1232"/>
      <c r="B140" s="290" t="s">
        <v>533</v>
      </c>
      <c r="C140" s="376">
        <v>55</v>
      </c>
      <c r="D140" s="372"/>
      <c r="E140" s="373">
        <v>69</v>
      </c>
      <c r="F140" s="372"/>
      <c r="G140" s="374">
        <v>67</v>
      </c>
      <c r="H140" s="372"/>
      <c r="I140" s="374">
        <v>53</v>
      </c>
      <c r="J140" s="491"/>
      <c r="K140" s="368">
        <v>50</v>
      </c>
      <c r="L140" s="502"/>
      <c r="M140" s="368">
        <v>54</v>
      </c>
      <c r="N140" s="401"/>
      <c r="O140" s="368">
        <v>60</v>
      </c>
      <c r="P140" s="492"/>
      <c r="Q140" s="368">
        <v>66</v>
      </c>
      <c r="R140" s="367"/>
      <c r="S140" s="368">
        <v>72</v>
      </c>
      <c r="T140" s="502"/>
      <c r="U140" s="368">
        <v>30</v>
      </c>
      <c r="V140" s="502"/>
      <c r="W140" s="368">
        <v>51</v>
      </c>
      <c r="X140" s="367"/>
      <c r="Y140" s="368">
        <v>27</v>
      </c>
      <c r="Z140" s="281"/>
      <c r="AA140" s="139"/>
      <c r="AB140" s="139"/>
      <c r="AC140" s="139"/>
      <c r="AD140" s="139"/>
      <c r="AE140" s="139"/>
      <c r="AF140" s="139"/>
    </row>
    <row r="141" spans="1:32" s="66" customFormat="1" ht="17.25" x14ac:dyDescent="0.25">
      <c r="A141" s="1232"/>
      <c r="B141" s="290" t="s">
        <v>534</v>
      </c>
      <c r="C141" s="376">
        <v>20</v>
      </c>
      <c r="D141" s="372"/>
      <c r="E141" s="373">
        <v>15</v>
      </c>
      <c r="F141" s="372"/>
      <c r="G141" s="374">
        <v>20</v>
      </c>
      <c r="H141" s="372"/>
      <c r="I141" s="374">
        <v>36</v>
      </c>
      <c r="J141" s="491"/>
      <c r="K141" s="368">
        <v>26</v>
      </c>
      <c r="L141" s="502"/>
      <c r="M141" s="368">
        <v>18</v>
      </c>
      <c r="N141" s="401"/>
      <c r="O141" s="368">
        <v>25</v>
      </c>
      <c r="P141" s="492"/>
      <c r="Q141" s="368">
        <v>17</v>
      </c>
      <c r="R141" s="367"/>
      <c r="S141" s="368">
        <v>30</v>
      </c>
      <c r="T141" s="502"/>
      <c r="U141" s="368">
        <v>25</v>
      </c>
      <c r="V141" s="502"/>
      <c r="W141" s="368">
        <v>20</v>
      </c>
      <c r="X141" s="367"/>
      <c r="Y141" s="368">
        <v>20</v>
      </c>
      <c r="Z141" s="281"/>
      <c r="AA141" s="139"/>
      <c r="AB141" s="139"/>
      <c r="AC141" s="139"/>
      <c r="AD141" s="139"/>
      <c r="AE141" s="139"/>
      <c r="AF141" s="139"/>
    </row>
    <row r="142" spans="1:32" s="66" customFormat="1" ht="17.25" x14ac:dyDescent="0.25">
      <c r="A142" s="1232"/>
      <c r="B142" s="290" t="s">
        <v>535</v>
      </c>
      <c r="C142" s="376">
        <v>35</v>
      </c>
      <c r="D142" s="372"/>
      <c r="E142" s="373">
        <v>38</v>
      </c>
      <c r="F142" s="372"/>
      <c r="G142" s="374">
        <v>47</v>
      </c>
      <c r="H142" s="372"/>
      <c r="I142" s="374">
        <v>65</v>
      </c>
      <c r="J142" s="491"/>
      <c r="K142" s="368">
        <v>64</v>
      </c>
      <c r="L142" s="502"/>
      <c r="M142" s="368">
        <v>44</v>
      </c>
      <c r="N142" s="401"/>
      <c r="O142" s="368">
        <v>70</v>
      </c>
      <c r="P142" s="492"/>
      <c r="Q142" s="368">
        <v>43</v>
      </c>
      <c r="R142" s="367"/>
      <c r="S142" s="368">
        <v>47</v>
      </c>
      <c r="T142" s="502"/>
      <c r="U142" s="368">
        <v>47</v>
      </c>
      <c r="V142" s="502"/>
      <c r="W142" s="368">
        <v>41</v>
      </c>
      <c r="X142" s="367"/>
      <c r="Y142" s="368">
        <v>36</v>
      </c>
      <c r="Z142" s="281"/>
      <c r="AA142" s="139"/>
      <c r="AB142" s="139"/>
      <c r="AC142" s="139"/>
      <c r="AD142" s="139"/>
      <c r="AE142" s="139"/>
      <c r="AF142" s="139"/>
    </row>
    <row r="143" spans="1:32" s="66" customFormat="1" ht="17.25" x14ac:dyDescent="0.25">
      <c r="A143" s="1232"/>
      <c r="B143" s="290" t="s">
        <v>536</v>
      </c>
      <c r="C143" s="376">
        <v>20</v>
      </c>
      <c r="D143" s="372"/>
      <c r="E143" s="373">
        <v>28</v>
      </c>
      <c r="F143" s="372"/>
      <c r="G143" s="374">
        <v>28</v>
      </c>
      <c r="H143" s="372"/>
      <c r="I143" s="374">
        <v>25</v>
      </c>
      <c r="J143" s="491"/>
      <c r="K143" s="368">
        <v>53</v>
      </c>
      <c r="L143" s="502"/>
      <c r="M143" s="368">
        <v>60</v>
      </c>
      <c r="N143" s="401"/>
      <c r="O143" s="368">
        <v>85</v>
      </c>
      <c r="P143" s="492"/>
      <c r="Q143" s="368">
        <v>38</v>
      </c>
      <c r="R143" s="367"/>
      <c r="S143" s="368">
        <v>40</v>
      </c>
      <c r="T143" s="502"/>
      <c r="U143" s="368">
        <v>25</v>
      </c>
      <c r="V143" s="502"/>
      <c r="W143" s="368">
        <v>21</v>
      </c>
      <c r="X143" s="367"/>
      <c r="Y143" s="368">
        <v>24</v>
      </c>
      <c r="Z143" s="281"/>
      <c r="AA143" s="139"/>
      <c r="AB143" s="139"/>
      <c r="AC143" s="139"/>
      <c r="AD143" s="139"/>
      <c r="AE143" s="139"/>
      <c r="AF143" s="139"/>
    </row>
    <row r="144" spans="1:32" s="66" customFormat="1" ht="17.25" x14ac:dyDescent="0.25">
      <c r="A144" s="1232"/>
      <c r="B144" s="290" t="s">
        <v>537</v>
      </c>
      <c r="C144" s="376">
        <v>20</v>
      </c>
      <c r="D144" s="372"/>
      <c r="E144" s="373">
        <v>26</v>
      </c>
      <c r="F144" s="372"/>
      <c r="G144" s="374">
        <v>24</v>
      </c>
      <c r="H144" s="372"/>
      <c r="I144" s="374">
        <v>32</v>
      </c>
      <c r="J144" s="491"/>
      <c r="K144" s="368">
        <v>30</v>
      </c>
      <c r="L144" s="502"/>
      <c r="M144" s="368">
        <v>32</v>
      </c>
      <c r="N144" s="401"/>
      <c r="O144" s="368">
        <v>30</v>
      </c>
      <c r="P144" s="492"/>
      <c r="Q144" s="368">
        <v>30</v>
      </c>
      <c r="R144" s="367"/>
      <c r="S144" s="368">
        <v>20</v>
      </c>
      <c r="T144" s="502"/>
      <c r="U144" s="368">
        <v>22</v>
      </c>
      <c r="V144" s="502"/>
      <c r="W144" s="368">
        <v>20</v>
      </c>
      <c r="X144" s="367"/>
      <c r="Y144" s="368">
        <v>25</v>
      </c>
      <c r="Z144" s="281"/>
      <c r="AA144" s="139"/>
      <c r="AB144" s="139"/>
      <c r="AC144" s="139"/>
      <c r="AD144" s="139"/>
      <c r="AE144" s="139"/>
      <c r="AF144" s="139"/>
    </row>
    <row r="145" spans="1:32" s="66" customFormat="1" ht="17.25" x14ac:dyDescent="0.25">
      <c r="A145" s="1232"/>
      <c r="B145" s="290" t="s">
        <v>538</v>
      </c>
      <c r="C145" s="376">
        <v>20</v>
      </c>
      <c r="D145" s="372"/>
      <c r="E145" s="373">
        <v>15</v>
      </c>
      <c r="F145" s="372"/>
      <c r="G145" s="374">
        <v>23</v>
      </c>
      <c r="H145" s="372"/>
      <c r="I145" s="374">
        <v>21</v>
      </c>
      <c r="J145" s="491"/>
      <c r="K145" s="368">
        <v>31</v>
      </c>
      <c r="L145" s="502"/>
      <c r="M145" s="368">
        <v>43</v>
      </c>
      <c r="N145" s="401"/>
      <c r="O145" s="368">
        <v>45</v>
      </c>
      <c r="P145" s="492"/>
      <c r="Q145" s="368">
        <v>45</v>
      </c>
      <c r="R145" s="367"/>
      <c r="S145" s="368">
        <v>42</v>
      </c>
      <c r="T145" s="502"/>
      <c r="U145" s="368">
        <v>25</v>
      </c>
      <c r="V145" s="502"/>
      <c r="W145" s="368">
        <v>30</v>
      </c>
      <c r="X145" s="367"/>
      <c r="Y145" s="368">
        <v>22</v>
      </c>
      <c r="Z145" s="281"/>
      <c r="AA145" s="139"/>
      <c r="AB145" s="139"/>
      <c r="AC145" s="139"/>
      <c r="AD145" s="139"/>
      <c r="AE145" s="139"/>
      <c r="AF145" s="139"/>
    </row>
    <row r="146" spans="1:32" s="66" customFormat="1" ht="17.25" x14ac:dyDescent="0.25">
      <c r="A146" s="1232"/>
      <c r="B146" s="290" t="s">
        <v>539</v>
      </c>
      <c r="C146" s="376">
        <v>45</v>
      </c>
      <c r="D146" s="372"/>
      <c r="E146" s="373">
        <v>34</v>
      </c>
      <c r="F146" s="372"/>
      <c r="G146" s="374">
        <v>55</v>
      </c>
      <c r="H146" s="372"/>
      <c r="I146" s="374">
        <v>67</v>
      </c>
      <c r="J146" s="491"/>
      <c r="K146" s="368">
        <v>75</v>
      </c>
      <c r="L146" s="502"/>
      <c r="M146" s="368">
        <v>40</v>
      </c>
      <c r="N146" s="401"/>
      <c r="O146" s="368">
        <v>40</v>
      </c>
      <c r="P146" s="492"/>
      <c r="Q146" s="368">
        <v>48</v>
      </c>
      <c r="R146" s="367"/>
      <c r="S146" s="368">
        <v>46</v>
      </c>
      <c r="T146" s="502"/>
      <c r="U146" s="368">
        <v>55</v>
      </c>
      <c r="V146" s="502"/>
      <c r="W146" s="368">
        <v>38</v>
      </c>
      <c r="X146" s="367"/>
      <c r="Y146" s="368">
        <v>34</v>
      </c>
      <c r="Z146" s="281"/>
      <c r="AA146" s="139"/>
      <c r="AB146" s="139"/>
      <c r="AC146" s="139"/>
      <c r="AD146" s="139"/>
      <c r="AE146" s="139"/>
      <c r="AF146" s="139"/>
    </row>
    <row r="147" spans="1:32" s="66" customFormat="1" ht="17.25" x14ac:dyDescent="0.25">
      <c r="A147" s="1232"/>
      <c r="B147" s="290" t="s">
        <v>540</v>
      </c>
      <c r="C147" s="376">
        <v>55</v>
      </c>
      <c r="D147" s="372"/>
      <c r="E147" s="373">
        <v>61</v>
      </c>
      <c r="F147" s="372"/>
      <c r="G147" s="374">
        <v>78</v>
      </c>
      <c r="H147" s="372"/>
      <c r="I147" s="374">
        <v>61</v>
      </c>
      <c r="J147" s="491"/>
      <c r="K147" s="368">
        <v>71</v>
      </c>
      <c r="L147" s="502"/>
      <c r="M147" s="368">
        <v>62</v>
      </c>
      <c r="N147" s="401"/>
      <c r="O147" s="368">
        <v>85</v>
      </c>
      <c r="P147" s="492"/>
      <c r="Q147" s="368">
        <v>65</v>
      </c>
      <c r="R147" s="367"/>
      <c r="S147" s="368">
        <v>67</v>
      </c>
      <c r="T147" s="502"/>
      <c r="U147" s="368">
        <v>35</v>
      </c>
      <c r="V147" s="502"/>
      <c r="W147" s="368">
        <v>25</v>
      </c>
      <c r="X147" s="367"/>
      <c r="Y147" s="368">
        <v>20</v>
      </c>
      <c r="Z147" s="281"/>
      <c r="AA147" s="139"/>
      <c r="AB147" s="139"/>
      <c r="AC147" s="139"/>
      <c r="AD147" s="139"/>
      <c r="AE147" s="139"/>
      <c r="AF147" s="139"/>
    </row>
    <row r="148" spans="1:32" s="66" customFormat="1" ht="17.25" x14ac:dyDescent="0.25">
      <c r="A148" s="1232"/>
      <c r="B148" s="290" t="s">
        <v>541</v>
      </c>
      <c r="C148" s="376">
        <v>54</v>
      </c>
      <c r="D148" s="372"/>
      <c r="E148" s="373">
        <v>71</v>
      </c>
      <c r="F148" s="372"/>
      <c r="G148" s="374">
        <v>55</v>
      </c>
      <c r="H148" s="372"/>
      <c r="I148" s="374">
        <v>63</v>
      </c>
      <c r="J148" s="491"/>
      <c r="K148" s="368">
        <v>57</v>
      </c>
      <c r="L148" s="502"/>
      <c r="M148" s="368">
        <v>63</v>
      </c>
      <c r="N148" s="401"/>
      <c r="O148" s="368">
        <v>95</v>
      </c>
      <c r="P148" s="492"/>
      <c r="Q148" s="368">
        <v>85</v>
      </c>
      <c r="R148" s="367"/>
      <c r="S148" s="368">
        <v>72</v>
      </c>
      <c r="T148" s="502"/>
      <c r="U148" s="368">
        <v>80</v>
      </c>
      <c r="V148" s="502"/>
      <c r="W148" s="368">
        <v>55</v>
      </c>
      <c r="X148" s="367"/>
      <c r="Y148" s="368">
        <v>39</v>
      </c>
      <c r="Z148" s="281"/>
      <c r="AA148" s="139"/>
      <c r="AB148" s="139"/>
      <c r="AC148" s="139"/>
      <c r="AD148" s="139"/>
      <c r="AE148" s="139"/>
      <c r="AF148" s="139"/>
    </row>
    <row r="149" spans="1:32" s="66" customFormat="1" ht="17.25" x14ac:dyDescent="0.25">
      <c r="A149" s="1232"/>
      <c r="B149" s="290" t="s">
        <v>542</v>
      </c>
      <c r="C149" s="376">
        <v>5</v>
      </c>
      <c r="D149" s="372"/>
      <c r="E149" s="373">
        <v>3</v>
      </c>
      <c r="F149" s="372"/>
      <c r="G149" s="374">
        <v>3</v>
      </c>
      <c r="H149" s="372"/>
      <c r="I149" s="374">
        <v>3</v>
      </c>
      <c r="J149" s="491"/>
      <c r="K149" s="368">
        <v>3</v>
      </c>
      <c r="L149" s="502"/>
      <c r="M149" s="368">
        <v>5</v>
      </c>
      <c r="N149" s="401"/>
      <c r="O149" s="368">
        <v>7</v>
      </c>
      <c r="P149" s="492"/>
      <c r="Q149" s="368">
        <v>7</v>
      </c>
      <c r="R149" s="367"/>
      <c r="S149" s="368">
        <v>7</v>
      </c>
      <c r="T149" s="502"/>
      <c r="U149" s="368">
        <v>8</v>
      </c>
      <c r="V149" s="502"/>
      <c r="W149" s="368">
        <v>10</v>
      </c>
      <c r="X149" s="367"/>
      <c r="Y149" s="368">
        <v>11</v>
      </c>
      <c r="Z149" s="281"/>
      <c r="AA149" s="139"/>
      <c r="AB149" s="139"/>
      <c r="AC149" s="139"/>
      <c r="AD149" s="139"/>
      <c r="AE149" s="139"/>
      <c r="AF149" s="139"/>
    </row>
    <row r="150" spans="1:32" s="66" customFormat="1" ht="16.5" x14ac:dyDescent="0.25">
      <c r="A150" s="1231"/>
      <c r="B150" s="281" t="s">
        <v>93</v>
      </c>
      <c r="C150" s="185">
        <v>790</v>
      </c>
      <c r="D150" s="370"/>
      <c r="E150" s="185">
        <v>1007</v>
      </c>
      <c r="F150" s="185"/>
      <c r="G150" s="185">
        <v>1216</v>
      </c>
      <c r="H150" s="185"/>
      <c r="I150" s="185">
        <v>1188</v>
      </c>
      <c r="J150" s="491"/>
      <c r="K150" s="185">
        <v>1119</v>
      </c>
      <c r="L150" s="185"/>
      <c r="M150" s="185">
        <v>1019</v>
      </c>
      <c r="N150" s="185"/>
      <c r="O150" s="185">
        <v>1248</v>
      </c>
      <c r="P150" s="185"/>
      <c r="Q150" s="185">
        <v>1050</v>
      </c>
      <c r="R150" s="185"/>
      <c r="S150" s="185">
        <v>1193</v>
      </c>
      <c r="T150" s="571"/>
      <c r="U150" s="185">
        <v>954</v>
      </c>
      <c r="V150" s="185"/>
      <c r="W150" s="185">
        <v>780</v>
      </c>
      <c r="X150" s="185"/>
      <c r="Y150" s="185">
        <v>736</v>
      </c>
      <c r="Z150" s="185">
        <f t="shared" ref="Z150" si="1">SUM(Z129:Z149)</f>
        <v>0</v>
      </c>
      <c r="AA150" s="139">
        <f>Y150+W150+U150+S150+Q150+O150+M150+K150+I150+G150+E150+C150</f>
        <v>12300</v>
      </c>
      <c r="AB150" s="139"/>
      <c r="AC150" s="139"/>
      <c r="AD150" s="139"/>
      <c r="AE150" s="139"/>
      <c r="AF150" s="139"/>
    </row>
    <row r="154" spans="1:32" ht="48" customHeight="1" x14ac:dyDescent="0.25">
      <c r="A154" s="1226" t="s">
        <v>545</v>
      </c>
      <c r="B154" s="1227"/>
      <c r="C154" s="1194" t="s">
        <v>551</v>
      </c>
      <c r="D154" s="1195"/>
      <c r="E154" s="1195"/>
      <c r="F154" s="1195"/>
      <c r="G154" s="1195"/>
      <c r="H154" s="1195"/>
      <c r="I154" s="1195"/>
      <c r="J154" s="1195"/>
      <c r="K154" s="1195"/>
      <c r="L154" s="1195"/>
      <c r="M154" s="1195"/>
      <c r="N154" s="1195"/>
      <c r="O154" s="1195"/>
      <c r="P154" s="1195"/>
      <c r="Q154" s="1195"/>
      <c r="R154" s="1195"/>
      <c r="S154" s="1195"/>
      <c r="T154" s="1195"/>
      <c r="U154" s="1195"/>
      <c r="V154" s="1195"/>
      <c r="W154" s="1195"/>
      <c r="X154" s="1195"/>
      <c r="Y154" s="1195"/>
      <c r="Z154" s="1196"/>
    </row>
    <row r="155" spans="1:32" ht="15" x14ac:dyDescent="0.25">
      <c r="A155" s="1230" t="s">
        <v>547</v>
      </c>
      <c r="B155" s="1230" t="s">
        <v>520</v>
      </c>
      <c r="C155" s="1233" t="s">
        <v>240</v>
      </c>
      <c r="D155" s="1233"/>
      <c r="E155" s="1233" t="s">
        <v>247</v>
      </c>
      <c r="F155" s="1233"/>
      <c r="G155" s="1233" t="s">
        <v>248</v>
      </c>
      <c r="H155" s="1233"/>
      <c r="I155" s="1192" t="s">
        <v>249</v>
      </c>
      <c r="J155" s="1193"/>
      <c r="K155" s="1233" t="s">
        <v>250</v>
      </c>
      <c r="L155" s="1233"/>
      <c r="M155" s="1233" t="s">
        <v>251</v>
      </c>
      <c r="N155" s="1233"/>
      <c r="O155" s="1192" t="s">
        <v>252</v>
      </c>
      <c r="P155" s="1193"/>
      <c r="Q155" s="1192" t="s">
        <v>253</v>
      </c>
      <c r="R155" s="1193"/>
      <c r="S155" s="1192" t="s">
        <v>254</v>
      </c>
      <c r="T155" s="1193"/>
      <c r="U155" s="1192" t="s">
        <v>255</v>
      </c>
      <c r="V155" s="1193"/>
      <c r="W155" s="1192" t="s">
        <v>511</v>
      </c>
      <c r="X155" s="1193"/>
      <c r="Y155" s="1192" t="s">
        <v>257</v>
      </c>
      <c r="Z155" s="1193"/>
    </row>
    <row r="156" spans="1:32" ht="15" x14ac:dyDescent="0.25">
      <c r="A156" s="1232"/>
      <c r="B156" s="1231"/>
      <c r="C156" s="291" t="s">
        <v>548</v>
      </c>
      <c r="D156" s="291" t="s">
        <v>549</v>
      </c>
      <c r="E156" s="291" t="s">
        <v>548</v>
      </c>
      <c r="F156" s="291" t="s">
        <v>549</v>
      </c>
      <c r="G156" s="291" t="s">
        <v>548</v>
      </c>
      <c r="H156" s="291" t="s">
        <v>549</v>
      </c>
      <c r="I156" s="291" t="s">
        <v>548</v>
      </c>
      <c r="J156" s="291" t="s">
        <v>549</v>
      </c>
      <c r="K156" s="291" t="s">
        <v>548</v>
      </c>
      <c r="L156" s="291" t="s">
        <v>549</v>
      </c>
      <c r="M156" s="291" t="s">
        <v>548</v>
      </c>
      <c r="N156" s="291" t="s">
        <v>549</v>
      </c>
      <c r="O156" s="291" t="s">
        <v>548</v>
      </c>
      <c r="P156" s="291" t="s">
        <v>549</v>
      </c>
      <c r="Q156" s="291" t="s">
        <v>548</v>
      </c>
      <c r="R156" s="291" t="s">
        <v>549</v>
      </c>
      <c r="S156" s="291" t="s">
        <v>548</v>
      </c>
      <c r="T156" s="291" t="s">
        <v>549</v>
      </c>
      <c r="U156" s="291" t="s">
        <v>548</v>
      </c>
      <c r="V156" s="291" t="s">
        <v>549</v>
      </c>
      <c r="W156" s="291" t="s">
        <v>548</v>
      </c>
      <c r="X156" s="291" t="s">
        <v>549</v>
      </c>
      <c r="Y156" s="291" t="s">
        <v>548</v>
      </c>
      <c r="Z156" s="291" t="s">
        <v>549</v>
      </c>
    </row>
    <row r="157" spans="1:32" ht="16.5" x14ac:dyDescent="0.25">
      <c r="A157" s="1232"/>
      <c r="B157" s="290" t="s">
        <v>550</v>
      </c>
      <c r="C157" s="281">
        <v>0</v>
      </c>
      <c r="D157" s="281"/>
      <c r="E157" s="367">
        <v>0</v>
      </c>
      <c r="F157" s="400"/>
      <c r="G157" s="367">
        <v>1</v>
      </c>
      <c r="H157" s="368"/>
      <c r="I157" s="367">
        <v>12</v>
      </c>
      <c r="J157" s="368"/>
      <c r="K157" s="367">
        <v>19</v>
      </c>
      <c r="L157" s="399"/>
      <c r="M157" s="367">
        <v>2</v>
      </c>
      <c r="N157" s="399"/>
      <c r="O157" s="367">
        <v>77</v>
      </c>
      <c r="P157" s="367"/>
      <c r="Q157" s="367">
        <v>15</v>
      </c>
      <c r="R157" s="400"/>
      <c r="S157" s="367">
        <v>3</v>
      </c>
      <c r="T157" s="626"/>
      <c r="U157" s="627">
        <v>25</v>
      </c>
      <c r="V157" s="627"/>
      <c r="W157" s="628">
        <v>45</v>
      </c>
      <c r="X157" s="627"/>
      <c r="Y157" s="628">
        <v>0</v>
      </c>
      <c r="Z157" s="281"/>
    </row>
    <row r="158" spans="1:32" ht="16.5" x14ac:dyDescent="0.25">
      <c r="A158" s="1232"/>
      <c r="B158" s="290" t="s">
        <v>523</v>
      </c>
      <c r="C158" s="367">
        <v>15</v>
      </c>
      <c r="D158" s="399"/>
      <c r="E158" s="368">
        <v>57</v>
      </c>
      <c r="F158" s="399"/>
      <c r="G158" s="368">
        <v>229</v>
      </c>
      <c r="H158" s="368"/>
      <c r="I158" s="368">
        <v>195</v>
      </c>
      <c r="J158" s="368"/>
      <c r="K158" s="368">
        <v>126</v>
      </c>
      <c r="L158" s="503"/>
      <c r="M158" s="368">
        <v>11</v>
      </c>
      <c r="N158" s="399"/>
      <c r="O158" s="368">
        <v>120</v>
      </c>
      <c r="P158" s="367"/>
      <c r="Q158" s="368">
        <v>90</v>
      </c>
      <c r="R158" s="578"/>
      <c r="S158" s="368">
        <v>155</v>
      </c>
      <c r="T158" s="626"/>
      <c r="U158" s="627">
        <v>88</v>
      </c>
      <c r="V158" s="627"/>
      <c r="W158" s="629">
        <v>102</v>
      </c>
      <c r="X158" s="627"/>
      <c r="Y158" s="629">
        <v>45</v>
      </c>
      <c r="Z158" s="281"/>
    </row>
    <row r="159" spans="1:32" ht="16.5" x14ac:dyDescent="0.25">
      <c r="A159" s="1232"/>
      <c r="B159" s="290" t="s">
        <v>524</v>
      </c>
      <c r="C159" s="368">
        <v>13</v>
      </c>
      <c r="D159" s="399"/>
      <c r="E159" s="368">
        <v>67</v>
      </c>
      <c r="F159" s="399"/>
      <c r="G159" s="368">
        <v>78</v>
      </c>
      <c r="H159" s="368"/>
      <c r="I159" s="368">
        <v>85</v>
      </c>
      <c r="J159" s="368"/>
      <c r="K159" s="368">
        <v>104</v>
      </c>
      <c r="L159" s="504"/>
      <c r="M159" s="368">
        <v>230</v>
      </c>
      <c r="N159" s="512"/>
      <c r="O159" s="368">
        <v>118</v>
      </c>
      <c r="P159" s="367"/>
      <c r="Q159" s="368">
        <v>160</v>
      </c>
      <c r="R159" s="578"/>
      <c r="S159" s="368">
        <v>100</v>
      </c>
      <c r="T159" s="626"/>
      <c r="U159" s="630">
        <v>80</v>
      </c>
      <c r="V159" s="630"/>
      <c r="W159" s="629">
        <v>278</v>
      </c>
      <c r="X159" s="627"/>
      <c r="Y159" s="629">
        <v>49</v>
      </c>
      <c r="Z159" s="281"/>
    </row>
    <row r="160" spans="1:32" ht="16.5" x14ac:dyDescent="0.25">
      <c r="A160" s="1232"/>
      <c r="B160" s="290" t="s">
        <v>525</v>
      </c>
      <c r="C160" s="368">
        <v>16</v>
      </c>
      <c r="D160" s="399"/>
      <c r="E160" s="368">
        <v>44</v>
      </c>
      <c r="F160" s="399"/>
      <c r="G160" s="368">
        <v>214</v>
      </c>
      <c r="H160" s="368"/>
      <c r="I160" s="368">
        <v>157</v>
      </c>
      <c r="J160" s="368"/>
      <c r="K160" s="368">
        <v>281</v>
      </c>
      <c r="L160" s="504"/>
      <c r="M160" s="368">
        <v>150</v>
      </c>
      <c r="N160" s="512"/>
      <c r="O160" s="368">
        <v>243</v>
      </c>
      <c r="P160" s="367"/>
      <c r="Q160" s="368">
        <v>111</v>
      </c>
      <c r="R160" s="578"/>
      <c r="S160" s="368">
        <v>105</v>
      </c>
      <c r="T160" s="626"/>
      <c r="U160" s="630">
        <v>150</v>
      </c>
      <c r="V160" s="630"/>
      <c r="W160" s="629">
        <v>98</v>
      </c>
      <c r="X160" s="627"/>
      <c r="Y160" s="629">
        <v>65</v>
      </c>
      <c r="Z160" s="281"/>
    </row>
    <row r="161" spans="1:26" ht="16.5" x14ac:dyDescent="0.25">
      <c r="A161" s="1232"/>
      <c r="B161" s="290" t="s">
        <v>526</v>
      </c>
      <c r="C161" s="368">
        <v>15</v>
      </c>
      <c r="D161" s="399"/>
      <c r="E161" s="368">
        <v>97</v>
      </c>
      <c r="F161" s="399"/>
      <c r="G161" s="368">
        <v>196</v>
      </c>
      <c r="H161" s="368"/>
      <c r="I161" s="368">
        <v>263</v>
      </c>
      <c r="J161" s="368"/>
      <c r="K161" s="368">
        <v>145</v>
      </c>
      <c r="L161" s="504"/>
      <c r="M161" s="368">
        <v>110</v>
      </c>
      <c r="N161" s="512"/>
      <c r="O161" s="368">
        <v>102</v>
      </c>
      <c r="P161" s="367"/>
      <c r="Q161" s="368">
        <v>120</v>
      </c>
      <c r="R161" s="578"/>
      <c r="S161" s="368">
        <v>175</v>
      </c>
      <c r="T161" s="626"/>
      <c r="U161" s="630">
        <v>190</v>
      </c>
      <c r="V161" s="630"/>
      <c r="W161" s="629">
        <v>89</v>
      </c>
      <c r="X161" s="627"/>
      <c r="Y161" s="629">
        <v>46</v>
      </c>
      <c r="Z161" s="281"/>
    </row>
    <row r="162" spans="1:26" ht="16.5" x14ac:dyDescent="0.25">
      <c r="A162" s="1232"/>
      <c r="B162" s="290" t="s">
        <v>527</v>
      </c>
      <c r="C162" s="368">
        <v>18</v>
      </c>
      <c r="D162" s="399"/>
      <c r="E162" s="368">
        <v>180</v>
      </c>
      <c r="F162" s="399"/>
      <c r="G162" s="368">
        <v>318</v>
      </c>
      <c r="H162" s="368"/>
      <c r="I162" s="368">
        <v>172</v>
      </c>
      <c r="J162" s="368"/>
      <c r="K162" s="368">
        <v>209</v>
      </c>
      <c r="L162" s="504"/>
      <c r="M162" s="368">
        <v>170</v>
      </c>
      <c r="N162" s="512"/>
      <c r="O162" s="368">
        <v>197</v>
      </c>
      <c r="P162" s="367"/>
      <c r="Q162" s="368">
        <v>195</v>
      </c>
      <c r="R162" s="578"/>
      <c r="S162" s="368">
        <v>380</v>
      </c>
      <c r="T162" s="626"/>
      <c r="U162" s="630">
        <v>350</v>
      </c>
      <c r="V162" s="630"/>
      <c r="W162" s="629">
        <v>250</v>
      </c>
      <c r="X162" s="627"/>
      <c r="Y162" s="629">
        <v>100</v>
      </c>
      <c r="Z162" s="281"/>
    </row>
    <row r="163" spans="1:26" ht="16.5" x14ac:dyDescent="0.25">
      <c r="A163" s="1232"/>
      <c r="B163" s="290" t="s">
        <v>528</v>
      </c>
      <c r="C163" s="368">
        <v>21</v>
      </c>
      <c r="D163" s="399"/>
      <c r="E163" s="368">
        <v>93</v>
      </c>
      <c r="F163" s="399"/>
      <c r="G163" s="368">
        <v>104</v>
      </c>
      <c r="H163" s="368"/>
      <c r="I163" s="368">
        <v>207</v>
      </c>
      <c r="J163" s="368"/>
      <c r="K163" s="368">
        <v>123</v>
      </c>
      <c r="L163" s="504"/>
      <c r="M163" s="368">
        <v>135</v>
      </c>
      <c r="N163" s="512"/>
      <c r="O163" s="368">
        <v>51</v>
      </c>
      <c r="P163" s="367"/>
      <c r="Q163" s="368">
        <v>50</v>
      </c>
      <c r="R163" s="578"/>
      <c r="S163" s="368">
        <v>285</v>
      </c>
      <c r="T163" s="626"/>
      <c r="U163" s="630">
        <v>360</v>
      </c>
      <c r="V163" s="630"/>
      <c r="W163" s="629">
        <v>124</v>
      </c>
      <c r="X163" s="627"/>
      <c r="Y163" s="629">
        <v>65</v>
      </c>
      <c r="Z163" s="281"/>
    </row>
    <row r="164" spans="1:26" ht="16.5" x14ac:dyDescent="0.25">
      <c r="A164" s="1232"/>
      <c r="B164" s="290" t="s">
        <v>529</v>
      </c>
      <c r="C164" s="368">
        <v>32</v>
      </c>
      <c r="D164" s="399"/>
      <c r="E164" s="368">
        <v>250</v>
      </c>
      <c r="F164" s="399"/>
      <c r="G164" s="368">
        <v>368</v>
      </c>
      <c r="H164" s="368"/>
      <c r="I164" s="368">
        <v>233</v>
      </c>
      <c r="J164" s="368"/>
      <c r="K164" s="368">
        <v>217</v>
      </c>
      <c r="L164" s="504"/>
      <c r="M164" s="368">
        <v>250</v>
      </c>
      <c r="N164" s="512"/>
      <c r="O164" s="368">
        <v>272</v>
      </c>
      <c r="P164" s="367"/>
      <c r="Q164" s="368">
        <v>235</v>
      </c>
      <c r="R164" s="578"/>
      <c r="S164" s="368">
        <v>380</v>
      </c>
      <c r="T164" s="626"/>
      <c r="U164" s="630">
        <v>190</v>
      </c>
      <c r="V164" s="630"/>
      <c r="W164" s="629">
        <v>179</v>
      </c>
      <c r="X164" s="627"/>
      <c r="Y164" s="629">
        <v>65</v>
      </c>
      <c r="Z164" s="281"/>
    </row>
    <row r="165" spans="1:26" ht="16.5" x14ac:dyDescent="0.25">
      <c r="A165" s="1232"/>
      <c r="B165" s="290" t="s">
        <v>530</v>
      </c>
      <c r="C165" s="368">
        <v>36</v>
      </c>
      <c r="D165" s="399"/>
      <c r="E165" s="368">
        <v>157</v>
      </c>
      <c r="F165" s="399"/>
      <c r="G165" s="368">
        <v>293</v>
      </c>
      <c r="H165" s="368"/>
      <c r="I165" s="368">
        <v>248</v>
      </c>
      <c r="J165" s="368"/>
      <c r="K165" s="368">
        <v>342</v>
      </c>
      <c r="L165" s="504"/>
      <c r="M165" s="368">
        <v>268</v>
      </c>
      <c r="N165" s="512"/>
      <c r="O165" s="368">
        <v>319</v>
      </c>
      <c r="P165" s="367"/>
      <c r="Q165" s="368">
        <v>195</v>
      </c>
      <c r="R165" s="578"/>
      <c r="S165" s="368">
        <v>300</v>
      </c>
      <c r="T165" s="626"/>
      <c r="U165" s="630">
        <v>345</v>
      </c>
      <c r="V165" s="630"/>
      <c r="W165" s="629">
        <v>161</v>
      </c>
      <c r="X165" s="627"/>
      <c r="Y165" s="629">
        <v>45</v>
      </c>
      <c r="Z165" s="281"/>
    </row>
    <row r="166" spans="1:26" ht="16.5" x14ac:dyDescent="0.25">
      <c r="A166" s="1232"/>
      <c r="B166" s="290" t="s">
        <v>531</v>
      </c>
      <c r="C166" s="368">
        <v>27</v>
      </c>
      <c r="D166" s="399"/>
      <c r="E166" s="368">
        <v>181</v>
      </c>
      <c r="F166" s="399"/>
      <c r="G166" s="368">
        <v>125</v>
      </c>
      <c r="H166" s="368"/>
      <c r="I166" s="368">
        <v>143</v>
      </c>
      <c r="J166" s="368"/>
      <c r="K166" s="368">
        <v>70</v>
      </c>
      <c r="L166" s="504"/>
      <c r="M166" s="368">
        <v>30</v>
      </c>
      <c r="N166" s="512"/>
      <c r="O166" s="368">
        <v>37</v>
      </c>
      <c r="P166" s="367"/>
      <c r="Q166" s="368">
        <v>50</v>
      </c>
      <c r="R166" s="578"/>
      <c r="S166" s="368">
        <v>155</v>
      </c>
      <c r="T166" s="626"/>
      <c r="U166" s="630">
        <v>45</v>
      </c>
      <c r="V166" s="630"/>
      <c r="W166" s="629">
        <v>40</v>
      </c>
      <c r="X166" s="627"/>
      <c r="Y166" s="629">
        <v>31</v>
      </c>
      <c r="Z166" s="281"/>
    </row>
    <row r="167" spans="1:26" ht="16.5" x14ac:dyDescent="0.25">
      <c r="A167" s="1232"/>
      <c r="B167" s="290" t="s">
        <v>532</v>
      </c>
      <c r="C167" s="368">
        <v>17</v>
      </c>
      <c r="D167" s="399"/>
      <c r="E167" s="368">
        <v>126</v>
      </c>
      <c r="F167" s="399"/>
      <c r="G167" s="368">
        <v>253</v>
      </c>
      <c r="H167" s="368"/>
      <c r="I167" s="368">
        <v>160</v>
      </c>
      <c r="J167" s="368"/>
      <c r="K167" s="368">
        <v>212</v>
      </c>
      <c r="L167" s="504"/>
      <c r="M167" s="368">
        <v>174</v>
      </c>
      <c r="N167" s="512"/>
      <c r="O167" s="368">
        <v>96</v>
      </c>
      <c r="P167" s="367"/>
      <c r="Q167" s="368">
        <v>270</v>
      </c>
      <c r="R167" s="578"/>
      <c r="S167" s="368">
        <v>250</v>
      </c>
      <c r="T167" s="626"/>
      <c r="U167" s="630">
        <v>240</v>
      </c>
      <c r="V167" s="630"/>
      <c r="W167" s="629">
        <v>185</v>
      </c>
      <c r="X167" s="627"/>
      <c r="Y167" s="629">
        <v>80</v>
      </c>
      <c r="Z167" s="281"/>
    </row>
    <row r="168" spans="1:26" ht="16.5" x14ac:dyDescent="0.25">
      <c r="A168" s="1232"/>
      <c r="B168" s="290" t="s">
        <v>533</v>
      </c>
      <c r="C168" s="368">
        <v>15</v>
      </c>
      <c r="D168" s="399"/>
      <c r="E168" s="368">
        <v>92</v>
      </c>
      <c r="F168" s="399"/>
      <c r="G168" s="368">
        <v>100</v>
      </c>
      <c r="H168" s="368"/>
      <c r="I168" s="368">
        <v>142</v>
      </c>
      <c r="J168" s="368"/>
      <c r="K168" s="368">
        <v>365</v>
      </c>
      <c r="L168" s="504"/>
      <c r="M168" s="368">
        <v>250</v>
      </c>
      <c r="N168" s="512"/>
      <c r="O168" s="368">
        <v>203</v>
      </c>
      <c r="P168" s="367"/>
      <c r="Q168" s="368">
        <v>200</v>
      </c>
      <c r="R168" s="578"/>
      <c r="S168" s="368">
        <v>260</v>
      </c>
      <c r="T168" s="626"/>
      <c r="U168" s="630">
        <v>300</v>
      </c>
      <c r="V168" s="630"/>
      <c r="W168" s="629">
        <v>360</v>
      </c>
      <c r="X168" s="627"/>
      <c r="Y168" s="629">
        <v>100</v>
      </c>
      <c r="Z168" s="281"/>
    </row>
    <row r="169" spans="1:26" ht="16.5" x14ac:dyDescent="0.25">
      <c r="A169" s="1232"/>
      <c r="B169" s="290" t="s">
        <v>534</v>
      </c>
      <c r="C169" s="368">
        <v>25</v>
      </c>
      <c r="D169" s="399"/>
      <c r="E169" s="368">
        <v>81</v>
      </c>
      <c r="F169" s="399"/>
      <c r="G169" s="368">
        <v>241</v>
      </c>
      <c r="H169" s="368"/>
      <c r="I169" s="368">
        <v>66</v>
      </c>
      <c r="J169" s="368"/>
      <c r="K169" s="368">
        <v>124</v>
      </c>
      <c r="L169" s="504"/>
      <c r="M169" s="368">
        <v>64</v>
      </c>
      <c r="N169" s="512"/>
      <c r="O169" s="368">
        <v>45</v>
      </c>
      <c r="P169" s="367"/>
      <c r="Q169" s="368">
        <v>110</v>
      </c>
      <c r="R169" s="578"/>
      <c r="S169" s="368">
        <v>195</v>
      </c>
      <c r="T169" s="626"/>
      <c r="U169" s="630">
        <v>80</v>
      </c>
      <c r="V169" s="630"/>
      <c r="W169" s="629">
        <v>214</v>
      </c>
      <c r="X169" s="627"/>
      <c r="Y169" s="629">
        <v>60</v>
      </c>
      <c r="Z169" s="281"/>
    </row>
    <row r="170" spans="1:26" ht="16.5" x14ac:dyDescent="0.25">
      <c r="A170" s="1232"/>
      <c r="B170" s="290" t="s">
        <v>535</v>
      </c>
      <c r="C170" s="368">
        <v>21</v>
      </c>
      <c r="D170" s="399"/>
      <c r="E170" s="368">
        <v>129</v>
      </c>
      <c r="F170" s="399"/>
      <c r="G170" s="368">
        <v>257</v>
      </c>
      <c r="H170" s="368"/>
      <c r="I170" s="368">
        <v>136</v>
      </c>
      <c r="J170" s="368"/>
      <c r="K170" s="368">
        <v>115</v>
      </c>
      <c r="L170" s="504"/>
      <c r="M170" s="368">
        <v>66</v>
      </c>
      <c r="N170" s="512"/>
      <c r="O170" s="368">
        <v>47</v>
      </c>
      <c r="P170" s="367"/>
      <c r="Q170" s="368">
        <v>85</v>
      </c>
      <c r="R170" s="578"/>
      <c r="S170" s="368">
        <v>200</v>
      </c>
      <c r="T170" s="626"/>
      <c r="U170" s="630">
        <v>230</v>
      </c>
      <c r="V170" s="630"/>
      <c r="W170" s="629">
        <v>160</v>
      </c>
      <c r="X170" s="627"/>
      <c r="Y170" s="629">
        <v>170</v>
      </c>
      <c r="Z170" s="281"/>
    </row>
    <row r="171" spans="1:26" ht="16.5" x14ac:dyDescent="0.25">
      <c r="A171" s="1232"/>
      <c r="B171" s="290" t="s">
        <v>536</v>
      </c>
      <c r="C171" s="368">
        <v>20</v>
      </c>
      <c r="D171" s="399"/>
      <c r="E171" s="368">
        <v>135</v>
      </c>
      <c r="F171" s="399"/>
      <c r="G171" s="368">
        <v>279</v>
      </c>
      <c r="H171" s="368"/>
      <c r="I171" s="368">
        <v>106</v>
      </c>
      <c r="J171" s="368"/>
      <c r="K171" s="368">
        <v>194</v>
      </c>
      <c r="L171" s="504"/>
      <c r="M171" s="368">
        <v>250</v>
      </c>
      <c r="N171" s="512"/>
      <c r="O171" s="368">
        <v>137</v>
      </c>
      <c r="P171" s="367"/>
      <c r="Q171" s="368">
        <v>166</v>
      </c>
      <c r="R171" s="578"/>
      <c r="S171" s="368">
        <v>210</v>
      </c>
      <c r="T171" s="626"/>
      <c r="U171" s="630">
        <v>130</v>
      </c>
      <c r="V171" s="630"/>
      <c r="W171" s="629">
        <v>190</v>
      </c>
      <c r="X171" s="627"/>
      <c r="Y171" s="629">
        <v>65</v>
      </c>
      <c r="Z171" s="281"/>
    </row>
    <row r="172" spans="1:26" ht="16.5" x14ac:dyDescent="0.25">
      <c r="A172" s="1232"/>
      <c r="B172" s="290" t="s">
        <v>537</v>
      </c>
      <c r="C172" s="368">
        <v>12</v>
      </c>
      <c r="D172" s="399"/>
      <c r="E172" s="368">
        <v>80</v>
      </c>
      <c r="F172" s="399"/>
      <c r="G172" s="368">
        <v>76</v>
      </c>
      <c r="H172" s="368"/>
      <c r="I172" s="368">
        <v>160</v>
      </c>
      <c r="J172" s="368"/>
      <c r="K172" s="368">
        <v>125</v>
      </c>
      <c r="L172" s="504"/>
      <c r="M172" s="368">
        <v>45</v>
      </c>
      <c r="N172" s="512"/>
      <c r="O172" s="368">
        <v>56</v>
      </c>
      <c r="P172" s="367"/>
      <c r="Q172" s="368">
        <v>70</v>
      </c>
      <c r="R172" s="578"/>
      <c r="S172" s="368">
        <v>200</v>
      </c>
      <c r="T172" s="626"/>
      <c r="U172" s="630">
        <v>190</v>
      </c>
      <c r="V172" s="630"/>
      <c r="W172" s="629">
        <v>180</v>
      </c>
      <c r="X172" s="627"/>
      <c r="Y172" s="629">
        <v>35</v>
      </c>
      <c r="Z172" s="281"/>
    </row>
    <row r="173" spans="1:26" ht="16.5" x14ac:dyDescent="0.25">
      <c r="A173" s="1232"/>
      <c r="B173" s="290" t="s">
        <v>538</v>
      </c>
      <c r="C173" s="368">
        <v>20</v>
      </c>
      <c r="D173" s="399"/>
      <c r="E173" s="368">
        <v>112</v>
      </c>
      <c r="F173" s="399"/>
      <c r="G173" s="368">
        <v>147</v>
      </c>
      <c r="H173" s="368"/>
      <c r="I173" s="368">
        <v>178</v>
      </c>
      <c r="J173" s="368"/>
      <c r="K173" s="368">
        <v>82</v>
      </c>
      <c r="L173" s="504"/>
      <c r="M173" s="368">
        <v>180</v>
      </c>
      <c r="N173" s="512"/>
      <c r="O173" s="368">
        <v>199</v>
      </c>
      <c r="P173" s="367"/>
      <c r="Q173" s="368">
        <v>75</v>
      </c>
      <c r="R173" s="578"/>
      <c r="S173" s="368">
        <v>95</v>
      </c>
      <c r="T173" s="626"/>
      <c r="U173" s="630">
        <v>120</v>
      </c>
      <c r="V173" s="630"/>
      <c r="W173" s="629">
        <v>100</v>
      </c>
      <c r="X173" s="627"/>
      <c r="Y173" s="629">
        <v>20</v>
      </c>
      <c r="Z173" s="281"/>
    </row>
    <row r="174" spans="1:26" ht="16.5" x14ac:dyDescent="0.25">
      <c r="A174" s="1232"/>
      <c r="B174" s="290" t="s">
        <v>539</v>
      </c>
      <c r="C174" s="368">
        <v>24</v>
      </c>
      <c r="D174" s="399"/>
      <c r="E174" s="368">
        <v>52</v>
      </c>
      <c r="F174" s="399"/>
      <c r="G174" s="368">
        <v>138</v>
      </c>
      <c r="H174" s="368"/>
      <c r="I174" s="368">
        <v>153</v>
      </c>
      <c r="J174" s="368"/>
      <c r="K174" s="368">
        <v>82</v>
      </c>
      <c r="L174" s="504"/>
      <c r="M174" s="368">
        <v>70</v>
      </c>
      <c r="N174" s="512"/>
      <c r="O174" s="368">
        <v>71</v>
      </c>
      <c r="P174" s="367"/>
      <c r="Q174" s="368">
        <v>250</v>
      </c>
      <c r="R174" s="578"/>
      <c r="S174" s="368">
        <v>220</v>
      </c>
      <c r="T174" s="626"/>
      <c r="U174" s="630">
        <v>110</v>
      </c>
      <c r="V174" s="630"/>
      <c r="W174" s="629">
        <v>135</v>
      </c>
      <c r="X174" s="627"/>
      <c r="Y174" s="629">
        <v>102</v>
      </c>
      <c r="Z174" s="281"/>
    </row>
    <row r="175" spans="1:26" ht="16.5" x14ac:dyDescent="0.25">
      <c r="A175" s="1232"/>
      <c r="B175" s="290" t="s">
        <v>540</v>
      </c>
      <c r="C175" s="368">
        <v>14</v>
      </c>
      <c r="D175" s="399"/>
      <c r="E175" s="368">
        <v>99</v>
      </c>
      <c r="F175" s="399"/>
      <c r="G175" s="368">
        <v>192</v>
      </c>
      <c r="H175" s="368"/>
      <c r="I175" s="368">
        <v>316</v>
      </c>
      <c r="J175" s="368"/>
      <c r="K175" s="368">
        <v>283</v>
      </c>
      <c r="L175" s="504"/>
      <c r="M175" s="368">
        <v>200</v>
      </c>
      <c r="N175" s="512"/>
      <c r="O175" s="368">
        <v>195</v>
      </c>
      <c r="P175" s="367"/>
      <c r="Q175" s="368">
        <v>160</v>
      </c>
      <c r="R175" s="578"/>
      <c r="S175" s="368">
        <v>210</v>
      </c>
      <c r="T175" s="626"/>
      <c r="U175" s="630">
        <v>280</v>
      </c>
      <c r="V175" s="630"/>
      <c r="W175" s="629">
        <v>120</v>
      </c>
      <c r="X175" s="627"/>
      <c r="Y175" s="629">
        <v>35</v>
      </c>
      <c r="Z175" s="281"/>
    </row>
    <row r="176" spans="1:26" ht="16.5" x14ac:dyDescent="0.25">
      <c r="A176" s="1232"/>
      <c r="B176" s="290" t="s">
        <v>541</v>
      </c>
      <c r="C176" s="368">
        <v>20</v>
      </c>
      <c r="D176" s="399"/>
      <c r="E176" s="368">
        <v>250</v>
      </c>
      <c r="F176" s="399"/>
      <c r="G176" s="368">
        <v>179</v>
      </c>
      <c r="H176" s="368"/>
      <c r="I176" s="368">
        <v>263</v>
      </c>
      <c r="J176" s="368"/>
      <c r="K176" s="368">
        <v>300</v>
      </c>
      <c r="L176" s="504"/>
      <c r="M176" s="368">
        <v>300</v>
      </c>
      <c r="N176" s="512"/>
      <c r="O176" s="368">
        <v>276</v>
      </c>
      <c r="P176" s="367"/>
      <c r="Q176" s="368">
        <v>300</v>
      </c>
      <c r="R176" s="578"/>
      <c r="S176" s="368">
        <v>350</v>
      </c>
      <c r="T176" s="626"/>
      <c r="U176" s="630">
        <v>270</v>
      </c>
      <c r="V176" s="630"/>
      <c r="W176" s="629">
        <v>333</v>
      </c>
      <c r="X176" s="627"/>
      <c r="Y176" s="629">
        <v>135</v>
      </c>
      <c r="Z176" s="281"/>
    </row>
    <row r="177" spans="1:31" ht="16.5" x14ac:dyDescent="0.25">
      <c r="A177" s="1232"/>
      <c r="B177" s="290" t="s">
        <v>542</v>
      </c>
      <c r="C177" s="368">
        <v>2</v>
      </c>
      <c r="D177" s="399"/>
      <c r="E177" s="368">
        <v>11</v>
      </c>
      <c r="F177" s="399"/>
      <c r="G177" s="368">
        <v>12</v>
      </c>
      <c r="H177" s="368"/>
      <c r="I177" s="368">
        <v>46</v>
      </c>
      <c r="J177" s="368"/>
      <c r="K177" s="368">
        <v>56</v>
      </c>
      <c r="L177" s="504"/>
      <c r="M177" s="368">
        <v>45</v>
      </c>
      <c r="N177" s="512"/>
      <c r="O177" s="368">
        <v>16</v>
      </c>
      <c r="P177" s="367"/>
      <c r="Q177" s="368">
        <v>13</v>
      </c>
      <c r="R177" s="578"/>
      <c r="S177" s="368">
        <v>7</v>
      </c>
      <c r="T177" s="626"/>
      <c r="U177" s="630">
        <v>33</v>
      </c>
      <c r="V177" s="630"/>
      <c r="W177" s="629">
        <v>9</v>
      </c>
      <c r="X177" s="627"/>
      <c r="Y177" s="629">
        <v>6</v>
      </c>
      <c r="Z177" s="281"/>
    </row>
    <row r="178" spans="1:31" ht="16.5" x14ac:dyDescent="0.25">
      <c r="A178" s="1231"/>
      <c r="B178" s="281" t="s">
        <v>93</v>
      </c>
      <c r="C178" s="185">
        <v>383</v>
      </c>
      <c r="D178" s="185"/>
      <c r="E178" s="185">
        <v>2293</v>
      </c>
      <c r="F178" s="185"/>
      <c r="G178" s="185">
        <v>3800</v>
      </c>
      <c r="H178" s="185"/>
      <c r="I178" s="185">
        <v>3441</v>
      </c>
      <c r="J178" s="368"/>
      <c r="K178" s="185">
        <v>3574</v>
      </c>
      <c r="L178" s="185"/>
      <c r="M178" s="185">
        <v>3000</v>
      </c>
      <c r="N178" s="185"/>
      <c r="O178" s="185">
        <v>2877</v>
      </c>
      <c r="P178" s="185"/>
      <c r="Q178" s="185">
        <v>2920</v>
      </c>
      <c r="R178" s="185"/>
      <c r="S178" s="185">
        <v>4235</v>
      </c>
      <c r="T178" s="185"/>
      <c r="U178" s="185">
        <v>3806</v>
      </c>
      <c r="V178" s="185"/>
      <c r="W178" s="185">
        <v>3352</v>
      </c>
      <c r="X178" s="185"/>
      <c r="Y178" s="185">
        <v>1319</v>
      </c>
      <c r="Z178" s="185">
        <f t="shared" ref="Z178" si="2">SUM(Z157:Z177)</f>
        <v>0</v>
      </c>
      <c r="AA178" s="139">
        <f>Y178+W178+U178+S178+Q178+O178+M178+K178+I178+G178+E178+C178</f>
        <v>35000</v>
      </c>
      <c r="AB178" s="581">
        <f>Z178+X178+V178+T178+R178+P178+N178+L178+J178+H178+F178+D178</f>
        <v>0</v>
      </c>
      <c r="AE178" s="580"/>
    </row>
    <row r="182" spans="1:31" ht="57" customHeight="1" thickBot="1" x14ac:dyDescent="0.3">
      <c r="A182" s="1226" t="s">
        <v>545</v>
      </c>
      <c r="B182" s="1227"/>
      <c r="C182" s="1194" t="s">
        <v>552</v>
      </c>
      <c r="D182" s="1195"/>
      <c r="E182" s="1195"/>
      <c r="F182" s="1195"/>
      <c r="G182" s="1195"/>
      <c r="H182" s="1195"/>
      <c r="I182" s="1195"/>
      <c r="J182" s="1195"/>
      <c r="K182" s="1195"/>
      <c r="L182" s="1195"/>
      <c r="M182" s="1195"/>
      <c r="N182" s="1195"/>
      <c r="O182" s="1195"/>
      <c r="P182" s="1195"/>
      <c r="Q182" s="1195"/>
      <c r="R182" s="1195"/>
      <c r="S182" s="1195"/>
      <c r="T182" s="1195"/>
      <c r="U182" s="1195"/>
      <c r="V182" s="1195"/>
      <c r="W182" s="1195"/>
      <c r="X182" s="1195"/>
      <c r="Y182" s="1195"/>
      <c r="Z182" s="1196"/>
    </row>
    <row r="183" spans="1:31" ht="15" x14ac:dyDescent="0.25">
      <c r="A183" s="1230" t="s">
        <v>547</v>
      </c>
      <c r="B183" s="1230" t="s">
        <v>520</v>
      </c>
      <c r="C183" s="1233" t="s">
        <v>240</v>
      </c>
      <c r="D183" s="1233"/>
      <c r="E183" s="1233" t="s">
        <v>247</v>
      </c>
      <c r="F183" s="1233"/>
      <c r="G183" s="1233" t="s">
        <v>248</v>
      </c>
      <c r="H183" s="1233"/>
      <c r="I183" s="1233" t="s">
        <v>249</v>
      </c>
      <c r="J183" s="1233"/>
      <c r="K183" s="1233" t="s">
        <v>250</v>
      </c>
      <c r="L183" s="1233"/>
      <c r="M183" s="1233" t="s">
        <v>251</v>
      </c>
      <c r="N183" s="1233"/>
      <c r="O183" s="1192" t="s">
        <v>252</v>
      </c>
      <c r="P183" s="1193"/>
      <c r="Q183" s="1192" t="s">
        <v>253</v>
      </c>
      <c r="R183" s="1193"/>
      <c r="S183" s="1192" t="s">
        <v>254</v>
      </c>
      <c r="T183" s="1193"/>
      <c r="U183" s="1192" t="s">
        <v>255</v>
      </c>
      <c r="V183" s="1193"/>
      <c r="W183" s="1192" t="s">
        <v>511</v>
      </c>
      <c r="X183" s="1193"/>
      <c r="Y183" s="1192" t="s">
        <v>257</v>
      </c>
      <c r="Z183" s="1193"/>
    </row>
    <row r="184" spans="1:31" ht="15" x14ac:dyDescent="0.25">
      <c r="A184" s="1232"/>
      <c r="B184" s="1231"/>
      <c r="C184" s="291" t="s">
        <v>548</v>
      </c>
      <c r="D184" s="291" t="s">
        <v>549</v>
      </c>
      <c r="E184" s="291" t="s">
        <v>548</v>
      </c>
      <c r="F184" s="291" t="s">
        <v>549</v>
      </c>
      <c r="G184" s="291" t="s">
        <v>548</v>
      </c>
      <c r="H184" s="291" t="s">
        <v>549</v>
      </c>
      <c r="I184" s="291" t="s">
        <v>548</v>
      </c>
      <c r="J184" s="291" t="s">
        <v>549</v>
      </c>
      <c r="K184" s="291" t="s">
        <v>548</v>
      </c>
      <c r="L184" s="291" t="s">
        <v>549</v>
      </c>
      <c r="M184" s="291" t="s">
        <v>548</v>
      </c>
      <c r="N184" s="291" t="s">
        <v>549</v>
      </c>
      <c r="O184" s="291" t="s">
        <v>548</v>
      </c>
      <c r="P184" s="291" t="s">
        <v>549</v>
      </c>
      <c r="Q184" s="291" t="s">
        <v>548</v>
      </c>
      <c r="R184" s="291" t="s">
        <v>549</v>
      </c>
      <c r="S184" s="291" t="s">
        <v>548</v>
      </c>
      <c r="T184" s="291" t="s">
        <v>549</v>
      </c>
      <c r="U184" s="291" t="s">
        <v>548</v>
      </c>
      <c r="V184" s="291" t="s">
        <v>549</v>
      </c>
      <c r="W184" s="291" t="s">
        <v>548</v>
      </c>
      <c r="X184" s="291" t="s">
        <v>549</v>
      </c>
      <c r="Y184" s="291" t="s">
        <v>548</v>
      </c>
      <c r="Z184" s="291" t="s">
        <v>549</v>
      </c>
    </row>
    <row r="185" spans="1:31" ht="16.5" x14ac:dyDescent="0.25">
      <c r="A185" s="1232"/>
      <c r="B185" s="290" t="s">
        <v>550</v>
      </c>
      <c r="C185" s="281">
        <v>0</v>
      </c>
      <c r="D185" s="401"/>
      <c r="E185" s="281">
        <v>0</v>
      </c>
      <c r="F185" s="401"/>
      <c r="G185" s="281">
        <v>0</v>
      </c>
      <c r="H185" s="368"/>
      <c r="I185" s="281">
        <v>0</v>
      </c>
      <c r="J185" s="492"/>
      <c r="K185" s="281">
        <v>0</v>
      </c>
      <c r="L185" s="492"/>
      <c r="M185" s="281">
        <v>0</v>
      </c>
      <c r="N185" s="514"/>
      <c r="O185" s="281">
        <v>0</v>
      </c>
      <c r="P185" s="514"/>
      <c r="Q185" s="281">
        <v>0</v>
      </c>
      <c r="R185" s="367"/>
      <c r="S185" s="281">
        <v>0</v>
      </c>
      <c r="T185" s="575"/>
      <c r="U185" s="281">
        <v>0</v>
      </c>
      <c r="V185" s="575"/>
      <c r="W185" s="281">
        <v>0</v>
      </c>
      <c r="X185" s="575"/>
      <c r="Y185" s="281">
        <v>0</v>
      </c>
      <c r="Z185" s="281"/>
    </row>
    <row r="186" spans="1:31" ht="16.5" x14ac:dyDescent="0.25">
      <c r="A186" s="1232"/>
      <c r="B186" s="290" t="s">
        <v>523</v>
      </c>
      <c r="C186" s="367">
        <v>50</v>
      </c>
      <c r="D186" s="401"/>
      <c r="E186" s="367">
        <v>67</v>
      </c>
      <c r="F186" s="401"/>
      <c r="G186" s="367">
        <v>80</v>
      </c>
      <c r="H186" s="368"/>
      <c r="I186" s="367">
        <v>81</v>
      </c>
      <c r="J186" s="492"/>
      <c r="K186" s="367">
        <v>78</v>
      </c>
      <c r="L186" s="492"/>
      <c r="M186" s="367">
        <v>62</v>
      </c>
      <c r="N186" s="514"/>
      <c r="O186" s="367">
        <v>80</v>
      </c>
      <c r="P186" s="514"/>
      <c r="Q186" s="367">
        <v>80</v>
      </c>
      <c r="R186" s="367"/>
      <c r="S186" s="367">
        <v>90</v>
      </c>
      <c r="T186" s="575"/>
      <c r="U186" s="367">
        <v>96</v>
      </c>
      <c r="V186" s="575"/>
      <c r="W186" s="367">
        <v>81</v>
      </c>
      <c r="X186" s="575"/>
      <c r="Y186" s="367">
        <v>72</v>
      </c>
      <c r="Z186" s="281"/>
    </row>
    <row r="187" spans="1:31" ht="16.5" x14ac:dyDescent="0.25">
      <c r="A187" s="1232"/>
      <c r="B187" s="290" t="s">
        <v>524</v>
      </c>
      <c r="C187" s="368">
        <v>35</v>
      </c>
      <c r="D187" s="401"/>
      <c r="E187" s="368">
        <v>26</v>
      </c>
      <c r="F187" s="401"/>
      <c r="G187" s="368">
        <v>38</v>
      </c>
      <c r="H187" s="368"/>
      <c r="I187" s="368">
        <v>39</v>
      </c>
      <c r="J187" s="492"/>
      <c r="K187" s="368">
        <v>70</v>
      </c>
      <c r="L187" s="492"/>
      <c r="M187" s="368">
        <v>55</v>
      </c>
      <c r="N187" s="514"/>
      <c r="O187" s="368">
        <v>75</v>
      </c>
      <c r="P187" s="514"/>
      <c r="Q187" s="368">
        <v>38</v>
      </c>
      <c r="R187" s="367"/>
      <c r="S187" s="368">
        <v>65</v>
      </c>
      <c r="T187" s="575"/>
      <c r="U187" s="368">
        <v>42</v>
      </c>
      <c r="V187" s="575"/>
      <c r="W187" s="368">
        <v>23</v>
      </c>
      <c r="X187" s="575"/>
      <c r="Y187" s="368">
        <v>20</v>
      </c>
      <c r="Z187" s="281"/>
    </row>
    <row r="188" spans="1:31" ht="16.5" x14ac:dyDescent="0.25">
      <c r="A188" s="1232"/>
      <c r="B188" s="290" t="s">
        <v>525</v>
      </c>
      <c r="C188" s="368">
        <v>42</v>
      </c>
      <c r="D188" s="401"/>
      <c r="E188" s="368">
        <v>48</v>
      </c>
      <c r="F188" s="401"/>
      <c r="G188" s="368">
        <v>52</v>
      </c>
      <c r="H188" s="368"/>
      <c r="I188" s="368">
        <v>35</v>
      </c>
      <c r="J188" s="492"/>
      <c r="K188" s="368">
        <v>29</v>
      </c>
      <c r="L188" s="492"/>
      <c r="M188" s="368">
        <v>30</v>
      </c>
      <c r="N188" s="514"/>
      <c r="O188" s="368">
        <v>52</v>
      </c>
      <c r="P188" s="514"/>
      <c r="Q188" s="368">
        <v>45</v>
      </c>
      <c r="R188" s="367"/>
      <c r="S188" s="368">
        <v>65</v>
      </c>
      <c r="T188" s="575"/>
      <c r="U188" s="368">
        <v>50</v>
      </c>
      <c r="V188" s="575"/>
      <c r="W188" s="368">
        <v>32</v>
      </c>
      <c r="X188" s="575"/>
      <c r="Y188" s="368">
        <v>33</v>
      </c>
      <c r="Z188" s="281"/>
    </row>
    <row r="189" spans="1:31" ht="16.5" x14ac:dyDescent="0.25">
      <c r="A189" s="1232"/>
      <c r="B189" s="290" t="s">
        <v>526</v>
      </c>
      <c r="C189" s="368">
        <v>50</v>
      </c>
      <c r="D189" s="401"/>
      <c r="E189" s="368">
        <v>70</v>
      </c>
      <c r="F189" s="401"/>
      <c r="G189" s="368">
        <v>80</v>
      </c>
      <c r="H189" s="368"/>
      <c r="I189" s="368">
        <v>58</v>
      </c>
      <c r="J189" s="492"/>
      <c r="K189" s="368">
        <v>57</v>
      </c>
      <c r="L189" s="492"/>
      <c r="M189" s="368">
        <v>52</v>
      </c>
      <c r="N189" s="514"/>
      <c r="O189" s="368">
        <v>80</v>
      </c>
      <c r="P189" s="514"/>
      <c r="Q189" s="368">
        <v>73</v>
      </c>
      <c r="R189" s="367"/>
      <c r="S189" s="368">
        <v>55</v>
      </c>
      <c r="T189" s="575"/>
      <c r="U189" s="368">
        <v>44</v>
      </c>
      <c r="V189" s="575"/>
      <c r="W189" s="368">
        <v>42</v>
      </c>
      <c r="X189" s="575"/>
      <c r="Y189" s="368">
        <v>23</v>
      </c>
      <c r="Z189" s="281"/>
    </row>
    <row r="190" spans="1:31" ht="16.5" x14ac:dyDescent="0.25">
      <c r="A190" s="1232"/>
      <c r="B190" s="290" t="s">
        <v>527</v>
      </c>
      <c r="C190" s="368">
        <v>55</v>
      </c>
      <c r="D190" s="401"/>
      <c r="E190" s="368">
        <v>71</v>
      </c>
      <c r="F190" s="401"/>
      <c r="G190" s="368">
        <v>92</v>
      </c>
      <c r="H190" s="368"/>
      <c r="I190" s="368">
        <v>78</v>
      </c>
      <c r="J190" s="492"/>
      <c r="K190" s="368">
        <v>72</v>
      </c>
      <c r="L190" s="492"/>
      <c r="M190" s="368">
        <v>60</v>
      </c>
      <c r="N190" s="514"/>
      <c r="O190" s="368">
        <v>57</v>
      </c>
      <c r="P190" s="514"/>
      <c r="Q190" s="368">
        <v>43</v>
      </c>
      <c r="R190" s="367"/>
      <c r="S190" s="368">
        <v>88</v>
      </c>
      <c r="T190" s="575"/>
      <c r="U190" s="368">
        <v>55</v>
      </c>
      <c r="V190" s="575"/>
      <c r="W190" s="368">
        <v>58</v>
      </c>
      <c r="X190" s="575"/>
      <c r="Y190" s="368">
        <v>35</v>
      </c>
      <c r="Z190" s="281"/>
      <c r="AB190" s="608"/>
    </row>
    <row r="191" spans="1:31" ht="16.5" x14ac:dyDescent="0.25">
      <c r="A191" s="1232"/>
      <c r="B191" s="290" t="s">
        <v>528</v>
      </c>
      <c r="C191" s="368">
        <v>60</v>
      </c>
      <c r="D191" s="401"/>
      <c r="E191" s="368">
        <v>51</v>
      </c>
      <c r="F191" s="401"/>
      <c r="G191" s="368">
        <v>83</v>
      </c>
      <c r="H191" s="368"/>
      <c r="I191" s="368">
        <v>51</v>
      </c>
      <c r="J191" s="492"/>
      <c r="K191" s="368">
        <v>70</v>
      </c>
      <c r="L191" s="492"/>
      <c r="M191" s="368">
        <v>64</v>
      </c>
      <c r="N191" s="514"/>
      <c r="O191" s="368">
        <v>80</v>
      </c>
      <c r="P191" s="514"/>
      <c r="Q191" s="368">
        <v>51</v>
      </c>
      <c r="R191" s="367"/>
      <c r="S191" s="368">
        <v>50</v>
      </c>
      <c r="T191" s="575"/>
      <c r="U191" s="368">
        <v>80</v>
      </c>
      <c r="V191" s="575"/>
      <c r="W191" s="368">
        <v>33</v>
      </c>
      <c r="X191" s="575"/>
      <c r="Y191" s="368">
        <v>20</v>
      </c>
      <c r="Z191" s="281"/>
    </row>
    <row r="192" spans="1:31" ht="16.5" x14ac:dyDescent="0.25">
      <c r="A192" s="1232"/>
      <c r="B192" s="290" t="s">
        <v>529</v>
      </c>
      <c r="C192" s="368">
        <v>55</v>
      </c>
      <c r="D192" s="401"/>
      <c r="E192" s="368">
        <v>60</v>
      </c>
      <c r="F192" s="401"/>
      <c r="G192" s="368">
        <v>88</v>
      </c>
      <c r="H192" s="368"/>
      <c r="I192" s="368">
        <v>82</v>
      </c>
      <c r="J192" s="492"/>
      <c r="K192" s="368">
        <v>70</v>
      </c>
      <c r="L192" s="492"/>
      <c r="M192" s="368">
        <v>58</v>
      </c>
      <c r="N192" s="514"/>
      <c r="O192" s="368">
        <v>80</v>
      </c>
      <c r="P192" s="514"/>
      <c r="Q192" s="368">
        <v>80</v>
      </c>
      <c r="R192" s="367"/>
      <c r="S192" s="368">
        <v>90</v>
      </c>
      <c r="T192" s="575"/>
      <c r="U192" s="368">
        <v>98</v>
      </c>
      <c r="V192" s="575"/>
      <c r="W192" s="368">
        <v>115</v>
      </c>
      <c r="X192" s="575"/>
      <c r="Y192" s="368">
        <v>98</v>
      </c>
      <c r="Z192" s="281"/>
    </row>
    <row r="193" spans="1:27" ht="16.5" x14ac:dyDescent="0.25">
      <c r="A193" s="1232"/>
      <c r="B193" s="290" t="s">
        <v>530</v>
      </c>
      <c r="C193" s="368">
        <v>55</v>
      </c>
      <c r="D193" s="401"/>
      <c r="E193" s="368">
        <v>60</v>
      </c>
      <c r="F193" s="401"/>
      <c r="G193" s="368">
        <v>81</v>
      </c>
      <c r="H193" s="368"/>
      <c r="I193" s="368">
        <v>87</v>
      </c>
      <c r="J193" s="492"/>
      <c r="K193" s="368">
        <v>80</v>
      </c>
      <c r="L193" s="492"/>
      <c r="M193" s="368">
        <v>65</v>
      </c>
      <c r="N193" s="514"/>
      <c r="O193" s="368">
        <v>80</v>
      </c>
      <c r="P193" s="514"/>
      <c r="Q193" s="368">
        <v>80</v>
      </c>
      <c r="R193" s="367"/>
      <c r="S193" s="368">
        <v>97</v>
      </c>
      <c r="T193" s="575"/>
      <c r="U193" s="368">
        <v>99</v>
      </c>
      <c r="V193" s="575"/>
      <c r="W193" s="368">
        <v>87</v>
      </c>
      <c r="X193" s="575"/>
      <c r="Y193" s="368">
        <v>70</v>
      </c>
      <c r="Z193" s="281"/>
    </row>
    <row r="194" spans="1:27" ht="16.5" x14ac:dyDescent="0.25">
      <c r="A194" s="1232"/>
      <c r="B194" s="290" t="s">
        <v>531</v>
      </c>
      <c r="C194" s="368">
        <v>45</v>
      </c>
      <c r="D194" s="401"/>
      <c r="E194" s="368">
        <v>53</v>
      </c>
      <c r="F194" s="401"/>
      <c r="G194" s="368">
        <v>42</v>
      </c>
      <c r="H194" s="368"/>
      <c r="I194" s="368">
        <v>45</v>
      </c>
      <c r="J194" s="492"/>
      <c r="K194" s="368">
        <v>40</v>
      </c>
      <c r="L194" s="492"/>
      <c r="M194" s="368">
        <v>14</v>
      </c>
      <c r="N194" s="514"/>
      <c r="O194" s="368">
        <v>33</v>
      </c>
      <c r="P194" s="514"/>
      <c r="Q194" s="368">
        <v>22</v>
      </c>
      <c r="R194" s="367"/>
      <c r="S194" s="368">
        <v>45</v>
      </c>
      <c r="T194" s="575"/>
      <c r="U194" s="368">
        <v>41</v>
      </c>
      <c r="V194" s="575"/>
      <c r="W194" s="368">
        <v>11</v>
      </c>
      <c r="X194" s="575"/>
      <c r="Y194" s="368">
        <v>25</v>
      </c>
      <c r="Z194" s="281"/>
    </row>
    <row r="195" spans="1:27" ht="16.5" x14ac:dyDescent="0.25">
      <c r="A195" s="1232"/>
      <c r="B195" s="290" t="s">
        <v>532</v>
      </c>
      <c r="C195" s="368">
        <v>31</v>
      </c>
      <c r="D195" s="401"/>
      <c r="E195" s="368">
        <v>43</v>
      </c>
      <c r="F195" s="401"/>
      <c r="G195" s="368">
        <v>74</v>
      </c>
      <c r="H195" s="368"/>
      <c r="I195" s="368">
        <v>40</v>
      </c>
      <c r="J195" s="492"/>
      <c r="K195" s="368">
        <v>55</v>
      </c>
      <c r="L195" s="492"/>
      <c r="M195" s="368">
        <v>29</v>
      </c>
      <c r="N195" s="514"/>
      <c r="O195" s="368">
        <v>63</v>
      </c>
      <c r="P195" s="514"/>
      <c r="Q195" s="368">
        <v>32</v>
      </c>
      <c r="R195" s="367"/>
      <c r="S195" s="368">
        <v>71</v>
      </c>
      <c r="T195" s="575"/>
      <c r="U195" s="368">
        <v>40</v>
      </c>
      <c r="V195" s="575"/>
      <c r="W195" s="368">
        <v>18</v>
      </c>
      <c r="X195" s="575"/>
      <c r="Y195" s="368">
        <v>20</v>
      </c>
      <c r="Z195" s="281"/>
    </row>
    <row r="196" spans="1:27" ht="16.5" x14ac:dyDescent="0.25">
      <c r="A196" s="1232"/>
      <c r="B196" s="290" t="s">
        <v>533</v>
      </c>
      <c r="C196" s="368">
        <v>55</v>
      </c>
      <c r="D196" s="401"/>
      <c r="E196" s="368">
        <v>46</v>
      </c>
      <c r="F196" s="401"/>
      <c r="G196" s="368">
        <v>75</v>
      </c>
      <c r="H196" s="368"/>
      <c r="I196" s="368">
        <v>36</v>
      </c>
      <c r="J196" s="492"/>
      <c r="K196" s="368">
        <v>50</v>
      </c>
      <c r="L196" s="492"/>
      <c r="M196" s="368">
        <v>56</v>
      </c>
      <c r="N196" s="514"/>
      <c r="O196" s="368">
        <v>80</v>
      </c>
      <c r="P196" s="514"/>
      <c r="Q196" s="368">
        <v>61</v>
      </c>
      <c r="R196" s="367"/>
      <c r="S196" s="368">
        <v>64</v>
      </c>
      <c r="T196" s="575"/>
      <c r="U196" s="368">
        <v>61</v>
      </c>
      <c r="V196" s="575"/>
      <c r="W196" s="368">
        <v>46</v>
      </c>
      <c r="X196" s="575"/>
      <c r="Y196" s="368">
        <v>40</v>
      </c>
      <c r="Z196" s="281"/>
    </row>
    <row r="197" spans="1:27" ht="16.5" x14ac:dyDescent="0.25">
      <c r="A197" s="1232"/>
      <c r="B197" s="290" t="s">
        <v>534</v>
      </c>
      <c r="C197" s="368">
        <v>25</v>
      </c>
      <c r="D197" s="401"/>
      <c r="E197" s="368">
        <v>17</v>
      </c>
      <c r="F197" s="401"/>
      <c r="G197" s="368">
        <v>25</v>
      </c>
      <c r="H197" s="368"/>
      <c r="I197" s="368">
        <v>35</v>
      </c>
      <c r="J197" s="492"/>
      <c r="K197" s="368">
        <v>47</v>
      </c>
      <c r="L197" s="492"/>
      <c r="M197" s="368">
        <v>57</v>
      </c>
      <c r="N197" s="514"/>
      <c r="O197" s="368">
        <v>57</v>
      </c>
      <c r="P197" s="514"/>
      <c r="Q197" s="368">
        <v>40</v>
      </c>
      <c r="R197" s="367"/>
      <c r="S197" s="368">
        <v>30</v>
      </c>
      <c r="T197" s="575"/>
      <c r="U197" s="368">
        <v>40</v>
      </c>
      <c r="V197" s="575"/>
      <c r="W197" s="368">
        <v>30</v>
      </c>
      <c r="X197" s="575"/>
      <c r="Y197" s="368">
        <v>23</v>
      </c>
      <c r="Z197" s="281"/>
    </row>
    <row r="198" spans="1:27" ht="16.5" x14ac:dyDescent="0.25">
      <c r="A198" s="1232"/>
      <c r="B198" s="290" t="s">
        <v>535</v>
      </c>
      <c r="C198" s="368">
        <v>45</v>
      </c>
      <c r="D198" s="401"/>
      <c r="E198" s="368">
        <v>45</v>
      </c>
      <c r="F198" s="401"/>
      <c r="G198" s="368">
        <v>20</v>
      </c>
      <c r="H198" s="368"/>
      <c r="I198" s="368">
        <v>25</v>
      </c>
      <c r="J198" s="492"/>
      <c r="K198" s="368">
        <v>39</v>
      </c>
      <c r="L198" s="492"/>
      <c r="M198" s="368">
        <v>55</v>
      </c>
      <c r="N198" s="514"/>
      <c r="O198" s="368">
        <v>56</v>
      </c>
      <c r="P198" s="514"/>
      <c r="Q198" s="368">
        <v>56</v>
      </c>
      <c r="R198" s="367"/>
      <c r="S198" s="368">
        <v>56</v>
      </c>
      <c r="T198" s="575"/>
      <c r="U198" s="368">
        <v>39</v>
      </c>
      <c r="V198" s="575"/>
      <c r="W198" s="368">
        <v>25</v>
      </c>
      <c r="X198" s="575"/>
      <c r="Y198" s="368">
        <v>40</v>
      </c>
      <c r="Z198" s="281"/>
    </row>
    <row r="199" spans="1:27" ht="16.5" x14ac:dyDescent="0.25">
      <c r="A199" s="1232"/>
      <c r="B199" s="290" t="s">
        <v>536</v>
      </c>
      <c r="C199" s="368">
        <v>25</v>
      </c>
      <c r="D199" s="401"/>
      <c r="E199" s="368">
        <v>25</v>
      </c>
      <c r="F199" s="401"/>
      <c r="G199" s="368">
        <v>48</v>
      </c>
      <c r="H199" s="368"/>
      <c r="I199" s="368">
        <v>37</v>
      </c>
      <c r="J199" s="492"/>
      <c r="K199" s="368">
        <v>60</v>
      </c>
      <c r="L199" s="492"/>
      <c r="M199" s="368">
        <v>59</v>
      </c>
      <c r="N199" s="514"/>
      <c r="O199" s="368">
        <v>75</v>
      </c>
      <c r="P199" s="514"/>
      <c r="Q199" s="368">
        <v>64</v>
      </c>
      <c r="R199" s="367"/>
      <c r="S199" s="368">
        <v>40</v>
      </c>
      <c r="T199" s="575"/>
      <c r="U199" s="368">
        <v>62</v>
      </c>
      <c r="V199" s="575"/>
      <c r="W199" s="368">
        <v>56</v>
      </c>
      <c r="X199" s="575"/>
      <c r="Y199" s="368">
        <v>51</v>
      </c>
      <c r="Z199" s="281"/>
    </row>
    <row r="200" spans="1:27" ht="16.5" x14ac:dyDescent="0.25">
      <c r="A200" s="1232"/>
      <c r="B200" s="290" t="s">
        <v>537</v>
      </c>
      <c r="C200" s="368">
        <v>40</v>
      </c>
      <c r="D200" s="401"/>
      <c r="E200" s="368">
        <v>30</v>
      </c>
      <c r="F200" s="401"/>
      <c r="G200" s="368">
        <v>58</v>
      </c>
      <c r="H200" s="368"/>
      <c r="I200" s="368">
        <v>35</v>
      </c>
      <c r="J200" s="492"/>
      <c r="K200" s="368">
        <v>45</v>
      </c>
      <c r="L200" s="492"/>
      <c r="M200" s="368">
        <v>23</v>
      </c>
      <c r="N200" s="514"/>
      <c r="O200" s="368">
        <v>28</v>
      </c>
      <c r="P200" s="514"/>
      <c r="Q200" s="368">
        <v>27</v>
      </c>
      <c r="R200" s="367"/>
      <c r="S200" s="368">
        <v>40</v>
      </c>
      <c r="T200" s="575"/>
      <c r="U200" s="368">
        <v>43</v>
      </c>
      <c r="V200" s="575"/>
      <c r="W200" s="368">
        <v>22</v>
      </c>
      <c r="X200" s="575"/>
      <c r="Y200" s="368">
        <v>31</v>
      </c>
      <c r="Z200" s="281"/>
    </row>
    <row r="201" spans="1:27" ht="16.5" x14ac:dyDescent="0.25">
      <c r="A201" s="1232"/>
      <c r="B201" s="290" t="s">
        <v>538</v>
      </c>
      <c r="C201" s="368">
        <v>55</v>
      </c>
      <c r="D201" s="401"/>
      <c r="E201" s="368">
        <v>45</v>
      </c>
      <c r="F201" s="401"/>
      <c r="G201" s="368">
        <v>28</v>
      </c>
      <c r="H201" s="368"/>
      <c r="I201" s="368">
        <v>35</v>
      </c>
      <c r="J201" s="492"/>
      <c r="K201" s="368">
        <v>47</v>
      </c>
      <c r="L201" s="492"/>
      <c r="M201" s="368">
        <v>70</v>
      </c>
      <c r="N201" s="514"/>
      <c r="O201" s="368">
        <v>59</v>
      </c>
      <c r="P201" s="514"/>
      <c r="Q201" s="368">
        <v>57</v>
      </c>
      <c r="R201" s="367"/>
      <c r="S201" s="368">
        <v>40</v>
      </c>
      <c r="T201" s="575"/>
      <c r="U201" s="368">
        <v>68</v>
      </c>
      <c r="V201" s="575"/>
      <c r="W201" s="368">
        <v>48</v>
      </c>
      <c r="X201" s="575"/>
      <c r="Y201" s="368">
        <v>53</v>
      </c>
      <c r="Z201" s="281"/>
    </row>
    <row r="202" spans="1:27" ht="16.5" x14ac:dyDescent="0.25">
      <c r="A202" s="1232"/>
      <c r="B202" s="290" t="s">
        <v>539</v>
      </c>
      <c r="C202" s="368">
        <v>45</v>
      </c>
      <c r="D202" s="401"/>
      <c r="E202" s="368">
        <v>45</v>
      </c>
      <c r="F202" s="401"/>
      <c r="G202" s="368">
        <v>98</v>
      </c>
      <c r="H202" s="368"/>
      <c r="I202" s="368">
        <v>67</v>
      </c>
      <c r="J202" s="492"/>
      <c r="K202" s="368">
        <v>78</v>
      </c>
      <c r="L202" s="492"/>
      <c r="M202" s="368">
        <v>70</v>
      </c>
      <c r="N202" s="514"/>
      <c r="O202" s="368">
        <v>80</v>
      </c>
      <c r="P202" s="514"/>
      <c r="Q202" s="368">
        <v>63</v>
      </c>
      <c r="R202" s="367"/>
      <c r="S202" s="368">
        <v>56</v>
      </c>
      <c r="T202" s="575"/>
      <c r="U202" s="368">
        <v>73</v>
      </c>
      <c r="V202" s="575"/>
      <c r="W202" s="368">
        <v>47</v>
      </c>
      <c r="X202" s="575"/>
      <c r="Y202" s="368">
        <v>25</v>
      </c>
      <c r="Z202" s="281"/>
    </row>
    <row r="203" spans="1:27" ht="16.5" x14ac:dyDescent="0.25">
      <c r="A203" s="1232"/>
      <c r="B203" s="290" t="s">
        <v>540</v>
      </c>
      <c r="C203" s="368">
        <v>55</v>
      </c>
      <c r="D203" s="401"/>
      <c r="E203" s="368">
        <v>70</v>
      </c>
      <c r="F203" s="401"/>
      <c r="G203" s="368">
        <v>80</v>
      </c>
      <c r="H203" s="368"/>
      <c r="I203" s="368">
        <v>78</v>
      </c>
      <c r="J203" s="492"/>
      <c r="K203" s="368">
        <v>56</v>
      </c>
      <c r="L203" s="492"/>
      <c r="M203" s="368">
        <v>71</v>
      </c>
      <c r="N203" s="514"/>
      <c r="O203" s="368">
        <v>68</v>
      </c>
      <c r="P203" s="514"/>
      <c r="Q203" s="368">
        <v>56</v>
      </c>
      <c r="R203" s="367"/>
      <c r="S203" s="368">
        <v>66</v>
      </c>
      <c r="T203" s="575"/>
      <c r="U203" s="368">
        <v>78</v>
      </c>
      <c r="V203" s="575"/>
      <c r="W203" s="368">
        <v>50</v>
      </c>
      <c r="X203" s="575"/>
      <c r="Y203" s="368">
        <v>35</v>
      </c>
      <c r="Z203" s="281"/>
    </row>
    <row r="204" spans="1:27" ht="16.5" x14ac:dyDescent="0.25">
      <c r="A204" s="1232"/>
      <c r="B204" s="290" t="s">
        <v>541</v>
      </c>
      <c r="C204" s="368">
        <v>55</v>
      </c>
      <c r="D204" s="401"/>
      <c r="E204" s="368">
        <v>47</v>
      </c>
      <c r="F204" s="401"/>
      <c r="G204" s="368">
        <v>63</v>
      </c>
      <c r="H204" s="368"/>
      <c r="I204" s="368">
        <v>45</v>
      </c>
      <c r="J204" s="492"/>
      <c r="K204" s="368">
        <v>67</v>
      </c>
      <c r="L204" s="492"/>
      <c r="M204" s="368">
        <v>75</v>
      </c>
      <c r="N204" s="514"/>
      <c r="O204" s="368">
        <v>65</v>
      </c>
      <c r="P204" s="514"/>
      <c r="Q204" s="368">
        <v>64</v>
      </c>
      <c r="R204" s="367"/>
      <c r="S204" s="368">
        <v>75</v>
      </c>
      <c r="T204" s="575"/>
      <c r="U204" s="368">
        <v>66</v>
      </c>
      <c r="V204" s="575"/>
      <c r="W204" s="368">
        <v>62</v>
      </c>
      <c r="X204" s="575"/>
      <c r="Y204" s="368">
        <v>35</v>
      </c>
      <c r="Z204" s="281"/>
    </row>
    <row r="205" spans="1:27" ht="16.5" x14ac:dyDescent="0.25">
      <c r="A205" s="1232"/>
      <c r="B205" s="290" t="s">
        <v>542</v>
      </c>
      <c r="C205" s="368">
        <v>6</v>
      </c>
      <c r="D205" s="401"/>
      <c r="E205" s="368">
        <v>8</v>
      </c>
      <c r="F205" s="401"/>
      <c r="G205" s="368">
        <v>5</v>
      </c>
      <c r="H205" s="368"/>
      <c r="I205" s="368">
        <v>6</v>
      </c>
      <c r="J205" s="492"/>
      <c r="K205" s="368">
        <v>7</v>
      </c>
      <c r="L205" s="492"/>
      <c r="M205" s="368">
        <v>9</v>
      </c>
      <c r="N205" s="514"/>
      <c r="O205" s="368">
        <v>10</v>
      </c>
      <c r="P205" s="514"/>
      <c r="Q205" s="368">
        <v>11</v>
      </c>
      <c r="R205" s="367"/>
      <c r="S205" s="368">
        <v>7</v>
      </c>
      <c r="T205" s="575"/>
      <c r="U205" s="368">
        <v>15</v>
      </c>
      <c r="V205" s="575"/>
      <c r="W205" s="368">
        <v>13</v>
      </c>
      <c r="X205" s="575"/>
      <c r="Y205" s="368">
        <v>4</v>
      </c>
      <c r="Z205" s="281"/>
    </row>
    <row r="206" spans="1:27" ht="16.5" x14ac:dyDescent="0.25">
      <c r="A206" s="1231"/>
      <c r="B206" s="281" t="s">
        <v>93</v>
      </c>
      <c r="C206" s="185">
        <v>884</v>
      </c>
      <c r="D206" s="185"/>
      <c r="E206" s="185">
        <v>927</v>
      </c>
      <c r="F206" s="185"/>
      <c r="G206" s="185">
        <v>1210</v>
      </c>
      <c r="H206" s="185"/>
      <c r="I206" s="185">
        <v>995</v>
      </c>
      <c r="J206" s="492"/>
      <c r="K206" s="185">
        <v>1117</v>
      </c>
      <c r="L206" s="185"/>
      <c r="M206" s="185">
        <v>1034</v>
      </c>
      <c r="N206" s="185"/>
      <c r="O206" s="185">
        <v>1258</v>
      </c>
      <c r="P206" s="185"/>
      <c r="Q206" s="185">
        <v>1043</v>
      </c>
      <c r="R206" s="185"/>
      <c r="S206" s="185">
        <v>1190</v>
      </c>
      <c r="T206" s="185"/>
      <c r="U206" s="185">
        <v>1190</v>
      </c>
      <c r="V206" s="185"/>
      <c r="W206" s="185">
        <v>899</v>
      </c>
      <c r="X206" s="185"/>
      <c r="Y206" s="185">
        <v>753</v>
      </c>
      <c r="Z206" s="185">
        <f t="shared" ref="Z206" si="3">SUM(Z185:Z205)</f>
        <v>0</v>
      </c>
      <c r="AA206" s="139">
        <f>Y206+W206+U206+S206+Q206+O206+M206+K206+I206+G206+E206+C206</f>
        <v>12500</v>
      </c>
    </row>
    <row r="210" spans="1:27" ht="33" customHeight="1" thickBot="1" x14ac:dyDescent="0.3">
      <c r="A210" s="1226" t="s">
        <v>545</v>
      </c>
      <c r="B210" s="1227"/>
      <c r="C210" s="1194" t="s">
        <v>553</v>
      </c>
      <c r="D210" s="1195"/>
      <c r="E210" s="1195"/>
      <c r="F210" s="1195"/>
      <c r="G210" s="1195"/>
      <c r="H210" s="1195"/>
      <c r="I210" s="1195"/>
      <c r="J210" s="1195"/>
      <c r="K210" s="1195"/>
      <c r="L210" s="1195"/>
      <c r="M210" s="1195"/>
      <c r="N210" s="1195"/>
      <c r="O210" s="1195"/>
      <c r="P210" s="1195"/>
      <c r="Q210" s="1195"/>
      <c r="R210" s="1195"/>
      <c r="S210" s="1195"/>
      <c r="T210" s="1195"/>
      <c r="U210" s="1195"/>
      <c r="V210" s="1195"/>
      <c r="W210" s="1195"/>
      <c r="X210" s="1195"/>
      <c r="Y210" s="1195"/>
      <c r="Z210" s="1196"/>
    </row>
    <row r="211" spans="1:27" ht="15" x14ac:dyDescent="0.25">
      <c r="A211" s="1230" t="s">
        <v>547</v>
      </c>
      <c r="B211" s="1230" t="s">
        <v>520</v>
      </c>
      <c r="C211" s="1233" t="s">
        <v>240</v>
      </c>
      <c r="D211" s="1233"/>
      <c r="E211" s="1233" t="s">
        <v>247</v>
      </c>
      <c r="F211" s="1233"/>
      <c r="G211" s="1233" t="s">
        <v>248</v>
      </c>
      <c r="H211" s="1233"/>
      <c r="I211" s="1233" t="s">
        <v>249</v>
      </c>
      <c r="J211" s="1233"/>
      <c r="K211" s="1233" t="s">
        <v>250</v>
      </c>
      <c r="L211" s="1233"/>
      <c r="M211" s="1233" t="s">
        <v>251</v>
      </c>
      <c r="N211" s="1233"/>
      <c r="O211" s="1192" t="s">
        <v>252</v>
      </c>
      <c r="P211" s="1193"/>
      <c r="Q211" s="1192" t="s">
        <v>253</v>
      </c>
      <c r="R211" s="1193"/>
      <c r="S211" s="1192" t="s">
        <v>254</v>
      </c>
      <c r="T211" s="1193"/>
      <c r="U211" s="1192" t="s">
        <v>255</v>
      </c>
      <c r="V211" s="1193"/>
      <c r="W211" s="1192" t="s">
        <v>511</v>
      </c>
      <c r="X211" s="1193"/>
      <c r="Y211" s="1192" t="s">
        <v>257</v>
      </c>
      <c r="Z211" s="1193"/>
    </row>
    <row r="212" spans="1:27" ht="15" x14ac:dyDescent="0.25">
      <c r="A212" s="1232"/>
      <c r="B212" s="1231"/>
      <c r="C212" s="291" t="s">
        <v>548</v>
      </c>
      <c r="D212" s="291" t="s">
        <v>549</v>
      </c>
      <c r="E212" s="291" t="s">
        <v>548</v>
      </c>
      <c r="F212" s="291" t="s">
        <v>549</v>
      </c>
      <c r="G212" s="291" t="s">
        <v>548</v>
      </c>
      <c r="H212" s="291" t="s">
        <v>549</v>
      </c>
      <c r="I212" s="291" t="s">
        <v>548</v>
      </c>
      <c r="J212" s="291" t="s">
        <v>549</v>
      </c>
      <c r="K212" s="291" t="s">
        <v>548</v>
      </c>
      <c r="L212" s="291" t="s">
        <v>549</v>
      </c>
      <c r="M212" s="291" t="s">
        <v>548</v>
      </c>
      <c r="N212" s="291" t="s">
        <v>549</v>
      </c>
      <c r="O212" s="291" t="s">
        <v>548</v>
      </c>
      <c r="P212" s="291" t="s">
        <v>549</v>
      </c>
      <c r="Q212" s="291" t="s">
        <v>548</v>
      </c>
      <c r="R212" s="291" t="s">
        <v>549</v>
      </c>
      <c r="S212" s="291" t="s">
        <v>548</v>
      </c>
      <c r="T212" s="291" t="s">
        <v>549</v>
      </c>
      <c r="U212" s="291" t="s">
        <v>548</v>
      </c>
      <c r="V212" s="291" t="s">
        <v>549</v>
      </c>
      <c r="W212" s="291" t="s">
        <v>548</v>
      </c>
      <c r="X212" s="291" t="s">
        <v>549</v>
      </c>
      <c r="Y212" s="291" t="s">
        <v>548</v>
      </c>
      <c r="Z212" s="291" t="s">
        <v>549</v>
      </c>
    </row>
    <row r="213" spans="1:27" ht="16.5" x14ac:dyDescent="0.25">
      <c r="A213" s="1232"/>
      <c r="B213" s="290" t="s">
        <v>550</v>
      </c>
      <c r="C213" s="281">
        <v>0</v>
      </c>
      <c r="D213" s="281">
        <v>0</v>
      </c>
      <c r="E213" s="281">
        <v>120</v>
      </c>
      <c r="F213" s="281">
        <v>0</v>
      </c>
      <c r="G213" s="281">
        <v>50</v>
      </c>
      <c r="H213" s="281"/>
      <c r="I213" s="281">
        <v>100</v>
      </c>
      <c r="J213" s="281">
        <v>0</v>
      </c>
      <c r="K213" s="281">
        <v>100</v>
      </c>
      <c r="L213" s="281"/>
      <c r="M213" s="281">
        <v>60</v>
      </c>
      <c r="N213" s="281"/>
      <c r="O213" s="281">
        <v>140</v>
      </c>
      <c r="P213" s="281"/>
      <c r="Q213" s="281">
        <v>130</v>
      </c>
      <c r="R213" s="281">
        <v>0</v>
      </c>
      <c r="S213" s="631">
        <v>100</v>
      </c>
      <c r="T213" s="631">
        <v>0</v>
      </c>
      <c r="U213" s="631">
        <v>100</v>
      </c>
      <c r="V213" s="631"/>
      <c r="W213" s="631">
        <v>100</v>
      </c>
      <c r="X213" s="631"/>
      <c r="Y213" s="631">
        <v>0</v>
      </c>
      <c r="Z213" s="281"/>
      <c r="AA213" s="139">
        <f>+Y213+W213+U213+S213+Q213+O213+M213+K213+I213+G213+E213+C213</f>
        <v>1000</v>
      </c>
    </row>
    <row r="214" spans="1:27" ht="16.5" x14ac:dyDescent="0.25">
      <c r="A214" s="1232"/>
      <c r="B214" s="290" t="s">
        <v>523</v>
      </c>
      <c r="C214" s="281"/>
      <c r="D214" s="281"/>
      <c r="E214" s="281"/>
      <c r="F214" s="281"/>
      <c r="G214" s="281"/>
      <c r="H214" s="281"/>
      <c r="I214" s="281"/>
      <c r="J214" s="281"/>
      <c r="K214" s="281"/>
      <c r="L214" s="281"/>
      <c r="M214" s="281"/>
      <c r="N214" s="281"/>
      <c r="O214" s="281"/>
      <c r="P214" s="281"/>
      <c r="Q214" s="281"/>
      <c r="R214" s="281"/>
      <c r="S214" s="631"/>
      <c r="T214" s="631"/>
      <c r="U214" s="631"/>
      <c r="V214" s="631"/>
      <c r="W214" s="631"/>
      <c r="X214" s="631"/>
      <c r="Y214" s="631"/>
      <c r="Z214" s="281"/>
    </row>
    <row r="215" spans="1:27" ht="16.5" x14ac:dyDescent="0.25">
      <c r="A215" s="1232"/>
      <c r="B215" s="290" t="s">
        <v>524</v>
      </c>
      <c r="C215" s="281"/>
      <c r="D215" s="281"/>
      <c r="E215" s="281"/>
      <c r="F215" s="281"/>
      <c r="G215" s="281"/>
      <c r="H215" s="281"/>
      <c r="I215" s="281"/>
      <c r="J215" s="281"/>
      <c r="K215" s="281"/>
      <c r="L215" s="281"/>
      <c r="M215" s="281"/>
      <c r="N215" s="281"/>
      <c r="O215" s="281"/>
      <c r="P215" s="281"/>
      <c r="Q215" s="281"/>
      <c r="R215" s="281"/>
      <c r="S215" s="281"/>
      <c r="T215" s="281"/>
      <c r="U215" s="281"/>
      <c r="V215" s="281"/>
      <c r="W215" s="281"/>
      <c r="X215" s="281"/>
      <c r="Y215" s="281"/>
      <c r="Z215" s="281"/>
    </row>
    <row r="216" spans="1:27" ht="16.5" x14ac:dyDescent="0.25">
      <c r="A216" s="1232"/>
      <c r="B216" s="290" t="s">
        <v>525</v>
      </c>
      <c r="C216" s="281"/>
      <c r="D216" s="281"/>
      <c r="E216" s="281"/>
      <c r="F216" s="281"/>
      <c r="G216" s="281"/>
      <c r="H216" s="281"/>
      <c r="I216" s="281"/>
      <c r="J216" s="281"/>
      <c r="K216" s="281"/>
      <c r="L216" s="281"/>
      <c r="M216" s="281"/>
      <c r="N216" s="281"/>
      <c r="O216" s="281"/>
      <c r="P216" s="281"/>
      <c r="Q216" s="281"/>
      <c r="R216" s="281"/>
      <c r="S216" s="281"/>
      <c r="T216" s="281"/>
      <c r="U216" s="281"/>
      <c r="V216" s="281"/>
      <c r="W216" s="281"/>
      <c r="X216" s="281"/>
      <c r="Y216" s="281"/>
      <c r="Z216" s="281"/>
    </row>
    <row r="217" spans="1:27" ht="16.5" x14ac:dyDescent="0.25">
      <c r="A217" s="1232"/>
      <c r="B217" s="290" t="s">
        <v>526</v>
      </c>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row>
    <row r="218" spans="1:27" ht="16.5" x14ac:dyDescent="0.25">
      <c r="A218" s="1232"/>
      <c r="B218" s="290" t="s">
        <v>527</v>
      </c>
      <c r="C218" s="281"/>
      <c r="D218" s="281"/>
      <c r="E218" s="281"/>
      <c r="F218" s="281"/>
      <c r="G218" s="281"/>
      <c r="H218" s="281"/>
      <c r="I218" s="281"/>
      <c r="J218" s="281"/>
      <c r="K218" s="281"/>
      <c r="L218" s="281"/>
      <c r="M218" s="281"/>
      <c r="N218" s="281"/>
      <c r="O218" s="281"/>
      <c r="P218" s="281"/>
      <c r="Q218" s="281"/>
      <c r="R218" s="281"/>
      <c r="S218" s="281"/>
      <c r="T218" s="281"/>
      <c r="U218" s="281"/>
      <c r="V218" s="281"/>
      <c r="W218" s="281"/>
      <c r="X218" s="281"/>
      <c r="Y218" s="281"/>
      <c r="Z218" s="281"/>
    </row>
    <row r="219" spans="1:27" ht="16.5" x14ac:dyDescent="0.25">
      <c r="A219" s="1232"/>
      <c r="B219" s="290" t="s">
        <v>528</v>
      </c>
      <c r="C219" s="281"/>
      <c r="D219" s="281"/>
      <c r="E219" s="281"/>
      <c r="F219" s="281"/>
      <c r="G219" s="281"/>
      <c r="H219" s="281"/>
      <c r="I219" s="281"/>
      <c r="J219" s="281"/>
      <c r="K219" s="281"/>
      <c r="L219" s="281"/>
      <c r="M219" s="281"/>
      <c r="N219" s="281"/>
      <c r="O219" s="281"/>
      <c r="P219" s="281"/>
      <c r="Q219" s="281"/>
      <c r="R219" s="281"/>
      <c r="S219" s="281"/>
      <c r="T219" s="281"/>
      <c r="U219" s="281"/>
      <c r="V219" s="281"/>
      <c r="W219" s="281"/>
      <c r="X219" s="281"/>
      <c r="Y219" s="281"/>
      <c r="Z219" s="281"/>
    </row>
    <row r="220" spans="1:27" ht="16.5" x14ac:dyDescent="0.25">
      <c r="A220" s="1232"/>
      <c r="B220" s="290" t="s">
        <v>529</v>
      </c>
      <c r="C220" s="281"/>
      <c r="D220" s="281"/>
      <c r="E220" s="281"/>
      <c r="F220" s="281"/>
      <c r="G220" s="281"/>
      <c r="H220" s="281"/>
      <c r="I220" s="281"/>
      <c r="J220" s="281"/>
      <c r="K220" s="281"/>
      <c r="L220" s="281"/>
      <c r="M220" s="281"/>
      <c r="N220" s="281"/>
      <c r="O220" s="281"/>
      <c r="P220" s="281"/>
      <c r="Q220" s="281"/>
      <c r="R220" s="281"/>
      <c r="S220" s="281"/>
      <c r="T220" s="281"/>
      <c r="U220" s="281"/>
      <c r="V220" s="281"/>
      <c r="W220" s="281"/>
      <c r="X220" s="281"/>
      <c r="Y220" s="281"/>
      <c r="Z220" s="281"/>
    </row>
    <row r="221" spans="1:27" ht="16.5" x14ac:dyDescent="0.25">
      <c r="A221" s="1232"/>
      <c r="B221" s="290" t="s">
        <v>530</v>
      </c>
      <c r="C221" s="281"/>
      <c r="D221" s="281"/>
      <c r="E221" s="281"/>
      <c r="F221" s="281"/>
      <c r="G221" s="281"/>
      <c r="H221" s="281"/>
      <c r="I221" s="281"/>
      <c r="J221" s="281"/>
      <c r="K221" s="281"/>
      <c r="L221" s="281"/>
      <c r="M221" s="281"/>
      <c r="N221" s="281"/>
      <c r="O221" s="281"/>
      <c r="P221" s="281"/>
      <c r="Q221" s="281"/>
      <c r="R221" s="281"/>
      <c r="S221" s="281"/>
      <c r="T221" s="281"/>
      <c r="U221" s="281"/>
      <c r="V221" s="281"/>
      <c r="W221" s="281"/>
      <c r="X221" s="281"/>
      <c r="Y221" s="281"/>
      <c r="Z221" s="281"/>
    </row>
    <row r="222" spans="1:27" ht="16.5" x14ac:dyDescent="0.25">
      <c r="A222" s="1232"/>
      <c r="B222" s="290" t="s">
        <v>531</v>
      </c>
      <c r="C222" s="281"/>
      <c r="D222" s="281"/>
      <c r="E222" s="281"/>
      <c r="F222" s="281"/>
      <c r="G222" s="281"/>
      <c r="H222" s="281"/>
      <c r="I222" s="281"/>
      <c r="J222" s="281"/>
      <c r="K222" s="281"/>
      <c r="L222" s="281"/>
      <c r="M222" s="281"/>
      <c r="N222" s="281"/>
      <c r="O222" s="281"/>
      <c r="P222" s="281"/>
      <c r="Q222" s="281"/>
      <c r="R222" s="281"/>
      <c r="S222" s="281"/>
      <c r="T222" s="281"/>
      <c r="U222" s="281"/>
      <c r="V222" s="281"/>
      <c r="W222" s="281"/>
      <c r="X222" s="281"/>
      <c r="Y222" s="281"/>
      <c r="Z222" s="281"/>
    </row>
    <row r="223" spans="1:27" ht="16.5" x14ac:dyDescent="0.25">
      <c r="A223" s="1232"/>
      <c r="B223" s="290" t="s">
        <v>532</v>
      </c>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row>
    <row r="224" spans="1:27" ht="16.5" x14ac:dyDescent="0.25">
      <c r="A224" s="1232"/>
      <c r="B224" s="290" t="s">
        <v>533</v>
      </c>
      <c r="C224" s="281"/>
      <c r="D224" s="281"/>
      <c r="E224" s="281"/>
      <c r="F224" s="281"/>
      <c r="G224" s="281"/>
      <c r="H224" s="281"/>
      <c r="I224" s="281"/>
      <c r="J224" s="281"/>
      <c r="K224" s="281"/>
      <c r="L224" s="281"/>
      <c r="M224" s="281"/>
      <c r="N224" s="281"/>
      <c r="O224" s="281"/>
      <c r="P224" s="281"/>
      <c r="Q224" s="281"/>
      <c r="R224" s="281"/>
      <c r="S224" s="281"/>
      <c r="T224" s="281"/>
      <c r="U224" s="281"/>
      <c r="V224" s="281"/>
      <c r="W224" s="281"/>
      <c r="X224" s="281"/>
      <c r="Y224" s="281"/>
      <c r="Z224" s="281"/>
    </row>
    <row r="225" spans="1:27" ht="16.5" x14ac:dyDescent="0.25">
      <c r="A225" s="1232"/>
      <c r="B225" s="290" t="s">
        <v>534</v>
      </c>
      <c r="C225" s="281"/>
      <c r="D225" s="281"/>
      <c r="E225" s="281"/>
      <c r="F225" s="281"/>
      <c r="G225" s="281"/>
      <c r="H225" s="281"/>
      <c r="I225" s="281"/>
      <c r="J225" s="281"/>
      <c r="K225" s="281"/>
      <c r="L225" s="281"/>
      <c r="M225" s="281"/>
      <c r="N225" s="281"/>
      <c r="O225" s="281"/>
      <c r="P225" s="281"/>
      <c r="Q225" s="281"/>
      <c r="R225" s="281"/>
      <c r="S225" s="281"/>
      <c r="T225" s="281"/>
      <c r="U225" s="281"/>
      <c r="V225" s="281"/>
      <c r="W225" s="281"/>
      <c r="X225" s="281"/>
      <c r="Y225" s="281"/>
      <c r="Z225" s="281"/>
    </row>
    <row r="226" spans="1:27" ht="16.5" x14ac:dyDescent="0.25">
      <c r="A226" s="1232"/>
      <c r="B226" s="290" t="s">
        <v>535</v>
      </c>
      <c r="C226" s="281"/>
      <c r="D226" s="281"/>
      <c r="E226" s="281"/>
      <c r="F226" s="281"/>
      <c r="G226" s="281"/>
      <c r="H226" s="281"/>
      <c r="I226" s="281"/>
      <c r="J226" s="281"/>
      <c r="K226" s="281"/>
      <c r="L226" s="281"/>
      <c r="M226" s="281"/>
      <c r="N226" s="281"/>
      <c r="O226" s="281"/>
      <c r="P226" s="281"/>
      <c r="Q226" s="281"/>
      <c r="R226" s="281"/>
      <c r="S226" s="281"/>
      <c r="T226" s="281"/>
      <c r="U226" s="281"/>
      <c r="V226" s="281"/>
      <c r="W226" s="281"/>
      <c r="X226" s="281"/>
      <c r="Y226" s="281"/>
      <c r="Z226" s="281"/>
    </row>
    <row r="227" spans="1:27" ht="16.5" x14ac:dyDescent="0.25">
      <c r="A227" s="1232"/>
      <c r="B227" s="290" t="s">
        <v>536</v>
      </c>
      <c r="C227" s="281"/>
      <c r="D227" s="281"/>
      <c r="E227" s="281"/>
      <c r="F227" s="281"/>
      <c r="G227" s="281"/>
      <c r="H227" s="281"/>
      <c r="I227" s="281"/>
      <c r="J227" s="281"/>
      <c r="K227" s="281"/>
      <c r="L227" s="281"/>
      <c r="M227" s="281"/>
      <c r="N227" s="281"/>
      <c r="O227" s="281"/>
      <c r="P227" s="281"/>
      <c r="Q227" s="281"/>
      <c r="R227" s="281"/>
      <c r="S227" s="281"/>
      <c r="T227" s="281"/>
      <c r="U227" s="281"/>
      <c r="V227" s="281"/>
      <c r="W227" s="281"/>
      <c r="X227" s="281"/>
      <c r="Y227" s="281"/>
      <c r="Z227" s="281"/>
    </row>
    <row r="228" spans="1:27" ht="16.5" x14ac:dyDescent="0.25">
      <c r="A228" s="1232"/>
      <c r="B228" s="290" t="s">
        <v>537</v>
      </c>
      <c r="C228" s="281"/>
      <c r="D228" s="281"/>
      <c r="E228" s="281"/>
      <c r="F228" s="281"/>
      <c r="G228" s="281"/>
      <c r="H228" s="281"/>
      <c r="I228" s="281"/>
      <c r="J228" s="281"/>
      <c r="K228" s="281"/>
      <c r="L228" s="281"/>
      <c r="M228" s="281"/>
      <c r="N228" s="281"/>
      <c r="O228" s="281"/>
      <c r="P228" s="281"/>
      <c r="Q228" s="281"/>
      <c r="R228" s="281"/>
      <c r="S228" s="281"/>
      <c r="T228" s="281"/>
      <c r="U228" s="281"/>
      <c r="V228" s="281"/>
      <c r="W228" s="281"/>
      <c r="X228" s="281"/>
      <c r="Y228" s="281"/>
      <c r="Z228" s="281"/>
    </row>
    <row r="229" spans="1:27" ht="16.5" x14ac:dyDescent="0.25">
      <c r="A229" s="1232"/>
      <c r="B229" s="290" t="s">
        <v>538</v>
      </c>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row>
    <row r="230" spans="1:27" ht="16.5" x14ac:dyDescent="0.25">
      <c r="A230" s="1232"/>
      <c r="B230" s="290" t="s">
        <v>539</v>
      </c>
      <c r="C230" s="281"/>
      <c r="D230" s="281"/>
      <c r="E230" s="281"/>
      <c r="F230" s="281"/>
      <c r="G230" s="281"/>
      <c r="H230" s="281"/>
      <c r="I230" s="281"/>
      <c r="J230" s="281"/>
      <c r="K230" s="281"/>
      <c r="L230" s="281"/>
      <c r="M230" s="281"/>
      <c r="N230" s="281"/>
      <c r="O230" s="281"/>
      <c r="P230" s="281"/>
      <c r="Q230" s="281"/>
      <c r="R230" s="281"/>
      <c r="S230" s="281"/>
      <c r="T230" s="281"/>
      <c r="U230" s="281"/>
      <c r="V230" s="281"/>
      <c r="W230" s="281"/>
      <c r="X230" s="281"/>
      <c r="Y230" s="281"/>
      <c r="Z230" s="281"/>
    </row>
    <row r="231" spans="1:27" ht="16.5" x14ac:dyDescent="0.25">
      <c r="A231" s="1232"/>
      <c r="B231" s="290" t="s">
        <v>540</v>
      </c>
      <c r="C231" s="281"/>
      <c r="D231" s="281"/>
      <c r="E231" s="281"/>
      <c r="F231" s="281"/>
      <c r="G231" s="281"/>
      <c r="H231" s="281"/>
      <c r="I231" s="281"/>
      <c r="J231" s="281"/>
      <c r="K231" s="281"/>
      <c r="L231" s="281"/>
      <c r="M231" s="281"/>
      <c r="N231" s="281"/>
      <c r="O231" s="281"/>
      <c r="P231" s="281"/>
      <c r="Q231" s="281"/>
      <c r="R231" s="281"/>
      <c r="S231" s="281"/>
      <c r="T231" s="281"/>
      <c r="U231" s="281"/>
      <c r="V231" s="281"/>
      <c r="W231" s="281"/>
      <c r="X231" s="281"/>
      <c r="Y231" s="281"/>
      <c r="Z231" s="281"/>
    </row>
    <row r="232" spans="1:27" ht="16.5" x14ac:dyDescent="0.25">
      <c r="A232" s="1232"/>
      <c r="B232" s="290" t="s">
        <v>541</v>
      </c>
      <c r="C232" s="281"/>
      <c r="D232" s="281"/>
      <c r="E232" s="281"/>
      <c r="F232" s="281"/>
      <c r="G232" s="281"/>
      <c r="H232" s="281"/>
      <c r="I232" s="281"/>
      <c r="J232" s="281"/>
      <c r="K232" s="281"/>
      <c r="L232" s="281"/>
      <c r="M232" s="281"/>
      <c r="N232" s="281"/>
      <c r="O232" s="281"/>
      <c r="P232" s="281"/>
      <c r="Q232" s="281"/>
      <c r="R232" s="281"/>
      <c r="S232" s="281"/>
      <c r="T232" s="281"/>
      <c r="U232" s="281"/>
      <c r="V232" s="281"/>
      <c r="W232" s="281"/>
      <c r="X232" s="281"/>
      <c r="Y232" s="281"/>
      <c r="Z232" s="281"/>
    </row>
    <row r="233" spans="1:27" ht="16.5" x14ac:dyDescent="0.25">
      <c r="A233" s="1232"/>
      <c r="B233" s="290" t="s">
        <v>542</v>
      </c>
      <c r="C233" s="281"/>
      <c r="D233" s="281"/>
      <c r="E233" s="281"/>
      <c r="F233" s="281"/>
      <c r="G233" s="281"/>
      <c r="H233" s="281"/>
      <c r="I233" s="281"/>
      <c r="J233" s="281"/>
      <c r="K233" s="281"/>
      <c r="L233" s="281"/>
      <c r="M233" s="281"/>
      <c r="N233" s="281"/>
      <c r="O233" s="281"/>
      <c r="P233" s="281"/>
      <c r="Q233" s="281"/>
      <c r="R233" s="281"/>
      <c r="S233" s="281"/>
      <c r="T233" s="281"/>
      <c r="U233" s="281"/>
      <c r="V233" s="281"/>
      <c r="W233" s="281"/>
      <c r="X233" s="281"/>
      <c r="Y233" s="281"/>
      <c r="Z233" s="281"/>
    </row>
    <row r="234" spans="1:27" ht="16.5" x14ac:dyDescent="0.25">
      <c r="A234" s="1231"/>
      <c r="B234" s="281" t="s">
        <v>93</v>
      </c>
      <c r="C234" s="185">
        <f>SUM(C213:C233)</f>
        <v>0</v>
      </c>
      <c r="D234" s="185">
        <f t="shared" ref="D234:Z234" si="4">SUM(D213:D233)</f>
        <v>0</v>
      </c>
      <c r="E234" s="185">
        <f t="shared" si="4"/>
        <v>120</v>
      </c>
      <c r="F234" s="185">
        <f t="shared" si="4"/>
        <v>0</v>
      </c>
      <c r="G234" s="185">
        <f t="shared" si="4"/>
        <v>50</v>
      </c>
      <c r="H234" s="185">
        <f t="shared" si="4"/>
        <v>0</v>
      </c>
      <c r="I234" s="185">
        <f t="shared" si="4"/>
        <v>100</v>
      </c>
      <c r="J234" s="185">
        <f t="shared" si="4"/>
        <v>0</v>
      </c>
      <c r="K234" s="185">
        <f t="shared" si="4"/>
        <v>100</v>
      </c>
      <c r="L234" s="185">
        <f t="shared" si="4"/>
        <v>0</v>
      </c>
      <c r="M234" s="185">
        <f t="shared" si="4"/>
        <v>60</v>
      </c>
      <c r="N234" s="185">
        <f t="shared" si="4"/>
        <v>0</v>
      </c>
      <c r="O234" s="185">
        <f t="shared" si="4"/>
        <v>140</v>
      </c>
      <c r="P234" s="185">
        <f t="shared" si="4"/>
        <v>0</v>
      </c>
      <c r="Q234" s="185">
        <f t="shared" si="4"/>
        <v>130</v>
      </c>
      <c r="R234" s="185">
        <f t="shared" si="4"/>
        <v>0</v>
      </c>
      <c r="S234" s="185">
        <f t="shared" si="4"/>
        <v>100</v>
      </c>
      <c r="T234" s="185">
        <f t="shared" si="4"/>
        <v>0</v>
      </c>
      <c r="U234" s="185">
        <f t="shared" si="4"/>
        <v>100</v>
      </c>
      <c r="V234" s="185">
        <f t="shared" si="4"/>
        <v>0</v>
      </c>
      <c r="W234" s="185">
        <f t="shared" si="4"/>
        <v>100</v>
      </c>
      <c r="X234" s="185">
        <f t="shared" si="4"/>
        <v>0</v>
      </c>
      <c r="Y234" s="185">
        <f t="shared" si="4"/>
        <v>0</v>
      </c>
      <c r="Z234" s="185">
        <f t="shared" si="4"/>
        <v>0</v>
      </c>
      <c r="AA234" s="139">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AR29" zoomScaleNormal="100" workbookViewId="0">
      <selection activeCell="AW34" sqref="AW34"/>
    </sheetView>
  </sheetViews>
  <sheetFormatPr baseColWidth="10" defaultColWidth="11.42578125" defaultRowHeight="15" x14ac:dyDescent="0.25"/>
  <cols>
    <col min="1" max="1" width="9.28515625" style="162" customWidth="1"/>
    <col min="2" max="2" width="35.42578125" style="162" customWidth="1"/>
    <col min="3" max="3" width="27.85546875" style="162" customWidth="1"/>
    <col min="4" max="4" width="12" style="162" customWidth="1"/>
    <col min="5" max="5" width="35" style="162" customWidth="1"/>
    <col min="6" max="6" width="17.28515625" style="162" customWidth="1"/>
    <col min="7" max="7" width="13.7109375" style="162" customWidth="1"/>
    <col min="8" max="8" width="13.42578125" style="162" customWidth="1"/>
    <col min="9" max="9" width="13.7109375" style="163" customWidth="1"/>
    <col min="10" max="10" width="11.42578125" style="163" customWidth="1"/>
    <col min="11" max="11" width="11.42578125" style="163"/>
    <col min="12" max="12" width="10.140625" style="163" customWidth="1"/>
    <col min="13" max="13" width="10.140625" style="162" customWidth="1"/>
    <col min="14" max="14" width="36.7109375" style="162" customWidth="1"/>
    <col min="15" max="15" width="10.140625" style="162" customWidth="1"/>
    <col min="16" max="16" width="9.140625" style="162" customWidth="1"/>
    <col min="17" max="17" width="54.85546875" style="162" customWidth="1"/>
    <col min="18" max="19" width="10.140625" style="162" customWidth="1"/>
    <col min="20" max="20" width="74.85546875" style="162" customWidth="1"/>
    <col min="21" max="22" width="10.140625" style="162" customWidth="1"/>
    <col min="23" max="23" width="66.28515625" style="162" customWidth="1"/>
    <col min="24" max="25" width="10.28515625" style="162" customWidth="1"/>
    <col min="26" max="26" width="66.140625" style="162" customWidth="1"/>
    <col min="27" max="28" width="10.28515625" style="162" customWidth="1"/>
    <col min="29" max="29" width="75.28515625" style="162" customWidth="1"/>
    <col min="30" max="31" width="10.28515625" style="162" customWidth="1"/>
    <col min="32" max="32" width="61.42578125" style="162" customWidth="1"/>
    <col min="33" max="34" width="10.28515625" style="162" customWidth="1"/>
    <col min="35" max="35" width="57" style="162" customWidth="1"/>
    <col min="36" max="37" width="10.28515625" style="162" customWidth="1"/>
    <col min="38" max="38" width="47.7109375" style="162" customWidth="1"/>
    <col min="39" max="40" width="10.28515625" style="162" customWidth="1"/>
    <col min="41" max="41" width="51.85546875" style="162" customWidth="1"/>
    <col min="42" max="43" width="10.28515625" style="162" customWidth="1"/>
    <col min="44" max="44" width="44.28515625" style="162" customWidth="1"/>
    <col min="45" max="46" width="10.28515625" style="162" customWidth="1"/>
    <col min="47" max="47" width="12.42578125" style="162" customWidth="1"/>
    <col min="48" max="48" width="14" style="162" customWidth="1"/>
    <col min="49" max="50" width="12" style="162" customWidth="1"/>
    <col min="51" max="91" width="11.42578125" style="182"/>
    <col min="92" max="16384" width="11.42578125" style="162"/>
  </cols>
  <sheetData>
    <row r="1" spans="1:59" s="141" customFormat="1" ht="25.5" customHeight="1" thickBot="1" x14ac:dyDescent="0.3">
      <c r="A1" s="866"/>
      <c r="B1" s="1273"/>
      <c r="C1" s="1278" t="s">
        <v>182</v>
      </c>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c r="AM1" s="1278"/>
      <c r="AN1" s="1278"/>
      <c r="AO1" s="1278"/>
      <c r="AP1" s="1278"/>
      <c r="AQ1" s="1278"/>
      <c r="AR1" s="1278"/>
      <c r="AS1" s="1278"/>
      <c r="AT1" s="1278"/>
      <c r="AU1" s="1278"/>
      <c r="AV1" s="850" t="s">
        <v>183</v>
      </c>
      <c r="AW1" s="851"/>
      <c r="AX1" s="852"/>
      <c r="AY1" s="211"/>
      <c r="AZ1" s="211"/>
      <c r="BA1" s="211"/>
      <c r="BB1" s="211"/>
      <c r="BC1" s="211"/>
      <c r="BD1" s="211"/>
      <c r="BE1" s="211"/>
      <c r="BF1" s="211"/>
      <c r="BG1" s="211"/>
    </row>
    <row r="2" spans="1:59" s="141" customFormat="1" ht="25.5" customHeight="1" thickBot="1" x14ac:dyDescent="0.3">
      <c r="A2" s="866"/>
      <c r="B2" s="1273"/>
      <c r="C2" s="1279" t="s">
        <v>184</v>
      </c>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c r="AM2" s="1279"/>
      <c r="AN2" s="1279"/>
      <c r="AO2" s="1279"/>
      <c r="AP2" s="1279"/>
      <c r="AQ2" s="1279"/>
      <c r="AR2" s="1279"/>
      <c r="AS2" s="1279"/>
      <c r="AT2" s="1279"/>
      <c r="AU2" s="1279"/>
      <c r="AV2" s="850" t="s">
        <v>185</v>
      </c>
      <c r="AW2" s="851"/>
      <c r="AX2" s="852"/>
      <c r="AY2" s="211"/>
      <c r="AZ2" s="211"/>
      <c r="BA2" s="211"/>
      <c r="BB2" s="211"/>
      <c r="BC2" s="211"/>
      <c r="BD2" s="211"/>
      <c r="BE2" s="211"/>
      <c r="BF2" s="211"/>
      <c r="BG2" s="211"/>
    </row>
    <row r="3" spans="1:59" s="141" customFormat="1" ht="25.5" customHeight="1" thickBot="1" x14ac:dyDescent="0.3">
      <c r="A3" s="866"/>
      <c r="B3" s="1273"/>
      <c r="C3" s="1279" t="s">
        <v>186</v>
      </c>
      <c r="D3" s="1279"/>
      <c r="E3" s="1279"/>
      <c r="F3" s="1279"/>
      <c r="G3" s="1279"/>
      <c r="H3" s="1279"/>
      <c r="I3" s="1279"/>
      <c r="J3" s="1279"/>
      <c r="K3" s="1279"/>
      <c r="L3" s="1279"/>
      <c r="M3" s="1279"/>
      <c r="N3" s="1279"/>
      <c r="O3" s="1279"/>
      <c r="P3" s="1279"/>
      <c r="Q3" s="1279"/>
      <c r="R3" s="1279"/>
      <c r="S3" s="1279"/>
      <c r="T3" s="1279"/>
      <c r="U3" s="1279"/>
      <c r="V3" s="1279"/>
      <c r="W3" s="1279"/>
      <c r="X3" s="1279"/>
      <c r="Y3" s="1279"/>
      <c r="Z3" s="1279"/>
      <c r="AA3" s="1279"/>
      <c r="AB3" s="1279"/>
      <c r="AC3" s="1279"/>
      <c r="AD3" s="1279"/>
      <c r="AE3" s="1279"/>
      <c r="AF3" s="1279"/>
      <c r="AG3" s="1279"/>
      <c r="AH3" s="1279"/>
      <c r="AI3" s="1279"/>
      <c r="AJ3" s="1279"/>
      <c r="AK3" s="1279"/>
      <c r="AL3" s="1279"/>
      <c r="AM3" s="1279"/>
      <c r="AN3" s="1279"/>
      <c r="AO3" s="1279"/>
      <c r="AP3" s="1279"/>
      <c r="AQ3" s="1279"/>
      <c r="AR3" s="1279"/>
      <c r="AS3" s="1279"/>
      <c r="AT3" s="1279"/>
      <c r="AU3" s="1279"/>
      <c r="AV3" s="850" t="s">
        <v>187</v>
      </c>
      <c r="AW3" s="851"/>
      <c r="AX3" s="852"/>
      <c r="AY3" s="211"/>
      <c r="AZ3" s="211"/>
      <c r="BA3" s="211"/>
      <c r="BB3" s="211"/>
      <c r="BC3" s="211"/>
      <c r="BD3" s="211"/>
      <c r="BE3" s="211"/>
      <c r="BF3" s="211"/>
      <c r="BG3" s="211"/>
    </row>
    <row r="4" spans="1:59" s="141" customFormat="1" ht="25.5" customHeight="1" thickBot="1" x14ac:dyDescent="0.3">
      <c r="A4" s="867"/>
      <c r="B4" s="1274"/>
      <c r="C4" s="1275" t="s">
        <v>554</v>
      </c>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7"/>
      <c r="AV4" s="850" t="s">
        <v>555</v>
      </c>
      <c r="AW4" s="851"/>
      <c r="AX4" s="852"/>
      <c r="AY4" s="211"/>
      <c r="AZ4" s="211"/>
      <c r="BA4" s="211"/>
      <c r="BB4" s="211"/>
      <c r="BC4" s="211"/>
      <c r="BD4" s="211"/>
      <c r="BE4" s="211"/>
      <c r="BF4" s="211"/>
      <c r="BG4" s="211"/>
    </row>
    <row r="5" spans="1:59" s="141" customFormat="1" ht="25.5" customHeight="1" thickBot="1" x14ac:dyDescent="0.3">
      <c r="A5" s="142"/>
      <c r="B5" s="488"/>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44"/>
      <c r="AW5" s="144"/>
      <c r="AX5" s="144"/>
      <c r="AY5" s="211"/>
      <c r="AZ5" s="211"/>
      <c r="BA5" s="211"/>
      <c r="BB5" s="211"/>
      <c r="BC5" s="211"/>
      <c r="BD5" s="211"/>
      <c r="BE5" s="211"/>
      <c r="BF5" s="211"/>
      <c r="BG5" s="211"/>
    </row>
    <row r="6" spans="1:59" s="141" customFormat="1" ht="35.25" customHeight="1" thickBot="1" x14ac:dyDescent="0.3">
      <c r="A6" s="836" t="s">
        <v>190</v>
      </c>
      <c r="B6" s="838"/>
      <c r="C6" s="1166" t="s">
        <v>191</v>
      </c>
      <c r="D6" s="1167"/>
      <c r="E6" s="1167"/>
      <c r="F6" s="1167"/>
      <c r="G6" s="1167"/>
      <c r="H6" s="1167"/>
      <c r="I6" s="1167"/>
      <c r="J6" s="1167"/>
      <c r="K6" s="1168"/>
      <c r="L6" s="161"/>
      <c r="M6" s="161"/>
      <c r="N6" s="487" t="s">
        <v>192</v>
      </c>
      <c r="O6" s="1169">
        <v>2024110010310</v>
      </c>
      <c r="P6" s="1251"/>
      <c r="Q6" s="1170"/>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44"/>
      <c r="AW6" s="144"/>
      <c r="AX6" s="144"/>
      <c r="AY6" s="211"/>
      <c r="AZ6" s="211"/>
      <c r="BA6" s="211"/>
      <c r="BB6" s="211"/>
      <c r="BC6" s="211"/>
      <c r="BD6" s="211"/>
      <c r="BE6" s="211"/>
      <c r="BF6" s="211"/>
      <c r="BG6" s="211"/>
    </row>
    <row r="7" spans="1:59" s="141" customFormat="1" ht="25.5" customHeight="1" x14ac:dyDescent="0.25">
      <c r="A7" s="142"/>
      <c r="B7" s="488"/>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44"/>
      <c r="AW7" s="144"/>
      <c r="AX7" s="144"/>
      <c r="AY7" s="211"/>
      <c r="AZ7" s="211"/>
      <c r="BA7" s="211"/>
      <c r="BB7" s="211"/>
      <c r="BC7" s="211"/>
      <c r="BD7" s="211"/>
      <c r="BE7" s="211"/>
      <c r="BF7" s="211"/>
      <c r="BG7" s="211"/>
    </row>
    <row r="8" spans="1:59" s="158" customFormat="1" ht="21.75" customHeight="1" thickBot="1" x14ac:dyDescent="0.3">
      <c r="A8" s="183"/>
      <c r="B8" s="161"/>
      <c r="C8" s="161"/>
      <c r="D8" s="161"/>
      <c r="E8" s="161"/>
      <c r="F8" s="161"/>
      <c r="G8" s="161"/>
      <c r="H8" s="161"/>
      <c r="I8" s="161"/>
      <c r="J8" s="161"/>
      <c r="K8" s="161"/>
      <c r="L8" s="161"/>
      <c r="M8" s="184"/>
      <c r="N8" s="184"/>
      <c r="O8" s="184"/>
      <c r="AY8" s="211"/>
      <c r="AZ8" s="211"/>
      <c r="BA8" s="211"/>
      <c r="BB8" s="211"/>
      <c r="BC8" s="211"/>
      <c r="BD8" s="211"/>
      <c r="BE8" s="211"/>
      <c r="BF8" s="211"/>
      <c r="BG8" s="211"/>
    </row>
    <row r="9" spans="1:59" s="141" customFormat="1" ht="21.75" customHeight="1" thickBot="1" x14ac:dyDescent="0.3">
      <c r="A9" s="1185" t="s">
        <v>193</v>
      </c>
      <c r="B9" s="1185"/>
      <c r="C9" s="225" t="s">
        <v>194</v>
      </c>
      <c r="D9" s="212"/>
      <c r="E9" s="225" t="s">
        <v>195</v>
      </c>
      <c r="F9" s="212"/>
      <c r="G9" s="225" t="s">
        <v>196</v>
      </c>
      <c r="H9" s="212"/>
      <c r="I9" s="251" t="s">
        <v>197</v>
      </c>
      <c r="J9" s="248"/>
      <c r="K9" s="252"/>
      <c r="L9" s="253"/>
      <c r="M9" s="229"/>
      <c r="N9" s="1284" t="s">
        <v>198</v>
      </c>
      <c r="O9" s="1285"/>
      <c r="P9" s="1286"/>
      <c r="Q9" s="1246" t="s">
        <v>199</v>
      </c>
      <c r="R9" s="1246"/>
      <c r="S9" s="1246"/>
      <c r="T9" s="1280" t="s">
        <v>200</v>
      </c>
      <c r="U9" s="1281"/>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211"/>
      <c r="AZ9" s="211"/>
      <c r="BA9" s="211"/>
      <c r="BB9" s="211"/>
      <c r="BC9" s="211"/>
      <c r="BD9" s="211"/>
      <c r="BE9" s="211"/>
      <c r="BF9" s="211"/>
      <c r="BG9" s="211"/>
    </row>
    <row r="10" spans="1:59" s="141" customFormat="1" ht="21.75" customHeight="1" thickBot="1" x14ac:dyDescent="0.3">
      <c r="A10" s="1185"/>
      <c r="B10" s="1185"/>
      <c r="C10" s="227" t="s">
        <v>201</v>
      </c>
      <c r="D10" s="228"/>
      <c r="E10" s="225" t="s">
        <v>202</v>
      </c>
      <c r="F10" s="212"/>
      <c r="G10" s="225" t="s">
        <v>203</v>
      </c>
      <c r="H10" s="228"/>
      <c r="I10" s="251" t="s">
        <v>204</v>
      </c>
      <c r="J10" s="530"/>
      <c r="K10" s="252"/>
      <c r="L10" s="253"/>
      <c r="M10" s="229"/>
      <c r="N10" s="1287"/>
      <c r="O10" s="1288"/>
      <c r="P10" s="1289"/>
      <c r="Q10" s="1246" t="s">
        <v>205</v>
      </c>
      <c r="R10" s="1246"/>
      <c r="S10" s="1246"/>
      <c r="T10" s="1280"/>
      <c r="U10" s="1281"/>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211"/>
      <c r="AZ10" s="211"/>
      <c r="BA10" s="211"/>
      <c r="BB10" s="211"/>
      <c r="BC10" s="211"/>
      <c r="BD10" s="211"/>
      <c r="BE10" s="211"/>
      <c r="BF10" s="211"/>
      <c r="BG10" s="211"/>
    </row>
    <row r="11" spans="1:59" s="141" customFormat="1" ht="21.75" customHeight="1" thickBot="1" x14ac:dyDescent="0.25">
      <c r="A11" s="1185"/>
      <c r="B11" s="1185"/>
      <c r="C11" s="225" t="s">
        <v>206</v>
      </c>
      <c r="D11" s="565"/>
      <c r="E11" s="225" t="s">
        <v>207</v>
      </c>
      <c r="F11" s="565"/>
      <c r="G11" s="225" t="s">
        <v>208</v>
      </c>
      <c r="H11" s="118"/>
      <c r="I11" s="251" t="s">
        <v>209</v>
      </c>
      <c r="J11" s="226"/>
      <c r="K11" s="252"/>
      <c r="L11" s="253"/>
      <c r="M11" s="229"/>
      <c r="N11" s="1290"/>
      <c r="O11" s="1291"/>
      <c r="P11" s="1292"/>
      <c r="Q11" s="1246" t="s">
        <v>210</v>
      </c>
      <c r="R11" s="1246"/>
      <c r="S11" s="1246"/>
      <c r="T11" s="1282"/>
      <c r="U11" s="1283"/>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211"/>
      <c r="AZ11" s="211"/>
      <c r="BA11" s="211"/>
      <c r="BB11" s="211"/>
      <c r="BC11" s="211"/>
      <c r="BD11" s="211"/>
      <c r="BE11" s="211"/>
      <c r="BF11" s="211"/>
      <c r="BG11" s="211"/>
    </row>
    <row r="12" spans="1:59" s="158" customFormat="1" ht="15" customHeight="1" x14ac:dyDescent="0.25">
      <c r="I12" s="254"/>
      <c r="J12" s="254"/>
      <c r="K12" s="254"/>
      <c r="L12" s="254"/>
      <c r="AY12" s="211"/>
      <c r="AZ12" s="211"/>
      <c r="BA12" s="211"/>
      <c r="BB12" s="211"/>
      <c r="BC12" s="211"/>
      <c r="BD12" s="211"/>
      <c r="BE12" s="211"/>
      <c r="BF12" s="211"/>
      <c r="BG12" s="211"/>
    </row>
    <row r="13" spans="1:59" s="158" customFormat="1" ht="15" customHeight="1" thickBot="1" x14ac:dyDescent="0.3">
      <c r="I13" s="254"/>
      <c r="J13" s="254"/>
      <c r="K13" s="254"/>
      <c r="L13" s="254"/>
      <c r="AY13" s="211"/>
      <c r="AZ13" s="211"/>
      <c r="BA13" s="211"/>
      <c r="BB13" s="211"/>
      <c r="BC13" s="211"/>
      <c r="BD13" s="211"/>
      <c r="BE13" s="211"/>
      <c r="BF13" s="211"/>
      <c r="BG13" s="211"/>
    </row>
    <row r="14" spans="1:59" ht="23.45" customHeight="1" x14ac:dyDescent="0.25">
      <c r="A14" s="1254" t="s">
        <v>556</v>
      </c>
      <c r="B14" s="1256" t="s">
        <v>557</v>
      </c>
      <c r="C14" s="1258" t="s">
        <v>53</v>
      </c>
      <c r="D14" s="1258" t="s">
        <v>558</v>
      </c>
      <c r="E14" s="1258" t="s">
        <v>559</v>
      </c>
      <c r="F14" s="1258" t="s">
        <v>560</v>
      </c>
      <c r="G14" s="1256" t="s">
        <v>561</v>
      </c>
      <c r="H14" s="1256" t="s">
        <v>562</v>
      </c>
      <c r="I14" s="1260" t="s">
        <v>563</v>
      </c>
      <c r="J14" s="1260" t="s">
        <v>564</v>
      </c>
      <c r="K14" s="1271" t="s">
        <v>565</v>
      </c>
      <c r="L14" s="1262" t="s">
        <v>194</v>
      </c>
      <c r="M14" s="1263"/>
      <c r="N14" s="1264"/>
      <c r="O14" s="1265" t="s">
        <v>195</v>
      </c>
      <c r="P14" s="1263"/>
      <c r="Q14" s="1264"/>
      <c r="R14" s="1265" t="s">
        <v>196</v>
      </c>
      <c r="S14" s="1263"/>
      <c r="T14" s="1264"/>
      <c r="U14" s="1265" t="s">
        <v>197</v>
      </c>
      <c r="V14" s="1263"/>
      <c r="W14" s="1264"/>
      <c r="X14" s="1265" t="s">
        <v>201</v>
      </c>
      <c r="Y14" s="1263"/>
      <c r="Z14" s="1264"/>
      <c r="AA14" s="1265" t="s">
        <v>202</v>
      </c>
      <c r="AB14" s="1263"/>
      <c r="AC14" s="1264"/>
      <c r="AD14" s="1265" t="s">
        <v>203</v>
      </c>
      <c r="AE14" s="1263"/>
      <c r="AF14" s="1264"/>
      <c r="AG14" s="1265" t="s">
        <v>204</v>
      </c>
      <c r="AH14" s="1263"/>
      <c r="AI14" s="1264"/>
      <c r="AJ14" s="1265" t="s">
        <v>206</v>
      </c>
      <c r="AK14" s="1263"/>
      <c r="AL14" s="1264"/>
      <c r="AM14" s="1265" t="s">
        <v>207</v>
      </c>
      <c r="AN14" s="1263"/>
      <c r="AO14" s="1264"/>
      <c r="AP14" s="1265" t="s">
        <v>208</v>
      </c>
      <c r="AQ14" s="1263"/>
      <c r="AR14" s="1264"/>
      <c r="AS14" s="1265" t="s">
        <v>209</v>
      </c>
      <c r="AT14" s="1263"/>
      <c r="AU14" s="1264"/>
      <c r="AV14" s="1269" t="s">
        <v>566</v>
      </c>
      <c r="AW14" s="1252" t="s">
        <v>567</v>
      </c>
      <c r="AX14" s="1266" t="s">
        <v>568</v>
      </c>
      <c r="AY14" s="1268"/>
      <c r="AZ14" s="1268"/>
      <c r="BA14" s="1268"/>
      <c r="BB14" s="1268"/>
      <c r="BC14" s="1268"/>
      <c r="BD14" s="1268"/>
      <c r="BE14" s="1268"/>
      <c r="BF14" s="1268"/>
      <c r="BG14" s="1268"/>
    </row>
    <row r="15" spans="1:59" s="163" customFormat="1" ht="36.75" customHeight="1" thickBot="1" x14ac:dyDescent="0.3">
      <c r="A15" s="1255"/>
      <c r="B15" s="1257"/>
      <c r="C15" s="1259"/>
      <c r="D15" s="1259"/>
      <c r="E15" s="1259"/>
      <c r="F15" s="1259"/>
      <c r="G15" s="1257"/>
      <c r="H15" s="1257"/>
      <c r="I15" s="1261"/>
      <c r="J15" s="1261"/>
      <c r="K15" s="1272"/>
      <c r="L15" s="230" t="s">
        <v>569</v>
      </c>
      <c r="M15" s="213" t="s">
        <v>570</v>
      </c>
      <c r="N15" s="213" t="s">
        <v>571</v>
      </c>
      <c r="O15" s="230" t="s">
        <v>569</v>
      </c>
      <c r="P15" s="213" t="s">
        <v>570</v>
      </c>
      <c r="Q15" s="213" t="s">
        <v>571</v>
      </c>
      <c r="R15" s="230" t="s">
        <v>569</v>
      </c>
      <c r="S15" s="213" t="s">
        <v>570</v>
      </c>
      <c r="T15" s="213" t="s">
        <v>571</v>
      </c>
      <c r="U15" s="230" t="s">
        <v>569</v>
      </c>
      <c r="V15" s="213" t="s">
        <v>570</v>
      </c>
      <c r="W15" s="213" t="s">
        <v>571</v>
      </c>
      <c r="X15" s="230" t="s">
        <v>569</v>
      </c>
      <c r="Y15" s="213" t="s">
        <v>570</v>
      </c>
      <c r="Z15" s="213" t="s">
        <v>571</v>
      </c>
      <c r="AA15" s="230" t="s">
        <v>569</v>
      </c>
      <c r="AB15" s="213" t="s">
        <v>570</v>
      </c>
      <c r="AC15" s="213" t="s">
        <v>571</v>
      </c>
      <c r="AD15" s="230" t="s">
        <v>569</v>
      </c>
      <c r="AE15" s="213" t="s">
        <v>570</v>
      </c>
      <c r="AF15" s="213" t="s">
        <v>571</v>
      </c>
      <c r="AG15" s="230" t="s">
        <v>569</v>
      </c>
      <c r="AH15" s="213" t="s">
        <v>570</v>
      </c>
      <c r="AI15" s="213" t="s">
        <v>571</v>
      </c>
      <c r="AJ15" s="230" t="s">
        <v>569</v>
      </c>
      <c r="AK15" s="213" t="s">
        <v>570</v>
      </c>
      <c r="AL15" s="213" t="s">
        <v>571</v>
      </c>
      <c r="AM15" s="230" t="s">
        <v>569</v>
      </c>
      <c r="AN15" s="213" t="s">
        <v>570</v>
      </c>
      <c r="AO15" s="213" t="s">
        <v>571</v>
      </c>
      <c r="AP15" s="230" t="s">
        <v>569</v>
      </c>
      <c r="AQ15" s="213" t="s">
        <v>570</v>
      </c>
      <c r="AR15" s="213" t="s">
        <v>571</v>
      </c>
      <c r="AS15" s="230" t="s">
        <v>569</v>
      </c>
      <c r="AT15" s="213" t="s">
        <v>570</v>
      </c>
      <c r="AU15" s="213" t="s">
        <v>571</v>
      </c>
      <c r="AV15" s="1270"/>
      <c r="AW15" s="1253"/>
      <c r="AX15" s="1267"/>
      <c r="AY15" s="1268"/>
      <c r="AZ15" s="1268"/>
      <c r="BA15" s="1268"/>
      <c r="BB15" s="1268"/>
      <c r="BC15" s="1268"/>
      <c r="BD15" s="1268"/>
      <c r="BE15" s="1268"/>
      <c r="BF15" s="1268"/>
      <c r="BG15" s="1268"/>
    </row>
    <row r="16" spans="1:59" ht="51.75" hidden="1" customHeight="1" x14ac:dyDescent="0.25">
      <c r="A16" s="173" t="s">
        <v>572</v>
      </c>
      <c r="B16" s="174" t="s">
        <v>573</v>
      </c>
      <c r="C16" s="174" t="s">
        <v>574</v>
      </c>
      <c r="D16" s="175">
        <v>1</v>
      </c>
      <c r="E16" s="174" t="s">
        <v>575</v>
      </c>
      <c r="F16" s="174"/>
      <c r="G16" s="175" t="s">
        <v>576</v>
      </c>
      <c r="H16" s="175" t="s">
        <v>577</v>
      </c>
      <c r="I16" s="255">
        <v>3520</v>
      </c>
      <c r="J16" s="255">
        <v>9846</v>
      </c>
      <c r="K16" s="256">
        <v>1000</v>
      </c>
      <c r="L16" s="257">
        <v>42</v>
      </c>
      <c r="M16" s="214"/>
      <c r="N16" s="214"/>
      <c r="O16" s="215">
        <v>84</v>
      </c>
      <c r="P16" s="216"/>
      <c r="Q16" s="216"/>
      <c r="R16" s="215">
        <v>104</v>
      </c>
      <c r="S16" s="216"/>
      <c r="T16" s="216"/>
      <c r="U16" s="215">
        <v>104</v>
      </c>
      <c r="V16" s="216"/>
      <c r="W16" s="216"/>
      <c r="X16" s="215">
        <v>104</v>
      </c>
      <c r="Y16" s="216"/>
      <c r="Z16" s="216"/>
      <c r="AA16" s="215">
        <v>104</v>
      </c>
      <c r="AB16" s="216"/>
      <c r="AC16" s="216"/>
      <c r="AD16" s="215">
        <v>104</v>
      </c>
      <c r="AE16" s="216"/>
      <c r="AF16" s="216"/>
      <c r="AG16" s="215">
        <v>104</v>
      </c>
      <c r="AH16" s="216"/>
      <c r="AI16" s="216"/>
      <c r="AJ16" s="215">
        <v>104</v>
      </c>
      <c r="AK16" s="216"/>
      <c r="AL16" s="216"/>
      <c r="AM16" s="215">
        <v>104</v>
      </c>
      <c r="AN16" s="216"/>
      <c r="AO16" s="216"/>
      <c r="AP16" s="215">
        <v>42</v>
      </c>
      <c r="AQ16" s="216"/>
      <c r="AR16" s="216"/>
      <c r="AS16" s="215">
        <v>0</v>
      </c>
      <c r="AT16" s="216"/>
      <c r="AU16" s="216"/>
      <c r="AV16" s="176">
        <f>+L16+O16+R16+U16+X16+AA16+AD16+AG16+AJ16+AM16+AP16+AS16</f>
        <v>1000</v>
      </c>
      <c r="AW16" s="217">
        <f>+M16+P16+S16+V16+Y16+AB16+AE16+AH16+AK16+AN16+AQ16+AT16</f>
        <v>0</v>
      </c>
      <c r="AX16" s="177" t="s">
        <v>578</v>
      </c>
    </row>
    <row r="17" spans="1:51" ht="51.75" hidden="1" customHeight="1" x14ac:dyDescent="0.25">
      <c r="A17" s="167" t="s">
        <v>572</v>
      </c>
      <c r="B17" s="165" t="s">
        <v>573</v>
      </c>
      <c r="C17" s="165" t="s">
        <v>574</v>
      </c>
      <c r="D17" s="164">
        <v>2</v>
      </c>
      <c r="E17" s="165" t="s">
        <v>579</v>
      </c>
      <c r="F17" s="165"/>
      <c r="G17" s="164" t="s">
        <v>576</v>
      </c>
      <c r="H17" s="164" t="s">
        <v>577</v>
      </c>
      <c r="I17" s="166">
        <v>111340</v>
      </c>
      <c r="J17" s="166">
        <v>350292</v>
      </c>
      <c r="K17" s="258">
        <v>35000</v>
      </c>
      <c r="L17" s="259">
        <v>2916</v>
      </c>
      <c r="M17" s="218"/>
      <c r="N17" s="218"/>
      <c r="O17" s="219">
        <v>2916</v>
      </c>
      <c r="P17" s="220"/>
      <c r="Q17" s="220"/>
      <c r="R17" s="219">
        <v>2916</v>
      </c>
      <c r="S17" s="220"/>
      <c r="T17" s="220"/>
      <c r="U17" s="219">
        <v>2916</v>
      </c>
      <c r="V17" s="220"/>
      <c r="W17" s="220"/>
      <c r="X17" s="219">
        <v>2917</v>
      </c>
      <c r="Y17" s="220"/>
      <c r="Z17" s="220"/>
      <c r="AA17" s="219">
        <v>2917</v>
      </c>
      <c r="AB17" s="220"/>
      <c r="AC17" s="220"/>
      <c r="AD17" s="219">
        <v>2917</v>
      </c>
      <c r="AE17" s="220"/>
      <c r="AF17" s="220"/>
      <c r="AG17" s="219">
        <v>2917</v>
      </c>
      <c r="AH17" s="220"/>
      <c r="AI17" s="220"/>
      <c r="AJ17" s="219">
        <v>2917</v>
      </c>
      <c r="AK17" s="220"/>
      <c r="AL17" s="220"/>
      <c r="AM17" s="219">
        <v>2917</v>
      </c>
      <c r="AN17" s="220"/>
      <c r="AO17" s="220"/>
      <c r="AP17" s="219">
        <v>2917</v>
      </c>
      <c r="AQ17" s="220"/>
      <c r="AR17" s="220"/>
      <c r="AS17" s="219">
        <v>2917</v>
      </c>
      <c r="AT17" s="220"/>
      <c r="AU17" s="220"/>
      <c r="AV17" s="176">
        <f t="shared" ref="AV17:AV38" si="0">+L17+O17+R17+U17+X17+AA17+AD17+AG17+AJ17+AM17+AP17+AS17</f>
        <v>35000</v>
      </c>
      <c r="AW17" s="217">
        <f t="shared" ref="AW17:AW39" si="1">+M17+P17+S17+V17+Y17+AB17+AE17+AH17+AK17+AN17+AQ17+AT17</f>
        <v>0</v>
      </c>
      <c r="AX17" s="178" t="s">
        <v>580</v>
      </c>
    </row>
    <row r="18" spans="1:51" ht="51.75" hidden="1" customHeight="1" x14ac:dyDescent="0.25">
      <c r="A18" s="167" t="s">
        <v>572</v>
      </c>
      <c r="B18" s="165" t="s">
        <v>573</v>
      </c>
      <c r="C18" s="165" t="s">
        <v>574</v>
      </c>
      <c r="D18" s="164">
        <v>3</v>
      </c>
      <c r="E18" s="165" t="s">
        <v>581</v>
      </c>
      <c r="F18" s="165"/>
      <c r="G18" s="164" t="s">
        <v>576</v>
      </c>
      <c r="H18" s="164" t="s">
        <v>577</v>
      </c>
      <c r="I18" s="166">
        <v>196518110</v>
      </c>
      <c r="J18" s="166">
        <v>56451000</v>
      </c>
      <c r="K18" s="168">
        <v>5020000</v>
      </c>
      <c r="L18" s="259">
        <v>418000</v>
      </c>
      <c r="M18" s="218"/>
      <c r="N18" s="218"/>
      <c r="O18" s="219">
        <v>418000</v>
      </c>
      <c r="P18" s="220"/>
      <c r="Q18" s="220"/>
      <c r="R18" s="219">
        <v>418000</v>
      </c>
      <c r="S18" s="220"/>
      <c r="T18" s="220"/>
      <c r="U18" s="219">
        <v>550000</v>
      </c>
      <c r="V18" s="220"/>
      <c r="W18" s="220"/>
      <c r="X18" s="219">
        <v>418000</v>
      </c>
      <c r="Y18" s="220"/>
      <c r="Z18" s="220"/>
      <c r="AA18" s="219">
        <v>418000</v>
      </c>
      <c r="AB18" s="220"/>
      <c r="AC18" s="220"/>
      <c r="AD18" s="219">
        <v>418000</v>
      </c>
      <c r="AE18" s="220"/>
      <c r="AF18" s="220"/>
      <c r="AG18" s="219">
        <v>418000</v>
      </c>
      <c r="AH18" s="220"/>
      <c r="AI18" s="220"/>
      <c r="AJ18" s="219">
        <v>418000</v>
      </c>
      <c r="AK18" s="220"/>
      <c r="AL18" s="220"/>
      <c r="AM18" s="219">
        <v>418000</v>
      </c>
      <c r="AN18" s="220"/>
      <c r="AO18" s="220"/>
      <c r="AP18" s="219">
        <v>500000</v>
      </c>
      <c r="AQ18" s="220"/>
      <c r="AR18" s="220"/>
      <c r="AS18" s="219">
        <v>208000</v>
      </c>
      <c r="AT18" s="220"/>
      <c r="AU18" s="220"/>
      <c r="AV18" s="176">
        <f t="shared" si="0"/>
        <v>5020000</v>
      </c>
      <c r="AW18" s="217">
        <f t="shared" si="1"/>
        <v>0</v>
      </c>
      <c r="AX18" s="178" t="s">
        <v>582</v>
      </c>
    </row>
    <row r="19" spans="1:51" ht="51.75" hidden="1" customHeight="1" x14ac:dyDescent="0.25">
      <c r="A19" s="167" t="s">
        <v>572</v>
      </c>
      <c r="B19" s="165" t="s">
        <v>573</v>
      </c>
      <c r="C19" s="165" t="s">
        <v>574</v>
      </c>
      <c r="D19" s="164">
        <v>4</v>
      </c>
      <c r="E19" s="165" t="s">
        <v>583</v>
      </c>
      <c r="F19" s="165"/>
      <c r="G19" s="164" t="s">
        <v>576</v>
      </c>
      <c r="H19" s="164" t="s">
        <v>577</v>
      </c>
      <c r="I19" s="166">
        <v>3993</v>
      </c>
      <c r="J19" s="166">
        <v>9916</v>
      </c>
      <c r="K19" s="258">
        <v>1000</v>
      </c>
      <c r="L19" s="259">
        <v>0</v>
      </c>
      <c r="M19" s="218"/>
      <c r="N19" s="218"/>
      <c r="O19" s="219">
        <v>60</v>
      </c>
      <c r="P19" s="220"/>
      <c r="Q19" s="220"/>
      <c r="R19" s="219">
        <v>110</v>
      </c>
      <c r="S19" s="220"/>
      <c r="T19" s="220"/>
      <c r="U19" s="219">
        <v>110</v>
      </c>
      <c r="V19" s="220"/>
      <c r="W19" s="220"/>
      <c r="X19" s="219">
        <v>110</v>
      </c>
      <c r="Y19" s="220"/>
      <c r="Z19" s="220"/>
      <c r="AA19" s="219">
        <v>110</v>
      </c>
      <c r="AB19" s="220"/>
      <c r="AC19" s="220"/>
      <c r="AD19" s="219">
        <v>110</v>
      </c>
      <c r="AE19" s="220"/>
      <c r="AF19" s="220"/>
      <c r="AG19" s="219">
        <v>110</v>
      </c>
      <c r="AH19" s="220"/>
      <c r="AI19" s="220"/>
      <c r="AJ19" s="219">
        <v>110</v>
      </c>
      <c r="AK19" s="220"/>
      <c r="AL19" s="220"/>
      <c r="AM19" s="219">
        <v>110</v>
      </c>
      <c r="AN19" s="220"/>
      <c r="AO19" s="220"/>
      <c r="AP19" s="219">
        <v>60</v>
      </c>
      <c r="AQ19" s="220"/>
      <c r="AR19" s="220"/>
      <c r="AS19" s="219">
        <v>0</v>
      </c>
      <c r="AT19" s="220"/>
      <c r="AU19" s="220"/>
      <c r="AV19" s="176">
        <f t="shared" si="0"/>
        <v>1000</v>
      </c>
      <c r="AW19" s="217">
        <f t="shared" si="1"/>
        <v>0</v>
      </c>
      <c r="AX19" s="178" t="s">
        <v>580</v>
      </c>
    </row>
    <row r="20" spans="1:51" ht="51.75" hidden="1" customHeight="1" x14ac:dyDescent="0.25">
      <c r="A20" s="167" t="s">
        <v>572</v>
      </c>
      <c r="B20" s="165" t="s">
        <v>573</v>
      </c>
      <c r="C20" s="165" t="s">
        <v>574</v>
      </c>
      <c r="D20" s="164">
        <v>5</v>
      </c>
      <c r="E20" s="165" t="s">
        <v>584</v>
      </c>
      <c r="F20" s="165"/>
      <c r="G20" s="164" t="s">
        <v>576</v>
      </c>
      <c r="H20" s="164" t="s">
        <v>585</v>
      </c>
      <c r="I20" s="166">
        <v>90102</v>
      </c>
      <c r="J20" s="166">
        <v>286385</v>
      </c>
      <c r="K20" s="258">
        <v>29000</v>
      </c>
      <c r="L20" s="259">
        <v>0</v>
      </c>
      <c r="M20" s="218"/>
      <c r="N20" s="218"/>
      <c r="O20" s="219">
        <v>1500</v>
      </c>
      <c r="P20" s="220"/>
      <c r="Q20" s="220"/>
      <c r="R20" s="219">
        <v>3000</v>
      </c>
      <c r="S20" s="220"/>
      <c r="T20" s="220"/>
      <c r="U20" s="219">
        <v>3000</v>
      </c>
      <c r="V20" s="220"/>
      <c r="W20" s="220"/>
      <c r="X20" s="219">
        <v>3000</v>
      </c>
      <c r="Y20" s="220"/>
      <c r="Z20" s="220"/>
      <c r="AA20" s="219">
        <v>3000</v>
      </c>
      <c r="AB20" s="220"/>
      <c r="AC20" s="220"/>
      <c r="AD20" s="219">
        <v>3000</v>
      </c>
      <c r="AE20" s="220"/>
      <c r="AF20" s="220"/>
      <c r="AG20" s="219">
        <v>3000</v>
      </c>
      <c r="AH20" s="220"/>
      <c r="AI20" s="220"/>
      <c r="AJ20" s="219">
        <v>3000</v>
      </c>
      <c r="AK20" s="220"/>
      <c r="AL20" s="220"/>
      <c r="AM20" s="219">
        <v>3000</v>
      </c>
      <c r="AN20" s="220"/>
      <c r="AO20" s="220"/>
      <c r="AP20" s="219">
        <v>3500</v>
      </c>
      <c r="AQ20" s="220"/>
      <c r="AR20" s="220"/>
      <c r="AS20" s="219">
        <v>0</v>
      </c>
      <c r="AT20" s="220"/>
      <c r="AU20" s="220"/>
      <c r="AV20" s="176">
        <f t="shared" si="0"/>
        <v>29000</v>
      </c>
      <c r="AW20" s="217">
        <f t="shared" si="1"/>
        <v>0</v>
      </c>
      <c r="AX20" s="178" t="s">
        <v>580</v>
      </c>
    </row>
    <row r="21" spans="1:51" ht="51.75" hidden="1" customHeight="1" x14ac:dyDescent="0.25">
      <c r="A21" s="167" t="s">
        <v>572</v>
      </c>
      <c r="B21" s="165" t="s">
        <v>573</v>
      </c>
      <c r="C21" s="165" t="s">
        <v>574</v>
      </c>
      <c r="D21" s="164">
        <v>6</v>
      </c>
      <c r="E21" s="165" t="s">
        <v>586</v>
      </c>
      <c r="F21" s="165"/>
      <c r="G21" s="164" t="s">
        <v>576</v>
      </c>
      <c r="H21" s="164" t="s">
        <v>577</v>
      </c>
      <c r="I21" s="166">
        <v>3430</v>
      </c>
      <c r="J21" s="166">
        <v>11841</v>
      </c>
      <c r="K21" s="258">
        <v>1200</v>
      </c>
      <c r="L21" s="259">
        <v>100</v>
      </c>
      <c r="M21" s="218"/>
      <c r="N21" s="218"/>
      <c r="O21" s="219">
        <v>100</v>
      </c>
      <c r="P21" s="220"/>
      <c r="Q21" s="220"/>
      <c r="R21" s="219">
        <v>100</v>
      </c>
      <c r="S21" s="220"/>
      <c r="T21" s="220"/>
      <c r="U21" s="219">
        <v>100</v>
      </c>
      <c r="V21" s="220"/>
      <c r="W21" s="220"/>
      <c r="X21" s="219">
        <v>100</v>
      </c>
      <c r="Y21" s="220"/>
      <c r="Z21" s="220"/>
      <c r="AA21" s="219">
        <v>100</v>
      </c>
      <c r="AB21" s="220"/>
      <c r="AC21" s="220"/>
      <c r="AD21" s="219">
        <v>100</v>
      </c>
      <c r="AE21" s="220"/>
      <c r="AF21" s="220"/>
      <c r="AG21" s="219">
        <v>100</v>
      </c>
      <c r="AH21" s="220"/>
      <c r="AI21" s="220"/>
      <c r="AJ21" s="219">
        <v>100</v>
      </c>
      <c r="AK21" s="220"/>
      <c r="AL21" s="220"/>
      <c r="AM21" s="219">
        <v>100</v>
      </c>
      <c r="AN21" s="220"/>
      <c r="AO21" s="220"/>
      <c r="AP21" s="219">
        <v>100</v>
      </c>
      <c r="AQ21" s="220"/>
      <c r="AR21" s="220"/>
      <c r="AS21" s="219">
        <v>100</v>
      </c>
      <c r="AT21" s="220"/>
      <c r="AU21" s="220"/>
      <c r="AV21" s="176">
        <f t="shared" si="0"/>
        <v>1200</v>
      </c>
      <c r="AW21" s="217">
        <f t="shared" si="1"/>
        <v>0</v>
      </c>
      <c r="AX21" s="178" t="s">
        <v>580</v>
      </c>
    </row>
    <row r="22" spans="1:51" ht="51.75" hidden="1" customHeight="1" x14ac:dyDescent="0.25">
      <c r="A22" s="167" t="s">
        <v>572</v>
      </c>
      <c r="B22" s="165" t="s">
        <v>573</v>
      </c>
      <c r="C22" s="165" t="s">
        <v>574</v>
      </c>
      <c r="D22" s="164">
        <v>7</v>
      </c>
      <c r="E22" s="165" t="s">
        <v>587</v>
      </c>
      <c r="F22" s="165"/>
      <c r="G22" s="164" t="s">
        <v>576</v>
      </c>
      <c r="H22" s="164" t="s">
        <v>577</v>
      </c>
      <c r="I22" s="166">
        <v>13336</v>
      </c>
      <c r="J22" s="166">
        <v>12778</v>
      </c>
      <c r="K22" s="258">
        <v>1200</v>
      </c>
      <c r="L22" s="259">
        <v>0</v>
      </c>
      <c r="M22" s="218"/>
      <c r="N22" s="218"/>
      <c r="O22" s="219">
        <v>100</v>
      </c>
      <c r="P22" s="220"/>
      <c r="Q22" s="220"/>
      <c r="R22" s="219">
        <v>125</v>
      </c>
      <c r="S22" s="220"/>
      <c r="T22" s="220"/>
      <c r="U22" s="219">
        <v>125</v>
      </c>
      <c r="V22" s="220"/>
      <c r="W22" s="220"/>
      <c r="X22" s="219">
        <v>125</v>
      </c>
      <c r="Y22" s="220"/>
      <c r="Z22" s="220"/>
      <c r="AA22" s="219">
        <v>125</v>
      </c>
      <c r="AB22" s="220"/>
      <c r="AC22" s="220"/>
      <c r="AD22" s="219">
        <v>125</v>
      </c>
      <c r="AE22" s="220"/>
      <c r="AF22" s="220"/>
      <c r="AG22" s="219">
        <v>125</v>
      </c>
      <c r="AH22" s="220"/>
      <c r="AI22" s="220"/>
      <c r="AJ22" s="219">
        <v>125</v>
      </c>
      <c r="AK22" s="220"/>
      <c r="AL22" s="220"/>
      <c r="AM22" s="219">
        <v>125</v>
      </c>
      <c r="AN22" s="220"/>
      <c r="AO22" s="220"/>
      <c r="AP22" s="219">
        <v>100</v>
      </c>
      <c r="AQ22" s="220"/>
      <c r="AR22" s="220"/>
      <c r="AS22" s="219">
        <v>0</v>
      </c>
      <c r="AT22" s="220"/>
      <c r="AU22" s="220"/>
      <c r="AV22" s="176">
        <f t="shared" si="0"/>
        <v>1200</v>
      </c>
      <c r="AW22" s="217">
        <f t="shared" si="1"/>
        <v>0</v>
      </c>
      <c r="AX22" s="178" t="s">
        <v>580</v>
      </c>
    </row>
    <row r="23" spans="1:51" ht="51.75" hidden="1" customHeight="1" x14ac:dyDescent="0.25">
      <c r="A23" s="167" t="s">
        <v>572</v>
      </c>
      <c r="B23" s="165" t="s">
        <v>573</v>
      </c>
      <c r="C23" s="165" t="s">
        <v>574</v>
      </c>
      <c r="D23" s="164">
        <v>8</v>
      </c>
      <c r="E23" s="165" t="s">
        <v>588</v>
      </c>
      <c r="F23" s="165"/>
      <c r="G23" s="164" t="s">
        <v>576</v>
      </c>
      <c r="H23" s="164" t="s">
        <v>577</v>
      </c>
      <c r="I23" s="166">
        <v>14921</v>
      </c>
      <c r="J23" s="166">
        <v>24269</v>
      </c>
      <c r="K23" s="258">
        <v>2400</v>
      </c>
      <c r="L23" s="259">
        <v>0</v>
      </c>
      <c r="M23" s="218"/>
      <c r="N23" s="218"/>
      <c r="O23" s="219">
        <v>160</v>
      </c>
      <c r="P23" s="220"/>
      <c r="Q23" s="220"/>
      <c r="R23" s="219">
        <v>280</v>
      </c>
      <c r="S23" s="220"/>
      <c r="T23" s="220"/>
      <c r="U23" s="219">
        <v>280</v>
      </c>
      <c r="V23" s="220"/>
      <c r="W23" s="220"/>
      <c r="X23" s="219">
        <v>280</v>
      </c>
      <c r="Y23" s="220"/>
      <c r="Z23" s="220"/>
      <c r="AA23" s="219">
        <v>280</v>
      </c>
      <c r="AB23" s="220"/>
      <c r="AC23" s="220"/>
      <c r="AD23" s="219">
        <v>280</v>
      </c>
      <c r="AE23" s="220"/>
      <c r="AF23" s="220"/>
      <c r="AG23" s="219">
        <v>280</v>
      </c>
      <c r="AH23" s="220"/>
      <c r="AI23" s="220"/>
      <c r="AJ23" s="219">
        <v>280</v>
      </c>
      <c r="AK23" s="220"/>
      <c r="AL23" s="220"/>
      <c r="AM23" s="219">
        <v>280</v>
      </c>
      <c r="AN23" s="220"/>
      <c r="AO23" s="220"/>
      <c r="AP23" s="219">
        <v>0</v>
      </c>
      <c r="AQ23" s="220"/>
      <c r="AR23" s="220"/>
      <c r="AS23" s="219">
        <v>0</v>
      </c>
      <c r="AT23" s="220"/>
      <c r="AU23" s="220"/>
      <c r="AV23" s="176">
        <f t="shared" si="0"/>
        <v>2400</v>
      </c>
      <c r="AW23" s="217">
        <f t="shared" si="1"/>
        <v>0</v>
      </c>
      <c r="AX23" s="178" t="s">
        <v>580</v>
      </c>
    </row>
    <row r="24" spans="1:51" ht="51.75" hidden="1" customHeight="1" x14ac:dyDescent="0.25">
      <c r="A24" s="167" t="s">
        <v>572</v>
      </c>
      <c r="B24" s="165" t="s">
        <v>573</v>
      </c>
      <c r="C24" s="165" t="s">
        <v>574</v>
      </c>
      <c r="D24" s="164">
        <v>9</v>
      </c>
      <c r="E24" s="165" t="s">
        <v>589</v>
      </c>
      <c r="F24" s="165"/>
      <c r="G24" s="164" t="s">
        <v>576</v>
      </c>
      <c r="H24" s="164" t="s">
        <v>585</v>
      </c>
      <c r="I24" s="166">
        <v>34622</v>
      </c>
      <c r="J24" s="166">
        <v>116050</v>
      </c>
      <c r="K24" s="258">
        <v>11500</v>
      </c>
      <c r="L24" s="259">
        <v>479</v>
      </c>
      <c r="M24" s="218"/>
      <c r="N24" s="218"/>
      <c r="O24" s="219">
        <v>958</v>
      </c>
      <c r="P24" s="220"/>
      <c r="Q24" s="220"/>
      <c r="R24" s="219">
        <v>1150</v>
      </c>
      <c r="S24" s="220"/>
      <c r="T24" s="220"/>
      <c r="U24" s="219">
        <v>1150</v>
      </c>
      <c r="V24" s="220"/>
      <c r="W24" s="220"/>
      <c r="X24" s="219">
        <v>1150</v>
      </c>
      <c r="Y24" s="220"/>
      <c r="Z24" s="220"/>
      <c r="AA24" s="219">
        <v>1150</v>
      </c>
      <c r="AB24" s="220"/>
      <c r="AC24" s="220"/>
      <c r="AD24" s="219">
        <v>1150</v>
      </c>
      <c r="AE24" s="220"/>
      <c r="AF24" s="220"/>
      <c r="AG24" s="219">
        <v>1150</v>
      </c>
      <c r="AH24" s="220"/>
      <c r="AI24" s="220"/>
      <c r="AJ24" s="219">
        <v>1150</v>
      </c>
      <c r="AK24" s="220"/>
      <c r="AL24" s="220"/>
      <c r="AM24" s="219">
        <v>1150</v>
      </c>
      <c r="AN24" s="220"/>
      <c r="AO24" s="220"/>
      <c r="AP24" s="219">
        <v>479</v>
      </c>
      <c r="AQ24" s="220"/>
      <c r="AR24" s="220"/>
      <c r="AS24" s="219">
        <v>384</v>
      </c>
      <c r="AT24" s="220"/>
      <c r="AU24" s="220"/>
      <c r="AV24" s="176">
        <f t="shared" si="0"/>
        <v>11500</v>
      </c>
      <c r="AW24" s="217">
        <f t="shared" si="1"/>
        <v>0</v>
      </c>
      <c r="AX24" s="178" t="s">
        <v>578</v>
      </c>
    </row>
    <row r="25" spans="1:51" ht="51.75" hidden="1" customHeight="1" x14ac:dyDescent="0.25">
      <c r="A25" s="167" t="s">
        <v>590</v>
      </c>
      <c r="B25" s="165" t="s">
        <v>591</v>
      </c>
      <c r="C25" s="165" t="s">
        <v>592</v>
      </c>
      <c r="D25" s="164">
        <v>23</v>
      </c>
      <c r="E25" s="165" t="s">
        <v>593</v>
      </c>
      <c r="F25" s="165"/>
      <c r="G25" s="164" t="s">
        <v>576</v>
      </c>
      <c r="H25" s="164" t="s">
        <v>577</v>
      </c>
      <c r="I25" s="166">
        <v>15</v>
      </c>
      <c r="J25" s="166">
        <v>47</v>
      </c>
      <c r="K25" s="168">
        <v>4</v>
      </c>
      <c r="L25" s="259"/>
      <c r="M25" s="218"/>
      <c r="N25" s="218"/>
      <c r="O25" s="219"/>
      <c r="P25" s="220"/>
      <c r="Q25" s="220"/>
      <c r="R25" s="219">
        <v>1</v>
      </c>
      <c r="S25" s="220"/>
      <c r="T25" s="220"/>
      <c r="U25" s="219"/>
      <c r="V25" s="220"/>
      <c r="W25" s="220"/>
      <c r="X25" s="219"/>
      <c r="Y25" s="220"/>
      <c r="Z25" s="220"/>
      <c r="AA25" s="219"/>
      <c r="AB25" s="220"/>
      <c r="AC25" s="220"/>
      <c r="AD25" s="219"/>
      <c r="AE25" s="220"/>
      <c r="AF25" s="220"/>
      <c r="AG25" s="219"/>
      <c r="AH25" s="220"/>
      <c r="AI25" s="220"/>
      <c r="AJ25" s="219">
        <v>1</v>
      </c>
      <c r="AK25" s="220"/>
      <c r="AL25" s="220"/>
      <c r="AM25" s="219">
        <v>1</v>
      </c>
      <c r="AN25" s="220"/>
      <c r="AO25" s="220"/>
      <c r="AP25" s="219">
        <v>1</v>
      </c>
      <c r="AQ25" s="220"/>
      <c r="AR25" s="220"/>
      <c r="AS25" s="219"/>
      <c r="AT25" s="220"/>
      <c r="AU25" s="220"/>
      <c r="AV25" s="176">
        <f t="shared" si="0"/>
        <v>4</v>
      </c>
      <c r="AW25" s="217">
        <f t="shared" si="1"/>
        <v>0</v>
      </c>
      <c r="AX25" s="178" t="s">
        <v>594</v>
      </c>
    </row>
    <row r="26" spans="1:51" ht="51.75" hidden="1" customHeight="1" x14ac:dyDescent="0.25">
      <c r="A26" s="167" t="s">
        <v>590</v>
      </c>
      <c r="B26" s="165" t="s">
        <v>591</v>
      </c>
      <c r="C26" s="165" t="s">
        <v>592</v>
      </c>
      <c r="D26" s="164">
        <v>24</v>
      </c>
      <c r="E26" s="165" t="s">
        <v>595</v>
      </c>
      <c r="F26" s="165"/>
      <c r="G26" s="164" t="s">
        <v>576</v>
      </c>
      <c r="H26" s="164" t="s">
        <v>577</v>
      </c>
      <c r="I26" s="166">
        <v>15</v>
      </c>
      <c r="J26" s="166">
        <v>47</v>
      </c>
      <c r="K26" s="169">
        <v>4</v>
      </c>
      <c r="L26" s="259"/>
      <c r="M26" s="218"/>
      <c r="N26" s="218"/>
      <c r="O26" s="219"/>
      <c r="P26" s="220"/>
      <c r="Q26" s="220"/>
      <c r="R26" s="219"/>
      <c r="S26" s="220"/>
      <c r="T26" s="220"/>
      <c r="U26" s="219">
        <v>1</v>
      </c>
      <c r="V26" s="220"/>
      <c r="W26" s="220"/>
      <c r="X26" s="219"/>
      <c r="Y26" s="220"/>
      <c r="Z26" s="220"/>
      <c r="AA26" s="219"/>
      <c r="AB26" s="220"/>
      <c r="AC26" s="220"/>
      <c r="AD26" s="219"/>
      <c r="AE26" s="220"/>
      <c r="AF26" s="220"/>
      <c r="AG26" s="219"/>
      <c r="AH26" s="220"/>
      <c r="AI26" s="220"/>
      <c r="AJ26" s="219"/>
      <c r="AK26" s="220"/>
      <c r="AL26" s="220"/>
      <c r="AM26" s="219">
        <v>1</v>
      </c>
      <c r="AN26" s="220"/>
      <c r="AO26" s="220"/>
      <c r="AP26" s="219">
        <v>1</v>
      </c>
      <c r="AQ26" s="220"/>
      <c r="AR26" s="220"/>
      <c r="AS26" s="219">
        <v>1</v>
      </c>
      <c r="AT26" s="220"/>
      <c r="AU26" s="220"/>
      <c r="AV26" s="176">
        <f t="shared" si="0"/>
        <v>4</v>
      </c>
      <c r="AW26" s="217">
        <f t="shared" si="1"/>
        <v>0</v>
      </c>
      <c r="AX26" s="178" t="s">
        <v>594</v>
      </c>
    </row>
    <row r="27" spans="1:51" s="621" customFormat="1" ht="185.25" customHeight="1" x14ac:dyDescent="0.25">
      <c r="A27" s="609" t="s">
        <v>596</v>
      </c>
      <c r="B27" s="610" t="s">
        <v>597</v>
      </c>
      <c r="C27" s="610" t="s">
        <v>214</v>
      </c>
      <c r="D27" s="611">
        <v>10</v>
      </c>
      <c r="E27" s="610" t="s">
        <v>598</v>
      </c>
      <c r="F27" s="610"/>
      <c r="G27" s="611" t="s">
        <v>576</v>
      </c>
      <c r="H27" s="611" t="s">
        <v>585</v>
      </c>
      <c r="I27" s="612">
        <v>45565</v>
      </c>
      <c r="J27" s="612">
        <v>121298</v>
      </c>
      <c r="K27" s="258">
        <v>12300</v>
      </c>
      <c r="L27" s="613">
        <v>790</v>
      </c>
      <c r="M27" s="614"/>
      <c r="N27" s="615"/>
      <c r="O27" s="604">
        <v>1007</v>
      </c>
      <c r="P27" s="605"/>
      <c r="Q27" s="616"/>
      <c r="R27" s="604">
        <v>1216</v>
      </c>
      <c r="S27" s="605"/>
      <c r="T27" s="606"/>
      <c r="U27" s="604">
        <v>1188</v>
      </c>
      <c r="V27" s="605"/>
      <c r="W27" s="606"/>
      <c r="X27" s="604">
        <v>1119</v>
      </c>
      <c r="Y27" s="605"/>
      <c r="Z27" s="606"/>
      <c r="AA27" s="604">
        <v>1019</v>
      </c>
      <c r="AB27" s="605"/>
      <c r="AC27" s="607"/>
      <c r="AD27" s="604">
        <v>1248</v>
      </c>
      <c r="AE27" s="605"/>
      <c r="AF27" s="607"/>
      <c r="AG27" s="604">
        <v>1050</v>
      </c>
      <c r="AH27" s="605"/>
      <c r="AI27" s="607"/>
      <c r="AJ27" s="604">
        <v>1193</v>
      </c>
      <c r="AK27" s="605"/>
      <c r="AL27" s="606"/>
      <c r="AM27" s="604">
        <v>954</v>
      </c>
      <c r="AN27" s="605"/>
      <c r="AO27" s="606"/>
      <c r="AP27" s="604">
        <v>780</v>
      </c>
      <c r="AQ27" s="605"/>
      <c r="AR27" s="606"/>
      <c r="AS27" s="604">
        <v>736</v>
      </c>
      <c r="AT27" s="605"/>
      <c r="AU27" s="605"/>
      <c r="AV27" s="617">
        <f t="shared" si="0"/>
        <v>12300</v>
      </c>
      <c r="AW27" s="618">
        <f t="shared" si="1"/>
        <v>0</v>
      </c>
      <c r="AX27" s="619" t="s">
        <v>599</v>
      </c>
      <c r="AY27" s="620">
        <f>AW27/AV27</f>
        <v>0</v>
      </c>
    </row>
    <row r="28" spans="1:51" s="621" customFormat="1" ht="163.5" customHeight="1" x14ac:dyDescent="0.25">
      <c r="A28" s="609" t="s">
        <v>596</v>
      </c>
      <c r="B28" s="610" t="s">
        <v>597</v>
      </c>
      <c r="C28" s="610" t="s">
        <v>214</v>
      </c>
      <c r="D28" s="611">
        <v>11</v>
      </c>
      <c r="E28" s="610" t="s">
        <v>600</v>
      </c>
      <c r="F28" s="610"/>
      <c r="G28" s="611" t="s">
        <v>576</v>
      </c>
      <c r="H28" s="611" t="s">
        <v>585</v>
      </c>
      <c r="I28" s="612">
        <v>166214</v>
      </c>
      <c r="J28" s="612">
        <v>386196</v>
      </c>
      <c r="K28" s="258">
        <v>35000</v>
      </c>
      <c r="L28" s="613">
        <v>383</v>
      </c>
      <c r="M28" s="614"/>
      <c r="N28" s="615"/>
      <c r="O28" s="604">
        <v>2293</v>
      </c>
      <c r="P28" s="605"/>
      <c r="Q28" s="616"/>
      <c r="R28" s="604">
        <v>3800</v>
      </c>
      <c r="S28" s="605"/>
      <c r="T28" s="606"/>
      <c r="U28" s="604">
        <v>3441</v>
      </c>
      <c r="V28" s="605"/>
      <c r="W28" s="606"/>
      <c r="X28" s="604">
        <v>3574</v>
      </c>
      <c r="Y28" s="605"/>
      <c r="Z28" s="606"/>
      <c r="AA28" s="604">
        <v>3000</v>
      </c>
      <c r="AB28" s="605"/>
      <c r="AC28" s="607"/>
      <c r="AD28" s="604">
        <v>2877</v>
      </c>
      <c r="AE28" s="605"/>
      <c r="AF28" s="606"/>
      <c r="AG28" s="604">
        <v>2920</v>
      </c>
      <c r="AH28" s="605"/>
      <c r="AI28" s="606"/>
      <c r="AJ28" s="622">
        <v>4235</v>
      </c>
      <c r="AK28" s="623"/>
      <c r="AL28" s="606"/>
      <c r="AM28" s="604">
        <v>3806</v>
      </c>
      <c r="AN28" s="605"/>
      <c r="AO28" s="606"/>
      <c r="AP28" s="604">
        <v>3352</v>
      </c>
      <c r="AQ28" s="605"/>
      <c r="AR28" s="606"/>
      <c r="AS28" s="604">
        <v>1319</v>
      </c>
      <c r="AT28" s="605"/>
      <c r="AU28" s="605"/>
      <c r="AV28" s="617">
        <f t="shared" si="0"/>
        <v>35000</v>
      </c>
      <c r="AW28" s="618">
        <f t="shared" si="1"/>
        <v>0</v>
      </c>
      <c r="AX28" s="619" t="s">
        <v>599</v>
      </c>
      <c r="AY28" s="624">
        <f>AW28/AV28</f>
        <v>0</v>
      </c>
    </row>
    <row r="29" spans="1:51" s="621" customFormat="1" ht="165" customHeight="1" x14ac:dyDescent="0.25">
      <c r="A29" s="609" t="s">
        <v>596</v>
      </c>
      <c r="B29" s="610" t="s">
        <v>597</v>
      </c>
      <c r="C29" s="610" t="s">
        <v>214</v>
      </c>
      <c r="D29" s="611">
        <v>13</v>
      </c>
      <c r="E29" s="610" t="s">
        <v>601</v>
      </c>
      <c r="F29" s="610"/>
      <c r="G29" s="611" t="s">
        <v>576</v>
      </c>
      <c r="H29" s="611" t="s">
        <v>585</v>
      </c>
      <c r="I29" s="612">
        <v>46329</v>
      </c>
      <c r="J29" s="612">
        <v>122579</v>
      </c>
      <c r="K29" s="258">
        <v>12500</v>
      </c>
      <c r="L29" s="613">
        <v>884</v>
      </c>
      <c r="M29" s="614"/>
      <c r="N29" s="615"/>
      <c r="O29" s="604">
        <v>927</v>
      </c>
      <c r="P29" s="605"/>
      <c r="Q29" s="616"/>
      <c r="R29" s="604">
        <v>1210</v>
      </c>
      <c r="S29" s="605"/>
      <c r="T29" s="616"/>
      <c r="U29" s="604">
        <v>995</v>
      </c>
      <c r="V29" s="605"/>
      <c r="W29" s="616"/>
      <c r="X29" s="604">
        <v>1117</v>
      </c>
      <c r="Y29" s="605"/>
      <c r="Z29" s="616"/>
      <c r="AA29" s="604">
        <v>1034</v>
      </c>
      <c r="AB29" s="605"/>
      <c r="AC29" s="607"/>
      <c r="AD29" s="604">
        <v>1258</v>
      </c>
      <c r="AE29" s="605"/>
      <c r="AF29" s="607"/>
      <c r="AG29" s="604">
        <v>1043</v>
      </c>
      <c r="AH29" s="605"/>
      <c r="AI29" s="607"/>
      <c r="AJ29" s="604">
        <v>1190</v>
      </c>
      <c r="AK29" s="605"/>
      <c r="AL29" s="606"/>
      <c r="AM29" s="604">
        <v>1190</v>
      </c>
      <c r="AN29" s="605"/>
      <c r="AO29" s="606"/>
      <c r="AP29" s="604">
        <v>899</v>
      </c>
      <c r="AQ29" s="605"/>
      <c r="AR29" s="606"/>
      <c r="AS29" s="604">
        <v>753</v>
      </c>
      <c r="AT29" s="605"/>
      <c r="AU29" s="605"/>
      <c r="AV29" s="617">
        <f t="shared" si="0"/>
        <v>12500</v>
      </c>
      <c r="AW29" s="618">
        <f t="shared" si="1"/>
        <v>0</v>
      </c>
      <c r="AX29" s="619" t="s">
        <v>599</v>
      </c>
      <c r="AY29" s="620">
        <f>AW29/AV29</f>
        <v>0</v>
      </c>
    </row>
    <row r="30" spans="1:51" ht="51.75" hidden="1" customHeight="1" x14ac:dyDescent="0.25">
      <c r="A30" s="167" t="s">
        <v>596</v>
      </c>
      <c r="B30" s="165" t="s">
        <v>597</v>
      </c>
      <c r="C30" s="165" t="s">
        <v>214</v>
      </c>
      <c r="D30" s="164">
        <v>14</v>
      </c>
      <c r="E30" s="165" t="s">
        <v>602</v>
      </c>
      <c r="F30" s="165"/>
      <c r="G30" s="164" t="s">
        <v>576</v>
      </c>
      <c r="H30" s="164" t="s">
        <v>585</v>
      </c>
      <c r="I30" s="166">
        <v>13521</v>
      </c>
      <c r="J30" s="166">
        <v>20650</v>
      </c>
      <c r="K30" s="258">
        <v>3500</v>
      </c>
      <c r="L30" s="259">
        <v>150</v>
      </c>
      <c r="M30" s="218"/>
      <c r="N30" s="218"/>
      <c r="O30" s="219">
        <v>200</v>
      </c>
      <c r="P30" s="220"/>
      <c r="Q30" s="220"/>
      <c r="R30" s="219">
        <v>250</v>
      </c>
      <c r="S30" s="220"/>
      <c r="T30" s="220"/>
      <c r="U30" s="219">
        <v>350</v>
      </c>
      <c r="V30" s="220"/>
      <c r="W30" s="220"/>
      <c r="X30" s="219">
        <v>350</v>
      </c>
      <c r="Y30" s="220"/>
      <c r="Z30" s="220"/>
      <c r="AA30" s="219">
        <v>450</v>
      </c>
      <c r="AB30" s="220"/>
      <c r="AC30" s="220"/>
      <c r="AD30" s="219">
        <v>450</v>
      </c>
      <c r="AE30" s="220"/>
      <c r="AF30" s="220"/>
      <c r="AG30" s="219">
        <v>350</v>
      </c>
      <c r="AH30" s="220"/>
      <c r="AI30" s="220"/>
      <c r="AJ30" s="219">
        <v>350</v>
      </c>
      <c r="AK30" s="220"/>
      <c r="AL30" s="220"/>
      <c r="AM30" s="219">
        <v>250</v>
      </c>
      <c r="AN30" s="220"/>
      <c r="AO30" s="220"/>
      <c r="AP30" s="219">
        <v>200</v>
      </c>
      <c r="AQ30" s="220"/>
      <c r="AR30" s="220"/>
      <c r="AS30" s="219">
        <v>150</v>
      </c>
      <c r="AT30" s="220"/>
      <c r="AU30" s="220"/>
      <c r="AV30" s="176">
        <f t="shared" si="0"/>
        <v>3500</v>
      </c>
      <c r="AW30" s="217">
        <f t="shared" si="1"/>
        <v>0</v>
      </c>
      <c r="AX30" s="178" t="s">
        <v>603</v>
      </c>
    </row>
    <row r="31" spans="1:51" ht="51.75" hidden="1" customHeight="1" x14ac:dyDescent="0.25">
      <c r="A31" s="167" t="s">
        <v>596</v>
      </c>
      <c r="B31" s="165" t="s">
        <v>597</v>
      </c>
      <c r="C31" s="165" t="s">
        <v>214</v>
      </c>
      <c r="D31" s="164">
        <v>15</v>
      </c>
      <c r="E31" s="165" t="s">
        <v>604</v>
      </c>
      <c r="F31" s="165"/>
      <c r="G31" s="164" t="s">
        <v>576</v>
      </c>
      <c r="H31" s="164" t="s">
        <v>585</v>
      </c>
      <c r="I31" s="166">
        <v>8570</v>
      </c>
      <c r="J31" s="166">
        <v>20178</v>
      </c>
      <c r="K31" s="258">
        <v>2300</v>
      </c>
      <c r="L31" s="259">
        <v>100</v>
      </c>
      <c r="M31" s="218"/>
      <c r="N31" s="218"/>
      <c r="O31" s="219">
        <v>140</v>
      </c>
      <c r="P31" s="220"/>
      <c r="Q31" s="220"/>
      <c r="R31" s="219">
        <v>180</v>
      </c>
      <c r="S31" s="220"/>
      <c r="T31" s="220"/>
      <c r="U31" s="219">
        <v>200</v>
      </c>
      <c r="V31" s="220"/>
      <c r="W31" s="220"/>
      <c r="X31" s="219">
        <v>230</v>
      </c>
      <c r="Y31" s="220"/>
      <c r="Z31" s="220"/>
      <c r="AA31" s="219">
        <v>300</v>
      </c>
      <c r="AB31" s="220"/>
      <c r="AC31" s="220"/>
      <c r="AD31" s="219">
        <v>300</v>
      </c>
      <c r="AE31" s="220"/>
      <c r="AF31" s="220"/>
      <c r="AG31" s="219">
        <v>230</v>
      </c>
      <c r="AH31" s="220"/>
      <c r="AI31" s="220"/>
      <c r="AJ31" s="219">
        <v>200</v>
      </c>
      <c r="AK31" s="220"/>
      <c r="AL31" s="220"/>
      <c r="AM31" s="219">
        <v>180</v>
      </c>
      <c r="AN31" s="220"/>
      <c r="AO31" s="220"/>
      <c r="AP31" s="219">
        <v>140</v>
      </c>
      <c r="AQ31" s="220"/>
      <c r="AR31" s="220"/>
      <c r="AS31" s="219">
        <v>100</v>
      </c>
      <c r="AT31" s="220"/>
      <c r="AU31" s="220"/>
      <c r="AV31" s="176">
        <f t="shared" si="0"/>
        <v>2300</v>
      </c>
      <c r="AW31" s="217">
        <f t="shared" si="1"/>
        <v>0</v>
      </c>
      <c r="AX31" s="178" t="s">
        <v>603</v>
      </c>
    </row>
    <row r="32" spans="1:51" ht="51.75" hidden="1" customHeight="1" x14ac:dyDescent="0.25">
      <c r="A32" s="167" t="s">
        <v>596</v>
      </c>
      <c r="B32" s="165" t="s">
        <v>597</v>
      </c>
      <c r="C32" s="165" t="s">
        <v>214</v>
      </c>
      <c r="D32" s="164">
        <v>16</v>
      </c>
      <c r="E32" s="165" t="s">
        <v>605</v>
      </c>
      <c r="F32" s="165"/>
      <c r="G32" s="164" t="s">
        <v>576</v>
      </c>
      <c r="H32" s="164" t="s">
        <v>585</v>
      </c>
      <c r="I32" s="166">
        <v>20697</v>
      </c>
      <c r="J32" s="166">
        <v>22950</v>
      </c>
      <c r="K32" s="258">
        <v>4000</v>
      </c>
      <c r="L32" s="259">
        <v>150</v>
      </c>
      <c r="M32" s="218"/>
      <c r="N32" s="218"/>
      <c r="O32" s="219">
        <v>250</v>
      </c>
      <c r="P32" s="220"/>
      <c r="Q32" s="220"/>
      <c r="R32" s="219">
        <v>250</v>
      </c>
      <c r="S32" s="220"/>
      <c r="T32" s="220"/>
      <c r="U32" s="219">
        <v>350</v>
      </c>
      <c r="V32" s="220"/>
      <c r="W32" s="220"/>
      <c r="X32" s="219">
        <v>450</v>
      </c>
      <c r="Y32" s="220"/>
      <c r="Z32" s="220"/>
      <c r="AA32" s="219">
        <v>550</v>
      </c>
      <c r="AB32" s="220"/>
      <c r="AC32" s="220"/>
      <c r="AD32" s="219">
        <v>550</v>
      </c>
      <c r="AE32" s="220"/>
      <c r="AF32" s="220"/>
      <c r="AG32" s="219">
        <v>450</v>
      </c>
      <c r="AH32" s="220"/>
      <c r="AI32" s="220"/>
      <c r="AJ32" s="219">
        <v>350</v>
      </c>
      <c r="AK32" s="220"/>
      <c r="AL32" s="220"/>
      <c r="AM32" s="219">
        <v>250</v>
      </c>
      <c r="AN32" s="220"/>
      <c r="AO32" s="220"/>
      <c r="AP32" s="219">
        <v>250</v>
      </c>
      <c r="AQ32" s="220"/>
      <c r="AR32" s="220"/>
      <c r="AS32" s="219">
        <v>150</v>
      </c>
      <c r="AT32" s="220"/>
      <c r="AU32" s="220"/>
      <c r="AV32" s="176">
        <f t="shared" si="0"/>
        <v>4000</v>
      </c>
      <c r="AW32" s="217">
        <f t="shared" si="1"/>
        <v>0</v>
      </c>
      <c r="AX32" s="178" t="s">
        <v>603</v>
      </c>
    </row>
    <row r="33" spans="1:51" ht="51.75" hidden="1" customHeight="1" x14ac:dyDescent="0.25">
      <c r="A33" s="167" t="s">
        <v>596</v>
      </c>
      <c r="B33" s="165" t="s">
        <v>597</v>
      </c>
      <c r="C33" s="165" t="s">
        <v>606</v>
      </c>
      <c r="D33" s="164">
        <v>17</v>
      </c>
      <c r="E33" s="165" t="s">
        <v>607</v>
      </c>
      <c r="F33" s="165"/>
      <c r="G33" s="164" t="s">
        <v>576</v>
      </c>
      <c r="H33" s="164" t="s">
        <v>585</v>
      </c>
      <c r="I33" s="166">
        <v>24162</v>
      </c>
      <c r="J33" s="166">
        <v>77500</v>
      </c>
      <c r="K33" s="168">
        <v>7900</v>
      </c>
      <c r="L33" s="259">
        <v>0</v>
      </c>
      <c r="M33" s="218"/>
      <c r="N33" s="218"/>
      <c r="O33" s="219">
        <v>750</v>
      </c>
      <c r="P33" s="220"/>
      <c r="Q33" s="220"/>
      <c r="R33" s="219">
        <v>750</v>
      </c>
      <c r="S33" s="220"/>
      <c r="T33" s="220"/>
      <c r="U33" s="219">
        <v>750</v>
      </c>
      <c r="V33" s="220"/>
      <c r="W33" s="220"/>
      <c r="X33" s="219">
        <v>750</v>
      </c>
      <c r="Y33" s="220"/>
      <c r="Z33" s="220"/>
      <c r="AA33" s="219">
        <v>750</v>
      </c>
      <c r="AB33" s="220"/>
      <c r="AC33" s="220"/>
      <c r="AD33" s="219">
        <v>750</v>
      </c>
      <c r="AE33" s="220"/>
      <c r="AF33" s="220"/>
      <c r="AG33" s="219">
        <v>750</v>
      </c>
      <c r="AH33" s="220"/>
      <c r="AI33" s="220"/>
      <c r="AJ33" s="219">
        <v>750</v>
      </c>
      <c r="AK33" s="220"/>
      <c r="AL33" s="220"/>
      <c r="AM33" s="219">
        <v>750</v>
      </c>
      <c r="AN33" s="220"/>
      <c r="AO33" s="220"/>
      <c r="AP33" s="219">
        <v>750</v>
      </c>
      <c r="AQ33" s="220"/>
      <c r="AR33" s="220"/>
      <c r="AS33" s="219">
        <v>400</v>
      </c>
      <c r="AT33" s="220"/>
      <c r="AU33" s="220"/>
      <c r="AV33" s="176">
        <f t="shared" si="0"/>
        <v>7900</v>
      </c>
      <c r="AW33" s="217">
        <f t="shared" si="1"/>
        <v>0</v>
      </c>
      <c r="AX33" s="178" t="s">
        <v>608</v>
      </c>
    </row>
    <row r="34" spans="1:51" s="621" customFormat="1" ht="267.75" customHeight="1" x14ac:dyDescent="0.25">
      <c r="A34" s="609" t="s">
        <v>609</v>
      </c>
      <c r="B34" s="610" t="s">
        <v>610</v>
      </c>
      <c r="C34" s="610" t="s">
        <v>611</v>
      </c>
      <c r="D34" s="611">
        <v>20</v>
      </c>
      <c r="E34" s="610" t="s">
        <v>612</v>
      </c>
      <c r="F34" s="610"/>
      <c r="G34" s="611" t="s">
        <v>576</v>
      </c>
      <c r="H34" s="611" t="s">
        <v>577</v>
      </c>
      <c r="I34" s="612">
        <v>5332</v>
      </c>
      <c r="J34" s="612">
        <v>13748</v>
      </c>
      <c r="K34" s="258">
        <v>1000</v>
      </c>
      <c r="L34" s="613">
        <v>0</v>
      </c>
      <c r="M34" s="614"/>
      <c r="N34" s="615"/>
      <c r="O34" s="604">
        <v>120</v>
      </c>
      <c r="P34" s="605"/>
      <c r="Q34" s="616"/>
      <c r="R34" s="604">
        <v>50</v>
      </c>
      <c r="S34" s="605"/>
      <c r="T34" s="625"/>
      <c r="U34" s="604">
        <v>100</v>
      </c>
      <c r="V34" s="605"/>
      <c r="W34" s="607"/>
      <c r="X34" s="604">
        <v>100</v>
      </c>
      <c r="Y34" s="605"/>
      <c r="Z34" s="607"/>
      <c r="AA34" s="604">
        <v>60</v>
      </c>
      <c r="AB34" s="605"/>
      <c r="AC34" s="607"/>
      <c r="AD34" s="604">
        <v>140</v>
      </c>
      <c r="AE34" s="605"/>
      <c r="AF34" s="607"/>
      <c r="AG34" s="604">
        <v>130</v>
      </c>
      <c r="AH34" s="605"/>
      <c r="AI34" s="607"/>
      <c r="AJ34" s="604">
        <v>100</v>
      </c>
      <c r="AK34" s="605"/>
      <c r="AL34" s="606"/>
      <c r="AM34" s="604">
        <v>100</v>
      </c>
      <c r="AN34" s="605"/>
      <c r="AO34" s="607"/>
      <c r="AP34" s="604">
        <v>100</v>
      </c>
      <c r="AQ34" s="605"/>
      <c r="AR34" s="607"/>
      <c r="AS34" s="604">
        <v>0</v>
      </c>
      <c r="AT34" s="605"/>
      <c r="AU34" s="605"/>
      <c r="AV34" s="617">
        <f>+L34+O34+R34+U34+X34+AA34+AD34+AG34+AJ34+AM34+AP34+AS34</f>
        <v>1000</v>
      </c>
      <c r="AW34" s="618">
        <f t="shared" si="1"/>
        <v>0</v>
      </c>
      <c r="AX34" s="619" t="s">
        <v>599</v>
      </c>
      <c r="AY34" s="620">
        <f>AW34/AV34</f>
        <v>0</v>
      </c>
    </row>
    <row r="35" spans="1:51" ht="51.75" hidden="1" customHeight="1" x14ac:dyDescent="0.25">
      <c r="A35" s="167" t="s">
        <v>613</v>
      </c>
      <c r="B35" s="165" t="s">
        <v>614</v>
      </c>
      <c r="C35" s="165" t="s">
        <v>615</v>
      </c>
      <c r="D35" s="164">
        <v>21</v>
      </c>
      <c r="E35" s="165" t="s">
        <v>616</v>
      </c>
      <c r="F35" s="165"/>
      <c r="G35" s="164" t="s">
        <v>576</v>
      </c>
      <c r="H35" s="164" t="s">
        <v>585</v>
      </c>
      <c r="I35" s="166">
        <v>11925</v>
      </c>
      <c r="J35" s="166">
        <v>25000</v>
      </c>
      <c r="K35" s="258">
        <v>3000</v>
      </c>
      <c r="L35" s="259">
        <v>0</v>
      </c>
      <c r="M35" s="218"/>
      <c r="N35" s="218"/>
      <c r="O35" s="219">
        <v>0</v>
      </c>
      <c r="P35" s="220"/>
      <c r="Q35" s="220"/>
      <c r="R35" s="219">
        <v>500</v>
      </c>
      <c r="S35" s="220"/>
      <c r="T35" s="220"/>
      <c r="U35" s="219">
        <v>0</v>
      </c>
      <c r="V35" s="220"/>
      <c r="W35" s="220"/>
      <c r="X35" s="219">
        <v>0</v>
      </c>
      <c r="Y35" s="220"/>
      <c r="Z35" s="220"/>
      <c r="AA35" s="219">
        <v>1000</v>
      </c>
      <c r="AB35" s="220"/>
      <c r="AC35" s="220"/>
      <c r="AD35" s="219">
        <v>0</v>
      </c>
      <c r="AE35" s="220"/>
      <c r="AF35" s="220"/>
      <c r="AG35" s="219">
        <v>0</v>
      </c>
      <c r="AH35" s="220"/>
      <c r="AI35" s="220"/>
      <c r="AJ35" s="219">
        <v>500</v>
      </c>
      <c r="AK35" s="220"/>
      <c r="AL35" s="220"/>
      <c r="AM35" s="219">
        <v>0</v>
      </c>
      <c r="AN35" s="220"/>
      <c r="AO35" s="220"/>
      <c r="AP35" s="219">
        <v>0</v>
      </c>
      <c r="AQ35" s="220"/>
      <c r="AR35" s="220"/>
      <c r="AS35" s="219">
        <v>1000</v>
      </c>
      <c r="AT35" s="220"/>
      <c r="AU35" s="220"/>
      <c r="AV35" s="176">
        <f t="shared" si="0"/>
        <v>3000</v>
      </c>
      <c r="AW35" s="217">
        <f t="shared" si="1"/>
        <v>0</v>
      </c>
      <c r="AX35" s="178" t="s">
        <v>617</v>
      </c>
    </row>
    <row r="36" spans="1:51" ht="51.75" hidden="1" customHeight="1" x14ac:dyDescent="0.25">
      <c r="A36" s="167" t="s">
        <v>613</v>
      </c>
      <c r="B36" s="165" t="s">
        <v>614</v>
      </c>
      <c r="C36" s="165" t="s">
        <v>615</v>
      </c>
      <c r="D36" s="164">
        <v>22</v>
      </c>
      <c r="E36" s="165" t="s">
        <v>618</v>
      </c>
      <c r="F36" s="165"/>
      <c r="G36" s="164" t="s">
        <v>576</v>
      </c>
      <c r="H36" s="164" t="s">
        <v>585</v>
      </c>
      <c r="I36" s="166">
        <v>16877</v>
      </c>
      <c r="J36" s="166">
        <v>32500</v>
      </c>
      <c r="K36" s="258">
        <v>3000</v>
      </c>
      <c r="L36" s="259">
        <v>0</v>
      </c>
      <c r="M36" s="218"/>
      <c r="N36" s="218"/>
      <c r="O36" s="219">
        <v>150</v>
      </c>
      <c r="P36" s="220"/>
      <c r="Q36" s="220"/>
      <c r="R36" s="219">
        <v>300</v>
      </c>
      <c r="S36" s="220"/>
      <c r="T36" s="220"/>
      <c r="U36" s="219">
        <v>300</v>
      </c>
      <c r="V36" s="220"/>
      <c r="W36" s="220"/>
      <c r="X36" s="219">
        <v>300</v>
      </c>
      <c r="Y36" s="220"/>
      <c r="Z36" s="220"/>
      <c r="AA36" s="219">
        <v>300</v>
      </c>
      <c r="AB36" s="220"/>
      <c r="AC36" s="220"/>
      <c r="AD36" s="219">
        <v>300</v>
      </c>
      <c r="AE36" s="220"/>
      <c r="AF36" s="220"/>
      <c r="AG36" s="219">
        <v>300</v>
      </c>
      <c r="AH36" s="220"/>
      <c r="AI36" s="220"/>
      <c r="AJ36" s="219">
        <v>300</v>
      </c>
      <c r="AK36" s="220"/>
      <c r="AL36" s="220"/>
      <c r="AM36" s="219">
        <v>300</v>
      </c>
      <c r="AN36" s="220"/>
      <c r="AO36" s="220"/>
      <c r="AP36" s="219">
        <v>300</v>
      </c>
      <c r="AQ36" s="220"/>
      <c r="AR36" s="220"/>
      <c r="AS36" s="219">
        <v>150</v>
      </c>
      <c r="AT36" s="220"/>
      <c r="AU36" s="220"/>
      <c r="AV36" s="176">
        <f t="shared" si="0"/>
        <v>3000</v>
      </c>
      <c r="AW36" s="217">
        <f t="shared" si="1"/>
        <v>0</v>
      </c>
      <c r="AX36" s="178">
        <v>8198</v>
      </c>
    </row>
    <row r="37" spans="1:51" ht="51.75" hidden="1" customHeight="1" x14ac:dyDescent="0.25">
      <c r="A37" s="167">
        <v>11</v>
      </c>
      <c r="B37" s="165" t="s">
        <v>619</v>
      </c>
      <c r="C37" s="165" t="s">
        <v>620</v>
      </c>
      <c r="D37" s="164">
        <v>25</v>
      </c>
      <c r="E37" s="165" t="s">
        <v>621</v>
      </c>
      <c r="F37" s="165"/>
      <c r="G37" s="164" t="s">
        <v>622</v>
      </c>
      <c r="H37" s="164" t="s">
        <v>577</v>
      </c>
      <c r="I37" s="166">
        <v>100</v>
      </c>
      <c r="J37" s="166">
        <v>100</v>
      </c>
      <c r="K37" s="258">
        <v>100</v>
      </c>
      <c r="L37" s="259">
        <v>100</v>
      </c>
      <c r="M37" s="218"/>
      <c r="N37" s="218"/>
      <c r="O37" s="219">
        <v>100</v>
      </c>
      <c r="P37" s="220"/>
      <c r="Q37" s="220"/>
      <c r="R37" s="219">
        <v>100</v>
      </c>
      <c r="S37" s="220"/>
      <c r="T37" s="220"/>
      <c r="U37" s="219">
        <v>100</v>
      </c>
      <c r="V37" s="220"/>
      <c r="W37" s="220"/>
      <c r="X37" s="219">
        <v>100</v>
      </c>
      <c r="Y37" s="220"/>
      <c r="Z37" s="220"/>
      <c r="AA37" s="219">
        <v>100</v>
      </c>
      <c r="AB37" s="220"/>
      <c r="AC37" s="220"/>
      <c r="AD37" s="219">
        <v>100</v>
      </c>
      <c r="AE37" s="220"/>
      <c r="AF37" s="220"/>
      <c r="AG37" s="219">
        <v>100</v>
      </c>
      <c r="AH37" s="220"/>
      <c r="AI37" s="220"/>
      <c r="AJ37" s="219">
        <v>100</v>
      </c>
      <c r="AK37" s="220"/>
      <c r="AL37" s="220"/>
      <c r="AM37" s="219">
        <v>100</v>
      </c>
      <c r="AN37" s="220"/>
      <c r="AO37" s="220"/>
      <c r="AP37" s="219">
        <v>100</v>
      </c>
      <c r="AQ37" s="220"/>
      <c r="AR37" s="220"/>
      <c r="AS37" s="219">
        <v>100</v>
      </c>
      <c r="AT37" s="220"/>
      <c r="AU37" s="220"/>
      <c r="AV37" s="176">
        <v>100</v>
      </c>
      <c r="AW37" s="217">
        <f t="shared" si="1"/>
        <v>0</v>
      </c>
      <c r="AX37" s="179">
        <v>8225</v>
      </c>
    </row>
    <row r="38" spans="1:51" ht="39.75" hidden="1" customHeight="1" x14ac:dyDescent="0.25">
      <c r="A38" s="167">
        <v>11</v>
      </c>
      <c r="B38" s="165" t="s">
        <v>619</v>
      </c>
      <c r="C38" s="165" t="s">
        <v>623</v>
      </c>
      <c r="D38" s="164">
        <v>26</v>
      </c>
      <c r="E38" s="165" t="s">
        <v>624</v>
      </c>
      <c r="F38" s="165"/>
      <c r="G38" s="164" t="s">
        <v>622</v>
      </c>
      <c r="H38" s="164" t="s">
        <v>577</v>
      </c>
      <c r="I38" s="166">
        <v>100</v>
      </c>
      <c r="J38" s="166">
        <v>100</v>
      </c>
      <c r="K38" s="258">
        <v>100</v>
      </c>
      <c r="L38" s="259">
        <v>0</v>
      </c>
      <c r="M38" s="218"/>
      <c r="N38" s="218"/>
      <c r="O38" s="219">
        <v>9.09</v>
      </c>
      <c r="P38" s="220"/>
      <c r="Q38" s="220"/>
      <c r="R38" s="219">
        <v>9.09</v>
      </c>
      <c r="S38" s="220"/>
      <c r="T38" s="220"/>
      <c r="U38" s="219">
        <v>9.09</v>
      </c>
      <c r="V38" s="220"/>
      <c r="W38" s="220"/>
      <c r="X38" s="219">
        <v>9.09</v>
      </c>
      <c r="Y38" s="220"/>
      <c r="Z38" s="220"/>
      <c r="AA38" s="219">
        <v>9.09</v>
      </c>
      <c r="AB38" s="220"/>
      <c r="AC38" s="220"/>
      <c r="AD38" s="219">
        <v>9.09</v>
      </c>
      <c r="AE38" s="220"/>
      <c r="AF38" s="220"/>
      <c r="AG38" s="219">
        <v>9.09</v>
      </c>
      <c r="AH38" s="220"/>
      <c r="AI38" s="220"/>
      <c r="AJ38" s="219">
        <v>9.09</v>
      </c>
      <c r="AK38" s="220"/>
      <c r="AL38" s="220"/>
      <c r="AM38" s="219">
        <v>9.09</v>
      </c>
      <c r="AN38" s="220"/>
      <c r="AO38" s="220"/>
      <c r="AP38" s="219">
        <v>9.1</v>
      </c>
      <c r="AQ38" s="220"/>
      <c r="AR38" s="220"/>
      <c r="AS38" s="219">
        <v>9.09</v>
      </c>
      <c r="AT38" s="220"/>
      <c r="AU38" s="220"/>
      <c r="AV38" s="176">
        <f t="shared" si="0"/>
        <v>100.00000000000001</v>
      </c>
      <c r="AW38" s="217">
        <f t="shared" si="1"/>
        <v>0</v>
      </c>
      <c r="AX38" s="179">
        <v>8225</v>
      </c>
    </row>
    <row r="39" spans="1:51" ht="72" hidden="1" customHeight="1" thickBot="1" x14ac:dyDescent="0.3">
      <c r="A39" s="170">
        <v>11</v>
      </c>
      <c r="B39" s="171" t="s">
        <v>619</v>
      </c>
      <c r="C39" s="171" t="s">
        <v>623</v>
      </c>
      <c r="D39" s="172">
        <v>27</v>
      </c>
      <c r="E39" s="171" t="s">
        <v>625</v>
      </c>
      <c r="F39" s="171"/>
      <c r="G39" s="172" t="s">
        <v>626</v>
      </c>
      <c r="H39" s="172" t="s">
        <v>577</v>
      </c>
      <c r="I39" s="260">
        <v>90</v>
      </c>
      <c r="J39" s="260">
        <v>95</v>
      </c>
      <c r="K39" s="261">
        <v>91</v>
      </c>
      <c r="L39" s="262">
        <v>9.5</v>
      </c>
      <c r="M39" s="221"/>
      <c r="N39" s="221"/>
      <c r="O39" s="222">
        <v>9.5500000000000007</v>
      </c>
      <c r="P39" s="223"/>
      <c r="Q39" s="223"/>
      <c r="R39" s="222">
        <v>90.59</v>
      </c>
      <c r="S39" s="223"/>
      <c r="T39" s="223"/>
      <c r="U39" s="222">
        <v>90.64</v>
      </c>
      <c r="V39" s="223"/>
      <c r="W39" s="223"/>
      <c r="X39" s="222">
        <v>90.68</v>
      </c>
      <c r="Y39" s="223"/>
      <c r="Z39" s="223"/>
      <c r="AA39" s="222">
        <v>90.73</v>
      </c>
      <c r="AB39" s="223"/>
      <c r="AC39" s="223"/>
      <c r="AD39" s="222">
        <v>90.77</v>
      </c>
      <c r="AE39" s="223"/>
      <c r="AF39" s="223"/>
      <c r="AG39" s="222">
        <v>90.82</v>
      </c>
      <c r="AH39" s="223"/>
      <c r="AI39" s="223"/>
      <c r="AJ39" s="222">
        <v>90.86</v>
      </c>
      <c r="AK39" s="223"/>
      <c r="AL39" s="223"/>
      <c r="AM39" s="222">
        <v>90.91</v>
      </c>
      <c r="AN39" s="223"/>
      <c r="AO39" s="223"/>
      <c r="AP39" s="222">
        <v>90</v>
      </c>
      <c r="AQ39" s="223"/>
      <c r="AR39" s="223"/>
      <c r="AS39" s="222">
        <v>91.000000000000014</v>
      </c>
      <c r="AT39" s="223"/>
      <c r="AU39" s="223"/>
      <c r="AV39" s="180">
        <v>91</v>
      </c>
      <c r="AW39" s="224">
        <f t="shared" si="1"/>
        <v>0</v>
      </c>
      <c r="AX39" s="181">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zoomScale="70" zoomScaleNormal="70" workbookViewId="0">
      <selection activeCell="K28" sqref="K28"/>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298"/>
      <c r="B1" s="1299" t="s">
        <v>182</v>
      </c>
      <c r="C1" s="1299"/>
      <c r="D1" s="1299"/>
      <c r="E1" s="118" t="s">
        <v>416</v>
      </c>
    </row>
    <row r="2" spans="1:5" ht="22.5" customHeight="1" thickBot="1" x14ac:dyDescent="0.3">
      <c r="A2" s="1298"/>
      <c r="B2" s="1300" t="s">
        <v>184</v>
      </c>
      <c r="C2" s="1300"/>
      <c r="D2" s="1300"/>
      <c r="E2" s="118" t="s">
        <v>185</v>
      </c>
    </row>
    <row r="3" spans="1:5" ht="22.5" customHeight="1" thickBot="1" x14ac:dyDescent="0.3">
      <c r="A3" s="1298"/>
      <c r="B3" s="1301" t="s">
        <v>627</v>
      </c>
      <c r="C3" s="1302"/>
      <c r="D3" s="1303"/>
      <c r="E3" s="118" t="s">
        <v>187</v>
      </c>
    </row>
    <row r="4" spans="1:5" ht="22.5" customHeight="1" thickBot="1" x14ac:dyDescent="0.3">
      <c r="A4" s="1298"/>
      <c r="B4" s="1304" t="s">
        <v>628</v>
      </c>
      <c r="C4" s="1305"/>
      <c r="D4" s="1306"/>
      <c r="E4" s="118" t="s">
        <v>629</v>
      </c>
    </row>
    <row r="5" spans="1:5" ht="15.75" thickBot="1" x14ac:dyDescent="0.3">
      <c r="A5" s="119"/>
      <c r="B5" s="119"/>
      <c r="C5" s="119"/>
      <c r="D5" s="119"/>
      <c r="E5" s="119"/>
    </row>
    <row r="6" spans="1:5" x14ac:dyDescent="0.25">
      <c r="A6" s="1181" t="s">
        <v>630</v>
      </c>
      <c r="B6" s="1182"/>
      <c r="C6" s="1182"/>
      <c r="D6" s="1182"/>
      <c r="E6" s="1183"/>
    </row>
    <row r="7" spans="1:5" ht="45.75" customHeight="1" x14ac:dyDescent="0.25">
      <c r="A7" s="593" t="s">
        <v>631</v>
      </c>
      <c r="B7" s="593" t="s">
        <v>632</v>
      </c>
      <c r="C7" s="594" t="s">
        <v>633</v>
      </c>
      <c r="D7" s="1296" t="s">
        <v>634</v>
      </c>
      <c r="E7" s="1297"/>
    </row>
    <row r="8" spans="1:5" x14ac:dyDescent="0.25">
      <c r="A8" s="121"/>
      <c r="B8" s="120"/>
      <c r="C8" s="131"/>
      <c r="D8" s="955"/>
      <c r="E8" s="1293"/>
    </row>
    <row r="9" spans="1:5" x14ac:dyDescent="0.25">
      <c r="A9" s="121"/>
      <c r="B9" s="120"/>
      <c r="C9" s="132"/>
      <c r="D9" s="955"/>
      <c r="E9" s="1293"/>
    </row>
    <row r="10" spans="1:5" x14ac:dyDescent="0.25">
      <c r="A10" s="121"/>
      <c r="B10" s="120"/>
      <c r="C10" s="132"/>
      <c r="D10" s="955"/>
      <c r="E10" s="1293"/>
    </row>
    <row r="11" spans="1:5" x14ac:dyDescent="0.25">
      <c r="A11" s="122"/>
      <c r="B11" s="120"/>
      <c r="C11" s="131"/>
      <c r="D11" s="955"/>
      <c r="E11" s="1293"/>
    </row>
    <row r="12" spans="1:5" x14ac:dyDescent="0.25">
      <c r="A12" s="123"/>
      <c r="B12" s="124"/>
      <c r="C12" s="133"/>
      <c r="D12" s="955"/>
      <c r="E12" s="1293"/>
    </row>
    <row r="13" spans="1:5" x14ac:dyDescent="0.25">
      <c r="A13" s="123"/>
      <c r="B13" s="124"/>
      <c r="C13" s="133"/>
      <c r="D13" s="955"/>
      <c r="E13" s="1293"/>
    </row>
    <row r="14" spans="1:5" x14ac:dyDescent="0.25">
      <c r="A14" s="125"/>
      <c r="B14" s="126"/>
      <c r="C14" s="128"/>
      <c r="D14" s="955"/>
      <c r="E14" s="1293"/>
    </row>
    <row r="15" spans="1:5" x14ac:dyDescent="0.25">
      <c r="A15" s="127"/>
      <c r="B15" s="128"/>
      <c r="C15" s="128"/>
      <c r="D15" s="955"/>
      <c r="E15" s="1293"/>
    </row>
    <row r="16" spans="1:5" x14ac:dyDescent="0.25">
      <c r="A16" s="127"/>
      <c r="B16" s="128"/>
      <c r="C16" s="128"/>
      <c r="D16" s="955"/>
      <c r="E16" s="1293"/>
    </row>
    <row r="17" spans="1:5" x14ac:dyDescent="0.25">
      <c r="A17" s="127"/>
      <c r="B17" s="128"/>
      <c r="C17" s="128"/>
      <c r="D17" s="955"/>
      <c r="E17" s="1293"/>
    </row>
    <row r="18" spans="1:5" x14ac:dyDescent="0.25">
      <c r="A18" s="127"/>
      <c r="B18" s="128"/>
      <c r="C18" s="128"/>
      <c r="D18" s="955"/>
      <c r="E18" s="1293"/>
    </row>
    <row r="19" spans="1:5" x14ac:dyDescent="0.25">
      <c r="A19" s="127"/>
      <c r="B19" s="128"/>
      <c r="C19" s="128"/>
      <c r="D19" s="955"/>
      <c r="E19" s="1293"/>
    </row>
    <row r="20" spans="1:5" x14ac:dyDescent="0.25">
      <c r="A20" s="127"/>
      <c r="B20" s="128"/>
      <c r="C20" s="128"/>
      <c r="D20" s="955"/>
      <c r="E20" s="1293"/>
    </row>
    <row r="21" spans="1:5" x14ac:dyDescent="0.25">
      <c r="A21" s="127"/>
      <c r="B21" s="128"/>
      <c r="C21" s="128"/>
      <c r="D21" s="955"/>
      <c r="E21" s="1293"/>
    </row>
    <row r="22" spans="1:5" x14ac:dyDescent="0.25">
      <c r="A22" s="127"/>
      <c r="B22" s="128"/>
      <c r="C22" s="128"/>
      <c r="D22" s="955"/>
      <c r="E22" s="1293"/>
    </row>
    <row r="23" spans="1:5" x14ac:dyDescent="0.25">
      <c r="A23" s="127"/>
      <c r="B23" s="128"/>
      <c r="C23" s="128"/>
      <c r="D23" s="955"/>
      <c r="E23" s="1293"/>
    </row>
    <row r="24" spans="1:5" x14ac:dyDescent="0.25">
      <c r="A24" s="127"/>
      <c r="B24" s="128"/>
      <c r="C24" s="128"/>
      <c r="D24" s="955"/>
      <c r="E24" s="1293"/>
    </row>
    <row r="25" spans="1:5" x14ac:dyDescent="0.25">
      <c r="A25" s="127"/>
      <c r="B25" s="128"/>
      <c r="C25" s="128"/>
      <c r="D25" s="955"/>
      <c r="E25" s="1293"/>
    </row>
    <row r="26" spans="1:5" x14ac:dyDescent="0.25">
      <c r="A26" s="127"/>
      <c r="B26" s="128"/>
      <c r="C26" s="128"/>
      <c r="D26" s="955"/>
      <c r="E26" s="1293"/>
    </row>
    <row r="27" spans="1:5" x14ac:dyDescent="0.25">
      <c r="A27" s="127"/>
      <c r="B27" s="128"/>
      <c r="C27" s="128"/>
      <c r="D27" s="955"/>
      <c r="E27" s="1293"/>
    </row>
    <row r="28" spans="1:5" x14ac:dyDescent="0.25">
      <c r="A28" s="127"/>
      <c r="B28" s="128"/>
      <c r="C28" s="128"/>
      <c r="D28" s="955"/>
      <c r="E28" s="1293"/>
    </row>
    <row r="29" spans="1:5" x14ac:dyDescent="0.25">
      <c r="A29" s="127"/>
      <c r="B29" s="128"/>
      <c r="C29" s="128"/>
      <c r="D29" s="955"/>
      <c r="E29" s="1293"/>
    </row>
    <row r="30" spans="1:5" x14ac:dyDescent="0.25">
      <c r="A30" s="127"/>
      <c r="B30" s="128"/>
      <c r="C30" s="128"/>
      <c r="D30" s="955"/>
      <c r="E30" s="1293"/>
    </row>
    <row r="31" spans="1:5" ht="15.75" thickBot="1" x14ac:dyDescent="0.3">
      <c r="A31" s="129"/>
      <c r="B31" s="130"/>
      <c r="C31" s="130"/>
      <c r="D31" s="1294"/>
      <c r="E31" s="1295"/>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124</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77" t="s">
        <v>125</v>
      </c>
      <c r="D12" s="778"/>
      <c r="E12" s="775" t="s">
        <v>126</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row>
    <row r="15" spans="2:28" ht="29.25" customHeight="1" x14ac:dyDescent="0.25">
      <c r="B15" s="30"/>
      <c r="C15" s="764"/>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row>
    <row r="17" spans="3:27"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row>
    <row r="18" spans="3:27"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row>
    <row r="19" spans="3:27"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row>
    <row r="20" spans="3:27"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row>
    <row r="21" spans="3:27"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row>
    <row r="22" spans="3:27"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row>
    <row r="23" spans="3:27"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23</v>
      </c>
      <c r="X23" s="766"/>
      <c r="Y23" s="766"/>
      <c r="Z23" s="766"/>
      <c r="AA23" s="754"/>
    </row>
    <row r="24" spans="3:27"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row>
    <row r="25" spans="3:27"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row>
    <row r="26" spans="3:27" ht="29.25" customHeight="1" x14ac:dyDescent="0.25">
      <c r="C26" s="772" t="s">
        <v>133</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row>
    <row r="27" spans="3:27"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row>
    <row r="28" spans="3:27"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row>
    <row r="29" spans="3:27" ht="29.25" customHeight="1" x14ac:dyDescent="0.25">
      <c r="C29" s="772" t="s">
        <v>135</v>
      </c>
      <c r="D29" s="766"/>
      <c r="E29" s="766"/>
      <c r="F29" s="766"/>
      <c r="G29" s="766"/>
      <c r="H29" s="766"/>
      <c r="I29" s="766"/>
      <c r="J29" s="766"/>
      <c r="K29" s="754"/>
      <c r="L29" s="304"/>
      <c r="M29" s="772" t="s">
        <v>136</v>
      </c>
      <c r="N29" s="766"/>
      <c r="O29" s="766"/>
      <c r="P29" s="766"/>
      <c r="Q29" s="766"/>
      <c r="R29" s="766"/>
      <c r="S29" s="766"/>
      <c r="T29" s="766"/>
      <c r="U29" s="766"/>
      <c r="V29" s="766"/>
      <c r="W29" s="766"/>
      <c r="X29" s="766"/>
      <c r="Y29" s="766"/>
      <c r="Z29" s="766"/>
      <c r="AA29" s="754"/>
    </row>
    <row r="30" spans="3:27"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row>
    <row r="31" spans="3:27"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row>
    <row r="32" spans="3:27" ht="90" customHeight="1" x14ac:dyDescent="0.25">
      <c r="C32" s="771" t="s">
        <v>138</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row>
    <row r="34" spans="3:27" ht="15.75" customHeight="1" x14ac:dyDescent="0.25">
      <c r="C34" s="770" t="s">
        <v>139</v>
      </c>
      <c r="D34" s="762"/>
      <c r="E34" s="307"/>
      <c r="F34" s="764" t="s">
        <v>22</v>
      </c>
      <c r="G34" s="754"/>
      <c r="H34" s="307"/>
      <c r="I34" s="294"/>
      <c r="J34" s="314" t="s">
        <v>140</v>
      </c>
      <c r="K34" s="764">
        <v>1</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143</v>
      </c>
      <c r="G36" s="766"/>
      <c r="H36" s="766"/>
      <c r="I36" s="766"/>
      <c r="J36" s="766"/>
      <c r="K36" s="766"/>
      <c r="L36" s="766"/>
      <c r="M36" s="754"/>
      <c r="N36" s="294"/>
      <c r="O36" s="314" t="s">
        <v>144</v>
      </c>
      <c r="P36" s="772">
        <v>1</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1</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1</v>
      </c>
      <c r="H50" s="796" t="s">
        <v>124</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1</v>
      </c>
      <c r="H51" s="796" t="s">
        <v>124</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1</v>
      </c>
      <c r="H52" s="796" t="s">
        <v>124</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1</v>
      </c>
      <c r="H53" s="796" t="s">
        <v>124</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3" t="s">
        <v>23</v>
      </c>
      <c r="D2" s="153" t="s">
        <v>635</v>
      </c>
      <c r="F2" s="153" t="s">
        <v>20</v>
      </c>
    </row>
    <row r="3" spans="2:6" x14ac:dyDescent="0.25">
      <c r="B3" s="153" t="s">
        <v>33</v>
      </c>
      <c r="D3" s="153" t="s">
        <v>34</v>
      </c>
      <c r="F3" s="153" t="s">
        <v>42</v>
      </c>
    </row>
    <row r="4" spans="2:6" x14ac:dyDescent="0.25">
      <c r="B4" s="153" t="s">
        <v>21</v>
      </c>
      <c r="F4" s="153" t="s">
        <v>50</v>
      </c>
    </row>
    <row r="5" spans="2:6" x14ac:dyDescent="0.25">
      <c r="F5" s="153"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636</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77" t="s">
        <v>125</v>
      </c>
      <c r="D12" s="778"/>
      <c r="E12" s="775" t="s">
        <v>637</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row>
    <row r="15" spans="2:28" ht="29.25" customHeight="1" x14ac:dyDescent="0.25">
      <c r="B15" s="30"/>
      <c r="C15" s="764" t="s">
        <v>638</v>
      </c>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row>
    <row r="17" spans="3:27"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row>
    <row r="18" spans="3:27"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row>
    <row r="19" spans="3:27"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row>
    <row r="20" spans="3:27"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row>
    <row r="21" spans="3:27"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row>
    <row r="22" spans="3:27"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row>
    <row r="23" spans="3:27"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23</v>
      </c>
      <c r="X23" s="766"/>
      <c r="Y23" s="766"/>
      <c r="Z23" s="766"/>
      <c r="AA23" s="754"/>
    </row>
    <row r="24" spans="3:27"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row>
    <row r="25" spans="3:27"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row>
    <row r="26" spans="3:27" ht="29.25" customHeight="1" x14ac:dyDescent="0.25">
      <c r="C26" s="772" t="s">
        <v>639</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row>
    <row r="27" spans="3:27"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row>
    <row r="28" spans="3:27"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row>
    <row r="29" spans="3:27" ht="29.25" customHeight="1" x14ac:dyDescent="0.25">
      <c r="C29" s="772" t="s">
        <v>636</v>
      </c>
      <c r="D29" s="766"/>
      <c r="E29" s="766"/>
      <c r="F29" s="766"/>
      <c r="G29" s="766"/>
      <c r="H29" s="766"/>
      <c r="I29" s="766"/>
      <c r="J29" s="766"/>
      <c r="K29" s="754"/>
      <c r="L29" s="304"/>
      <c r="M29" s="772" t="s">
        <v>640</v>
      </c>
      <c r="N29" s="766"/>
      <c r="O29" s="766"/>
      <c r="P29" s="766"/>
      <c r="Q29" s="766"/>
      <c r="R29" s="766"/>
      <c r="S29" s="766"/>
      <c r="T29" s="766"/>
      <c r="U29" s="766"/>
      <c r="V29" s="766"/>
      <c r="W29" s="766"/>
      <c r="X29" s="766"/>
      <c r="Y29" s="766"/>
      <c r="Z29" s="766"/>
      <c r="AA29" s="754"/>
    </row>
    <row r="30" spans="3:27"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row>
    <row r="31" spans="3:27"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row>
    <row r="32" spans="3:27" ht="90" customHeight="1" x14ac:dyDescent="0.25">
      <c r="C32" s="771" t="s">
        <v>641</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row>
    <row r="34" spans="3:27" ht="15.75" customHeight="1" x14ac:dyDescent="0.25">
      <c r="C34" s="770" t="s">
        <v>139</v>
      </c>
      <c r="D34" s="762"/>
      <c r="E34" s="307"/>
      <c r="F34" s="764" t="s">
        <v>22</v>
      </c>
      <c r="G34" s="754"/>
      <c r="H34" s="307"/>
      <c r="I34" s="294"/>
      <c r="J34" s="314" t="s">
        <v>140</v>
      </c>
      <c r="K34" s="764">
        <v>1</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642</v>
      </c>
      <c r="G36" s="766"/>
      <c r="H36" s="766"/>
      <c r="I36" s="766"/>
      <c r="J36" s="766"/>
      <c r="K36" s="766"/>
      <c r="L36" s="766"/>
      <c r="M36" s="754"/>
      <c r="N36" s="294"/>
      <c r="O36" s="314" t="s">
        <v>144</v>
      </c>
      <c r="P36" s="772">
        <v>1</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1</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1</v>
      </c>
      <c r="H50" s="796" t="s">
        <v>636</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1</v>
      </c>
      <c r="H51" s="796" t="s">
        <v>636</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1</v>
      </c>
      <c r="H52" s="796" t="s">
        <v>636</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1</v>
      </c>
      <c r="H53" s="796" t="s">
        <v>636</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643</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77" t="s">
        <v>125</v>
      </c>
      <c r="D12" s="778"/>
      <c r="E12" s="775" t="s">
        <v>644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row>
    <row r="15" spans="2:28" ht="29.25" customHeight="1" x14ac:dyDescent="0.25">
      <c r="B15" s="30"/>
      <c r="C15" s="764" t="s">
        <v>645</v>
      </c>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row>
    <row r="17" spans="3:27"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row>
    <row r="18" spans="3:27"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row>
    <row r="19" spans="3:27"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row>
    <row r="20" spans="3:27"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row>
    <row r="21" spans="3:27"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row>
    <row r="22" spans="3:27"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row>
    <row r="23" spans="3:27"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21</v>
      </c>
      <c r="X23" s="766"/>
      <c r="Y23" s="766"/>
      <c r="Z23" s="766"/>
      <c r="AA23" s="754"/>
    </row>
    <row r="24" spans="3:27"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row>
    <row r="25" spans="3:27"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row>
    <row r="26" spans="3:27" ht="39.75" customHeight="1" x14ac:dyDescent="0.25">
      <c r="C26" s="1307" t="s">
        <v>646</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row>
    <row r="27" spans="3:27"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row>
    <row r="28" spans="3:27"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row>
    <row r="29" spans="3:27" ht="29.25" customHeight="1" x14ac:dyDescent="0.25">
      <c r="C29" s="772" t="s">
        <v>647</v>
      </c>
      <c r="D29" s="766"/>
      <c r="E29" s="766"/>
      <c r="F29" s="766"/>
      <c r="G29" s="766"/>
      <c r="H29" s="766"/>
      <c r="I29" s="766"/>
      <c r="J29" s="766"/>
      <c r="K29" s="754"/>
      <c r="L29" s="304"/>
      <c r="M29" s="772"/>
      <c r="N29" s="766"/>
      <c r="O29" s="766"/>
      <c r="P29" s="766"/>
      <c r="Q29" s="766"/>
      <c r="R29" s="766"/>
      <c r="S29" s="766"/>
      <c r="T29" s="766"/>
      <c r="U29" s="766"/>
      <c r="V29" s="766"/>
      <c r="W29" s="766"/>
      <c r="X29" s="766"/>
      <c r="Y29" s="766"/>
      <c r="Z29" s="766"/>
      <c r="AA29" s="754"/>
    </row>
    <row r="30" spans="3:27"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row>
    <row r="31" spans="3:27"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row>
    <row r="32" spans="3:27" ht="90" customHeight="1" x14ac:dyDescent="0.25">
      <c r="C32" s="771" t="s">
        <v>648</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row>
    <row r="34" spans="3:27" ht="15.75" customHeight="1" x14ac:dyDescent="0.25">
      <c r="C34" s="770" t="s">
        <v>139</v>
      </c>
      <c r="D34" s="762"/>
      <c r="E34" s="307"/>
      <c r="F34" s="764" t="s">
        <v>22</v>
      </c>
      <c r="G34" s="754"/>
      <c r="H34" s="307"/>
      <c r="I34" s="294"/>
      <c r="J34" s="314" t="s">
        <v>140</v>
      </c>
      <c r="K34" s="764">
        <v>1.2</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649</v>
      </c>
      <c r="G36" s="766"/>
      <c r="H36" s="766"/>
      <c r="I36" s="766"/>
      <c r="J36" s="766"/>
      <c r="K36" s="766"/>
      <c r="L36" s="766"/>
      <c r="M36" s="754"/>
      <c r="N36" s="294"/>
      <c r="O36" s="314" t="s">
        <v>144</v>
      </c>
      <c r="P36" s="772">
        <v>0</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1</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1.2</v>
      </c>
      <c r="H50" s="796" t="s">
        <v>650</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1.7</v>
      </c>
      <c r="H51" s="796" t="s">
        <v>650</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1.1000000000000001</v>
      </c>
      <c r="H52" s="796" t="s">
        <v>650</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1</v>
      </c>
      <c r="H53" s="796" t="s">
        <v>650</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c r="AC2" s="294"/>
      <c r="AD2" s="294"/>
      <c r="AE2" s="294"/>
      <c r="AF2" s="294"/>
      <c r="AG2" s="294"/>
    </row>
    <row r="3" spans="2:33"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c r="AC3" s="294"/>
      <c r="AD3" s="294"/>
      <c r="AE3" s="294"/>
      <c r="AF3" s="294"/>
      <c r="AG3" s="294"/>
    </row>
    <row r="4" spans="2:33"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c r="AC4" s="294"/>
      <c r="AD4" s="294"/>
      <c r="AE4" s="294"/>
      <c r="AF4" s="294"/>
      <c r="AG4" s="294"/>
    </row>
    <row r="5" spans="2:33"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c r="AC5" s="294"/>
      <c r="AD5" s="294"/>
      <c r="AE5" s="294"/>
      <c r="AF5" s="294"/>
      <c r="AG5" s="294"/>
    </row>
    <row r="6" spans="2:33"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c r="AC6" s="294"/>
      <c r="AD6" s="294"/>
      <c r="AE6" s="294"/>
      <c r="AF6" s="294"/>
      <c r="AG6" s="294"/>
    </row>
    <row r="7" spans="2:33"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c r="AC7" s="294"/>
      <c r="AD7" s="294"/>
      <c r="AE7" s="294"/>
      <c r="AF7" s="294"/>
      <c r="AG7" s="294"/>
    </row>
    <row r="8" spans="2:33"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c r="AC8" s="294"/>
      <c r="AD8" s="294"/>
      <c r="AE8" s="294"/>
      <c r="AF8" s="1309" t="s">
        <v>651</v>
      </c>
      <c r="AG8" s="762"/>
    </row>
    <row r="9" spans="2:33"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c r="AC9" s="294"/>
      <c r="AD9" s="294"/>
      <c r="AE9" s="294"/>
      <c r="AF9" s="294"/>
      <c r="AG9" s="294"/>
    </row>
    <row r="10" spans="2:33" ht="30" customHeight="1" x14ac:dyDescent="0.25">
      <c r="B10" s="30"/>
      <c r="C10" s="763" t="s">
        <v>123</v>
      </c>
      <c r="D10" s="762"/>
      <c r="E10" s="764" t="s">
        <v>114</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c r="AC10" s="294"/>
      <c r="AD10" s="294"/>
      <c r="AE10" s="294"/>
      <c r="AF10" s="294"/>
      <c r="AG10" s="294"/>
    </row>
    <row r="11" spans="2:33"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c r="AC11" s="294"/>
      <c r="AD11" s="294"/>
      <c r="AE11" s="294"/>
      <c r="AF11" s="50" t="s">
        <v>652</v>
      </c>
      <c r="AG11" s="50" t="s">
        <v>653</v>
      </c>
    </row>
    <row r="12" spans="2:33" ht="29.25" customHeight="1" x14ac:dyDescent="0.25">
      <c r="B12" s="30"/>
      <c r="C12" s="777" t="s">
        <v>125</v>
      </c>
      <c r="D12" s="778"/>
      <c r="E12" s="775" t="s">
        <v>654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c r="AC12" s="294"/>
      <c r="AD12" s="294"/>
      <c r="AE12" s="294"/>
      <c r="AF12" s="36" t="s">
        <v>655</v>
      </c>
      <c r="AG12" s="36">
        <v>28</v>
      </c>
    </row>
    <row r="13" spans="2:33"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c r="AC13" s="294"/>
      <c r="AD13" s="294"/>
      <c r="AE13" s="294"/>
      <c r="AF13" s="36" t="s">
        <v>656</v>
      </c>
      <c r="AG13" s="36">
        <v>100</v>
      </c>
    </row>
    <row r="14" spans="2:33"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c r="AC14" s="294"/>
      <c r="AD14" s="294"/>
      <c r="AE14" s="294"/>
      <c r="AF14" s="36" t="s">
        <v>657</v>
      </c>
      <c r="AG14" s="36">
        <v>34</v>
      </c>
    </row>
    <row r="15" spans="2:33" ht="29.25" customHeight="1" x14ac:dyDescent="0.25">
      <c r="B15" s="30"/>
      <c r="C15" s="764" t="s">
        <v>658</v>
      </c>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c r="AC15" s="294"/>
      <c r="AD15" s="294"/>
      <c r="AE15" s="294"/>
      <c r="AF15" s="36" t="s">
        <v>659</v>
      </c>
      <c r="AG15" s="36">
        <v>100</v>
      </c>
    </row>
    <row r="16" spans="2:33" ht="15" customHeight="1" x14ac:dyDescent="0.25">
      <c r="B16" s="30"/>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6"/>
      <c r="AC16" s="294"/>
      <c r="AD16" s="294"/>
      <c r="AE16" s="294"/>
      <c r="AF16" s="36" t="s">
        <v>660</v>
      </c>
      <c r="AG16" s="36">
        <v>38</v>
      </c>
    </row>
    <row r="17" spans="3:33"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c r="AB17" s="306"/>
      <c r="AC17" s="294"/>
      <c r="AD17" s="294"/>
      <c r="AE17" s="294"/>
      <c r="AF17" s="36" t="s">
        <v>661</v>
      </c>
      <c r="AG17" s="36">
        <v>100</v>
      </c>
    </row>
    <row r="18" spans="3:33"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c r="AB18" s="302"/>
      <c r="AC18" s="294"/>
      <c r="AD18" s="294"/>
      <c r="AE18" s="294"/>
      <c r="AF18" s="36" t="s">
        <v>662</v>
      </c>
      <c r="AG18" s="36">
        <v>25</v>
      </c>
    </row>
    <row r="19" spans="3:33"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c r="AB19" s="302"/>
      <c r="AC19" s="294"/>
      <c r="AD19" s="294"/>
      <c r="AE19" s="294"/>
      <c r="AF19" s="294"/>
      <c r="AG19" s="294"/>
    </row>
    <row r="20" spans="3:33"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c r="AB20" s="302"/>
      <c r="AC20" s="294"/>
      <c r="AD20" s="294"/>
      <c r="AE20" s="294"/>
      <c r="AF20" s="294"/>
      <c r="AG20" s="294"/>
    </row>
    <row r="21" spans="3:33"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c r="AB21" s="302"/>
      <c r="AC21" s="294"/>
      <c r="AD21" s="294"/>
      <c r="AE21" s="294"/>
      <c r="AF21" s="294"/>
      <c r="AG21" s="294"/>
    </row>
    <row r="22" spans="3:33"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c r="AB22" s="302"/>
      <c r="AC22" s="294"/>
      <c r="AD22" s="294"/>
      <c r="AE22" s="294"/>
      <c r="AF22" s="294"/>
      <c r="AG22" s="294"/>
    </row>
    <row r="23" spans="3:33"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33</v>
      </c>
      <c r="X23" s="766"/>
      <c r="Y23" s="766"/>
      <c r="Z23" s="766"/>
      <c r="AA23" s="754"/>
      <c r="AB23" s="302"/>
      <c r="AC23" s="294"/>
      <c r="AD23" s="294"/>
      <c r="AE23" s="294"/>
      <c r="AF23" s="294"/>
      <c r="AG23" s="294"/>
    </row>
    <row r="24" spans="3:33"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c r="AB24" s="302"/>
      <c r="AC24" s="294"/>
      <c r="AD24" s="294"/>
      <c r="AE24" s="294"/>
      <c r="AF24" s="294"/>
      <c r="AG24" s="294"/>
    </row>
    <row r="25" spans="3:33"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c r="AB25" s="302"/>
      <c r="AC25" s="294"/>
      <c r="AD25" s="294"/>
      <c r="AE25" s="294"/>
      <c r="AF25" s="294"/>
      <c r="AG25" s="294"/>
    </row>
    <row r="26" spans="3:33" ht="39.75" customHeight="1" x14ac:dyDescent="0.25">
      <c r="C26" s="1308" t="s">
        <v>646</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c r="AB26" s="302"/>
      <c r="AC26" s="294"/>
      <c r="AD26" s="294"/>
      <c r="AE26" s="294"/>
      <c r="AF26" s="326">
        <f>+(((((AG12/100)*AG13)+((AG14/100)*AG15)+((AG16/100)*AG17))*AG18)/100)</f>
        <v>25</v>
      </c>
      <c r="AG26" s="294"/>
    </row>
    <row r="27" spans="3:33"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10"/>
      <c r="AC27" s="294"/>
      <c r="AD27" s="294"/>
      <c r="AE27" s="294"/>
      <c r="AF27" s="294"/>
      <c r="AG27" s="294"/>
    </row>
    <row r="28" spans="3:33"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c r="AB28" s="310"/>
      <c r="AC28" s="294"/>
      <c r="AD28" s="294"/>
      <c r="AE28" s="294"/>
      <c r="AF28" s="294"/>
      <c r="AG28" s="294"/>
    </row>
    <row r="29" spans="3:33" ht="29.25" customHeight="1" x14ac:dyDescent="0.25">
      <c r="C29" s="772" t="s">
        <v>647</v>
      </c>
      <c r="D29" s="766"/>
      <c r="E29" s="766"/>
      <c r="F29" s="766"/>
      <c r="G29" s="766"/>
      <c r="H29" s="766"/>
      <c r="I29" s="766"/>
      <c r="J29" s="766"/>
      <c r="K29" s="754"/>
      <c r="L29" s="304"/>
      <c r="M29" s="772"/>
      <c r="N29" s="766"/>
      <c r="O29" s="766"/>
      <c r="P29" s="766"/>
      <c r="Q29" s="766"/>
      <c r="R29" s="766"/>
      <c r="S29" s="766"/>
      <c r="T29" s="766"/>
      <c r="U29" s="766"/>
      <c r="V29" s="766"/>
      <c r="W29" s="766"/>
      <c r="X29" s="766"/>
      <c r="Y29" s="766"/>
      <c r="Z29" s="766"/>
      <c r="AA29" s="754"/>
      <c r="AB29" s="310"/>
      <c r="AC29" s="294"/>
      <c r="AD29" s="294"/>
      <c r="AE29" s="294"/>
      <c r="AF29" s="294"/>
      <c r="AG29" s="294"/>
    </row>
    <row r="30" spans="3:33"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302"/>
      <c r="AC30" s="294"/>
      <c r="AD30" s="294"/>
      <c r="AE30" s="294"/>
      <c r="AF30" s="294"/>
      <c r="AG30" s="294"/>
    </row>
    <row r="31" spans="3:33"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c r="AB31" s="302"/>
      <c r="AC31" s="294"/>
      <c r="AD31" s="294"/>
      <c r="AE31" s="294"/>
      <c r="AF31" s="294"/>
      <c r="AG31" s="294"/>
    </row>
    <row r="32" spans="3:33" ht="90" customHeight="1" x14ac:dyDescent="0.25">
      <c r="C32" s="771" t="s">
        <v>648</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c r="AB32" s="302"/>
      <c r="AC32" s="294"/>
      <c r="AD32" s="294"/>
      <c r="AE32" s="294"/>
      <c r="AF32" s="294"/>
      <c r="AG32" s="294"/>
    </row>
    <row r="34" spans="3:27" ht="15.75" customHeight="1" x14ac:dyDescent="0.25">
      <c r="C34" s="770" t="s">
        <v>139</v>
      </c>
      <c r="D34" s="762"/>
      <c r="E34" s="307"/>
      <c r="F34" s="764" t="s">
        <v>34</v>
      </c>
      <c r="G34" s="754"/>
      <c r="H34" s="307"/>
      <c r="I34" s="294"/>
      <c r="J34" s="314" t="s">
        <v>140</v>
      </c>
      <c r="K34" s="764">
        <v>25</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663</v>
      </c>
      <c r="G36" s="766"/>
      <c r="H36" s="766"/>
      <c r="I36" s="766"/>
      <c r="J36" s="766"/>
      <c r="K36" s="766"/>
      <c r="L36" s="766"/>
      <c r="M36" s="754"/>
      <c r="N36" s="294"/>
      <c r="O36" s="314" t="s">
        <v>144</v>
      </c>
      <c r="P36" s="772">
        <v>0</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25</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25</v>
      </c>
      <c r="H50" s="796" t="s">
        <v>664</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65</v>
      </c>
      <c r="H51" s="796" t="s">
        <v>664</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85</v>
      </c>
      <c r="H52" s="796" t="s">
        <v>664</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100</v>
      </c>
      <c r="H53" s="796" t="s">
        <v>664</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c r="AC2" s="294"/>
      <c r="AD2" s="294"/>
      <c r="AE2" s="294"/>
      <c r="AF2" s="294"/>
      <c r="AG2" s="294"/>
      <c r="AH2" s="294"/>
    </row>
    <row r="3" spans="2:34"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c r="AC3" s="294"/>
      <c r="AD3" s="294"/>
      <c r="AE3" s="294"/>
      <c r="AF3" s="294"/>
      <c r="AG3" s="294"/>
      <c r="AH3" s="294"/>
    </row>
    <row r="4" spans="2:34"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c r="AC4" s="294"/>
      <c r="AD4" s="294"/>
      <c r="AE4" s="294"/>
      <c r="AF4" s="294"/>
      <c r="AG4" s="294"/>
      <c r="AH4" s="294"/>
    </row>
    <row r="5" spans="2:34"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c r="AC5" s="294"/>
      <c r="AD5" s="294"/>
      <c r="AE5" s="294"/>
      <c r="AF5" s="294"/>
      <c r="AG5" s="294"/>
      <c r="AH5" s="294"/>
    </row>
    <row r="6" spans="2:34"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c r="AC6" s="294"/>
      <c r="AD6" s="294"/>
      <c r="AE6" s="294"/>
      <c r="AF6" s="294"/>
      <c r="AG6" s="294"/>
      <c r="AH6" s="294"/>
    </row>
    <row r="7" spans="2:34"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c r="AC7" s="294"/>
      <c r="AD7" s="294"/>
      <c r="AE7" s="294"/>
      <c r="AF7" s="294"/>
      <c r="AG7" s="294"/>
      <c r="AH7" s="294"/>
    </row>
    <row r="8" spans="2:34"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c r="AC8" s="294"/>
      <c r="AD8" s="294"/>
      <c r="AE8" s="294"/>
      <c r="AF8" s="294"/>
      <c r="AG8" s="294"/>
      <c r="AH8" s="294"/>
    </row>
    <row r="9" spans="2:34"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c r="AC9" s="294"/>
      <c r="AD9" s="294"/>
      <c r="AE9" s="294"/>
      <c r="AF9" s="294"/>
      <c r="AG9" s="1309" t="s">
        <v>651</v>
      </c>
      <c r="AH9" s="762"/>
    </row>
    <row r="10" spans="2:34" ht="30" customHeight="1" x14ac:dyDescent="0.25">
      <c r="B10" s="30"/>
      <c r="C10" s="763" t="s">
        <v>123</v>
      </c>
      <c r="D10" s="762"/>
      <c r="E10" s="764" t="s">
        <v>665</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c r="AC10" s="294"/>
      <c r="AD10" s="294"/>
      <c r="AE10" s="294"/>
      <c r="AF10" s="294"/>
      <c r="AG10" s="294"/>
      <c r="AH10" s="294"/>
    </row>
    <row r="11" spans="2:34"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c r="AC11" s="294"/>
      <c r="AD11" s="294"/>
      <c r="AE11" s="294"/>
      <c r="AF11" s="294"/>
      <c r="AG11" s="294"/>
      <c r="AH11" s="294"/>
    </row>
    <row r="12" spans="2:34" ht="29.25" customHeight="1" x14ac:dyDescent="0.25">
      <c r="B12" s="30"/>
      <c r="C12" s="777" t="s">
        <v>125</v>
      </c>
      <c r="D12" s="778"/>
      <c r="E12" s="775" t="s">
        <v>654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c r="AC12" s="294"/>
      <c r="AD12" s="294"/>
      <c r="AE12" s="294"/>
      <c r="AF12" s="294"/>
      <c r="AG12" s="50" t="s">
        <v>652</v>
      </c>
      <c r="AH12" s="50" t="s">
        <v>653</v>
      </c>
    </row>
    <row r="13" spans="2:34"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c r="AC13" s="294"/>
      <c r="AD13" s="294"/>
      <c r="AE13" s="294"/>
      <c r="AF13" s="294"/>
      <c r="AG13" s="36" t="s">
        <v>655</v>
      </c>
      <c r="AH13" s="36">
        <v>28</v>
      </c>
    </row>
    <row r="14" spans="2:34"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c r="AC14" s="294"/>
      <c r="AD14" s="294"/>
      <c r="AE14" s="294"/>
      <c r="AF14" s="294"/>
      <c r="AG14" s="36" t="s">
        <v>656</v>
      </c>
      <c r="AH14" s="36">
        <v>100</v>
      </c>
    </row>
    <row r="15" spans="2:34" ht="29.25" customHeight="1" x14ac:dyDescent="0.25">
      <c r="B15" s="30"/>
      <c r="C15" s="764" t="s">
        <v>666</v>
      </c>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c r="AC15" s="294"/>
      <c r="AD15" s="294"/>
      <c r="AE15" s="294"/>
      <c r="AF15" s="294"/>
      <c r="AG15" s="36" t="s">
        <v>657</v>
      </c>
      <c r="AH15" s="36">
        <v>34</v>
      </c>
    </row>
    <row r="16" spans="2:34" ht="15" customHeight="1" x14ac:dyDescent="0.25">
      <c r="B16" s="30"/>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6"/>
      <c r="AC16" s="294"/>
      <c r="AD16" s="294"/>
      <c r="AE16" s="294"/>
      <c r="AF16" s="294"/>
      <c r="AG16" s="36" t="s">
        <v>659</v>
      </c>
      <c r="AH16" s="36">
        <v>100</v>
      </c>
    </row>
    <row r="17" spans="3:34"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c r="AB17" s="306"/>
      <c r="AC17" s="294"/>
      <c r="AD17" s="294"/>
      <c r="AE17" s="294"/>
      <c r="AF17" s="294"/>
      <c r="AG17" s="36" t="s">
        <v>660</v>
      </c>
      <c r="AH17" s="36">
        <v>38</v>
      </c>
    </row>
    <row r="18" spans="3:34"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c r="AB18" s="302"/>
      <c r="AC18" s="294"/>
      <c r="AD18" s="294"/>
      <c r="AE18" s="294"/>
      <c r="AF18" s="294"/>
      <c r="AG18" s="36" t="s">
        <v>661</v>
      </c>
      <c r="AH18" s="36">
        <v>100</v>
      </c>
    </row>
    <row r="19" spans="3:34"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c r="AB19" s="302"/>
      <c r="AC19" s="294"/>
      <c r="AD19" s="294"/>
      <c r="AE19" s="294"/>
      <c r="AF19" s="294"/>
      <c r="AG19" s="36" t="s">
        <v>662</v>
      </c>
      <c r="AH19" s="36">
        <v>25</v>
      </c>
    </row>
    <row r="20" spans="3:34"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c r="AB20" s="302"/>
      <c r="AC20" s="294"/>
      <c r="AD20" s="294"/>
      <c r="AE20" s="294"/>
      <c r="AF20" s="294"/>
      <c r="AG20" s="294"/>
      <c r="AH20" s="294"/>
    </row>
    <row r="21" spans="3:34"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c r="AB21" s="302"/>
      <c r="AC21" s="294"/>
      <c r="AD21" s="294"/>
      <c r="AE21" s="294"/>
      <c r="AF21" s="294"/>
      <c r="AG21" s="294"/>
      <c r="AH21" s="294"/>
    </row>
    <row r="22" spans="3:34"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c r="AB22" s="302"/>
      <c r="AC22" s="294"/>
      <c r="AD22" s="294"/>
      <c r="AE22" s="294"/>
      <c r="AF22" s="294"/>
      <c r="AG22" s="294"/>
      <c r="AH22" s="294"/>
    </row>
    <row r="23" spans="3:34"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33</v>
      </c>
      <c r="X23" s="766"/>
      <c r="Y23" s="766"/>
      <c r="Z23" s="766"/>
      <c r="AA23" s="754"/>
      <c r="AB23" s="302"/>
      <c r="AC23" s="294"/>
      <c r="AD23" s="294"/>
      <c r="AE23" s="294"/>
      <c r="AF23" s="294"/>
      <c r="AG23" s="326">
        <f>+(((((AH13/100)*AH14)+((AH15/100)*AH16)+((AH17/100)*AH18))*AH19)/100)</f>
        <v>25</v>
      </c>
      <c r="AH23" s="294"/>
    </row>
    <row r="24" spans="3:34"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c r="AB24" s="302"/>
      <c r="AC24" s="294"/>
      <c r="AD24" s="294"/>
      <c r="AE24" s="294"/>
      <c r="AF24" s="294"/>
      <c r="AG24" s="294"/>
      <c r="AH24" s="294"/>
    </row>
    <row r="25" spans="3:34"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c r="AB25" s="302"/>
      <c r="AC25" s="294"/>
      <c r="AD25" s="294"/>
      <c r="AE25" s="294"/>
      <c r="AF25" s="294"/>
      <c r="AG25" s="294"/>
      <c r="AH25" s="294"/>
    </row>
    <row r="26" spans="3:34" ht="39.75" customHeight="1" x14ac:dyDescent="0.25">
      <c r="C26" s="1308" t="s">
        <v>646</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c r="AB26" s="302"/>
      <c r="AC26" s="294"/>
      <c r="AD26" s="294"/>
      <c r="AE26" s="294"/>
      <c r="AF26" s="294"/>
      <c r="AG26" s="294"/>
      <c r="AH26" s="294"/>
    </row>
    <row r="27" spans="3:34"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10"/>
      <c r="AC27" s="294"/>
      <c r="AD27" s="294"/>
      <c r="AE27" s="294"/>
      <c r="AF27" s="294"/>
      <c r="AG27" s="294"/>
      <c r="AH27" s="294"/>
    </row>
    <row r="28" spans="3:34"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c r="AB28" s="310"/>
      <c r="AC28" s="294"/>
      <c r="AD28" s="294"/>
      <c r="AE28" s="294"/>
      <c r="AF28" s="294"/>
      <c r="AG28" s="294"/>
      <c r="AH28" s="294"/>
    </row>
    <row r="29" spans="3:34" ht="29.25" customHeight="1" x14ac:dyDescent="0.25">
      <c r="C29" s="772" t="s">
        <v>647</v>
      </c>
      <c r="D29" s="766"/>
      <c r="E29" s="766"/>
      <c r="F29" s="766"/>
      <c r="G29" s="766"/>
      <c r="H29" s="766"/>
      <c r="I29" s="766"/>
      <c r="J29" s="766"/>
      <c r="K29" s="754"/>
      <c r="L29" s="304"/>
      <c r="M29" s="772"/>
      <c r="N29" s="766"/>
      <c r="O29" s="766"/>
      <c r="P29" s="766"/>
      <c r="Q29" s="766"/>
      <c r="R29" s="766"/>
      <c r="S29" s="766"/>
      <c r="T29" s="766"/>
      <c r="U29" s="766"/>
      <c r="V29" s="766"/>
      <c r="W29" s="766"/>
      <c r="X29" s="766"/>
      <c r="Y29" s="766"/>
      <c r="Z29" s="766"/>
      <c r="AA29" s="754"/>
      <c r="AB29" s="310"/>
      <c r="AC29" s="294"/>
      <c r="AD29" s="294"/>
      <c r="AE29" s="294"/>
      <c r="AF29" s="294"/>
      <c r="AG29" s="294"/>
      <c r="AH29" s="294"/>
    </row>
    <row r="30" spans="3:34"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302"/>
      <c r="AC30" s="294"/>
      <c r="AD30" s="294"/>
      <c r="AE30" s="294"/>
      <c r="AF30" s="294"/>
      <c r="AG30" s="294"/>
      <c r="AH30" s="294"/>
    </row>
    <row r="31" spans="3:34"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c r="AB31" s="302"/>
      <c r="AC31" s="294"/>
      <c r="AD31" s="294"/>
      <c r="AE31" s="294"/>
      <c r="AF31" s="294"/>
      <c r="AG31" s="294"/>
      <c r="AH31" s="294"/>
    </row>
    <row r="32" spans="3:34" ht="90" customHeight="1" x14ac:dyDescent="0.25">
      <c r="C32" s="771" t="s">
        <v>648</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c r="AB32" s="302"/>
      <c r="AC32" s="294"/>
      <c r="AD32" s="294"/>
      <c r="AE32" s="294"/>
      <c r="AF32" s="294"/>
      <c r="AG32" s="294"/>
      <c r="AH32" s="294"/>
    </row>
    <row r="34" spans="3:27" ht="15.75" customHeight="1" x14ac:dyDescent="0.25">
      <c r="C34" s="770" t="s">
        <v>139</v>
      </c>
      <c r="D34" s="762"/>
      <c r="E34" s="307"/>
      <c r="F34" s="764" t="s">
        <v>34</v>
      </c>
      <c r="G34" s="754"/>
      <c r="H34" s="307"/>
      <c r="I34" s="294"/>
      <c r="J34" s="314" t="s">
        <v>140</v>
      </c>
      <c r="K34" s="764">
        <v>25</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667</v>
      </c>
      <c r="G36" s="766"/>
      <c r="H36" s="766"/>
      <c r="I36" s="766"/>
      <c r="J36" s="766"/>
      <c r="K36" s="766"/>
      <c r="L36" s="766"/>
      <c r="M36" s="754"/>
      <c r="N36" s="294"/>
      <c r="O36" s="314" t="s">
        <v>144</v>
      </c>
      <c r="P36" s="772">
        <v>0</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1</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25</v>
      </c>
      <c r="H50" s="796" t="s">
        <v>668</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65</v>
      </c>
      <c r="H51" s="796" t="s">
        <v>668</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85</v>
      </c>
      <c r="H52" s="796" t="s">
        <v>668</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100</v>
      </c>
      <c r="H53" s="796" t="s">
        <v>668</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c r="AC2" s="294"/>
      <c r="AD2" s="294"/>
      <c r="AE2" s="294"/>
      <c r="AF2" s="294"/>
      <c r="AG2" s="294"/>
      <c r="AH2" s="294"/>
    </row>
    <row r="3" spans="2:34"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c r="AC3" s="294"/>
      <c r="AD3" s="294"/>
      <c r="AE3" s="294"/>
      <c r="AF3" s="294"/>
      <c r="AG3" s="294"/>
      <c r="AH3" s="294"/>
    </row>
    <row r="4" spans="2:34"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c r="AC4" s="294"/>
      <c r="AD4" s="294"/>
      <c r="AE4" s="294"/>
      <c r="AF4" s="294"/>
      <c r="AG4" s="294"/>
      <c r="AH4" s="294"/>
    </row>
    <row r="5" spans="2:34"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c r="AC5" s="294"/>
      <c r="AD5" s="294"/>
      <c r="AE5" s="294"/>
      <c r="AF5" s="294"/>
      <c r="AG5" s="294"/>
      <c r="AH5" s="294"/>
    </row>
    <row r="6" spans="2:34"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c r="AC6" s="294"/>
      <c r="AD6" s="294"/>
      <c r="AE6" s="294"/>
      <c r="AF6" s="294"/>
      <c r="AG6" s="1309" t="s">
        <v>651</v>
      </c>
      <c r="AH6" s="762"/>
    </row>
    <row r="7" spans="2:34"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c r="AC7" s="294"/>
      <c r="AD7" s="294"/>
      <c r="AE7" s="294"/>
      <c r="AF7" s="294"/>
      <c r="AG7" s="294"/>
      <c r="AH7" s="294"/>
    </row>
    <row r="8" spans="2:34"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c r="AC8" s="294"/>
      <c r="AD8" s="294"/>
      <c r="AE8" s="294"/>
      <c r="AF8" s="294"/>
      <c r="AG8" s="294"/>
      <c r="AH8" s="294"/>
    </row>
    <row r="9" spans="2:34"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c r="AC9" s="294"/>
      <c r="AD9" s="294"/>
      <c r="AE9" s="294"/>
      <c r="AF9" s="294"/>
      <c r="AG9" s="50" t="s">
        <v>652</v>
      </c>
      <c r="AH9" s="50" t="s">
        <v>653</v>
      </c>
    </row>
    <row r="10" spans="2:34" ht="30" customHeight="1" x14ac:dyDescent="0.25">
      <c r="B10" s="30"/>
      <c r="C10" s="763" t="s">
        <v>123</v>
      </c>
      <c r="D10" s="762"/>
      <c r="E10" s="764" t="s">
        <v>118</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c r="AC10" s="294"/>
      <c r="AD10" s="294"/>
      <c r="AE10" s="294"/>
      <c r="AF10" s="294"/>
      <c r="AG10" s="36" t="s">
        <v>655</v>
      </c>
      <c r="AH10" s="36">
        <v>28</v>
      </c>
    </row>
    <row r="11" spans="2:34"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c r="AC11" s="294"/>
      <c r="AD11" s="294"/>
      <c r="AE11" s="294"/>
      <c r="AF11" s="294"/>
      <c r="AG11" s="36" t="s">
        <v>656</v>
      </c>
      <c r="AH11" s="36">
        <v>100</v>
      </c>
    </row>
    <row r="12" spans="2:34" ht="29.25" customHeight="1" x14ac:dyDescent="0.25">
      <c r="B12" s="30"/>
      <c r="C12" s="777" t="s">
        <v>125</v>
      </c>
      <c r="D12" s="778"/>
      <c r="E12" s="775" t="s">
        <v>669</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c r="AC12" s="294"/>
      <c r="AD12" s="294"/>
      <c r="AE12" s="294"/>
      <c r="AF12" s="294"/>
      <c r="AG12" s="36" t="s">
        <v>657</v>
      </c>
      <c r="AH12" s="36">
        <v>34</v>
      </c>
    </row>
    <row r="13" spans="2:34"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c r="AC13" s="294"/>
      <c r="AD13" s="294"/>
      <c r="AE13" s="294"/>
      <c r="AF13" s="294"/>
      <c r="AG13" s="36" t="s">
        <v>659</v>
      </c>
      <c r="AH13" s="36">
        <v>100</v>
      </c>
    </row>
    <row r="14" spans="2:34" ht="15" customHeight="1" x14ac:dyDescent="0.25">
      <c r="B14" s="30"/>
      <c r="C14" s="763" t="s">
        <v>127</v>
      </c>
      <c r="D14" s="762"/>
      <c r="E14" s="305"/>
      <c r="F14" s="761"/>
      <c r="G14" s="762"/>
      <c r="H14" s="762"/>
      <c r="I14" s="762"/>
      <c r="J14" s="762"/>
      <c r="K14" s="762"/>
      <c r="L14" s="762"/>
      <c r="M14" s="762"/>
      <c r="N14" s="762"/>
      <c r="O14" s="762"/>
      <c r="P14" s="762"/>
      <c r="Q14" s="762"/>
      <c r="R14" s="762"/>
      <c r="S14" s="762"/>
      <c r="T14" s="762"/>
      <c r="U14" s="762"/>
      <c r="V14" s="762"/>
      <c r="W14" s="762"/>
      <c r="X14" s="762"/>
      <c r="Y14" s="762"/>
      <c r="Z14" s="762"/>
      <c r="AA14" s="762"/>
      <c r="AB14" s="774"/>
      <c r="AC14" s="294"/>
      <c r="AD14" s="294"/>
      <c r="AE14" s="294"/>
      <c r="AF14" s="294"/>
      <c r="AG14" s="36" t="s">
        <v>660</v>
      </c>
      <c r="AH14" s="36">
        <v>38</v>
      </c>
    </row>
    <row r="15" spans="2:34" ht="29.25" customHeight="1" x14ac:dyDescent="0.25">
      <c r="B15" s="30"/>
      <c r="C15" s="764" t="s">
        <v>670</v>
      </c>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54"/>
      <c r="AB15" s="306"/>
      <c r="AC15" s="294"/>
      <c r="AD15" s="294"/>
      <c r="AE15" s="294"/>
      <c r="AF15" s="294"/>
      <c r="AG15" s="36" t="s">
        <v>661</v>
      </c>
      <c r="AH15" s="36">
        <v>100</v>
      </c>
    </row>
    <row r="16" spans="2:34" ht="15" customHeight="1" x14ac:dyDescent="0.25">
      <c r="B16" s="30"/>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6"/>
      <c r="AC16" s="294"/>
      <c r="AD16" s="294"/>
      <c r="AE16" s="294"/>
      <c r="AF16" s="294"/>
      <c r="AG16" s="36" t="s">
        <v>662</v>
      </c>
      <c r="AH16" s="36">
        <v>15</v>
      </c>
    </row>
    <row r="17" spans="3:33" ht="15" customHeight="1" x14ac:dyDescent="0.25">
      <c r="C17" s="308" t="s">
        <v>128</v>
      </c>
      <c r="D17" s="308"/>
      <c r="E17" s="294"/>
      <c r="F17" s="294"/>
      <c r="G17" s="294"/>
      <c r="H17" s="294"/>
      <c r="I17" s="294"/>
      <c r="J17" s="307"/>
      <c r="K17" s="307"/>
      <c r="L17" s="307"/>
      <c r="M17" s="307"/>
      <c r="N17" s="307"/>
      <c r="O17" s="307"/>
      <c r="P17" s="307"/>
      <c r="Q17" s="307"/>
      <c r="R17" s="307" t="s">
        <v>129</v>
      </c>
      <c r="S17" s="307"/>
      <c r="T17" s="307"/>
      <c r="U17" s="307"/>
      <c r="V17" s="307"/>
      <c r="W17" s="307"/>
      <c r="X17" s="307"/>
      <c r="Y17" s="307"/>
      <c r="Z17" s="307"/>
      <c r="AA17" s="307"/>
      <c r="AB17" s="306"/>
      <c r="AC17" s="294"/>
      <c r="AD17" s="294"/>
      <c r="AE17" s="294"/>
      <c r="AF17" s="294"/>
      <c r="AG17" s="294"/>
    </row>
    <row r="18" spans="3:33" ht="15" customHeight="1" x14ac:dyDescent="0.25">
      <c r="C18" s="779"/>
      <c r="D18" s="780"/>
      <c r="E18" s="780"/>
      <c r="F18" s="780"/>
      <c r="G18" s="780"/>
      <c r="H18" s="780"/>
      <c r="I18" s="780"/>
      <c r="J18" s="780"/>
      <c r="K18" s="780"/>
      <c r="L18" s="780"/>
      <c r="M18" s="780"/>
      <c r="N18" s="780"/>
      <c r="O18" s="780"/>
      <c r="P18" s="781"/>
      <c r="Q18" s="294"/>
      <c r="R18" s="765"/>
      <c r="S18" s="766"/>
      <c r="T18" s="766"/>
      <c r="U18" s="766"/>
      <c r="V18" s="766"/>
      <c r="W18" s="766"/>
      <c r="X18" s="766"/>
      <c r="Y18" s="766"/>
      <c r="Z18" s="766"/>
      <c r="AA18" s="754"/>
      <c r="AB18" s="302"/>
      <c r="AC18" s="294"/>
      <c r="AD18" s="294"/>
      <c r="AE18" s="294"/>
      <c r="AF18" s="294"/>
      <c r="AG18" s="294"/>
    </row>
    <row r="19" spans="3:33" ht="15" customHeight="1" x14ac:dyDescent="0.25">
      <c r="C19" s="782"/>
      <c r="D19" s="736"/>
      <c r="E19" s="736"/>
      <c r="F19" s="736"/>
      <c r="G19" s="736"/>
      <c r="H19" s="736"/>
      <c r="I19" s="736"/>
      <c r="J19" s="736"/>
      <c r="K19" s="736"/>
      <c r="L19" s="736"/>
      <c r="M19" s="736"/>
      <c r="N19" s="736"/>
      <c r="O19" s="736"/>
      <c r="P19" s="774"/>
      <c r="Q19" s="294"/>
      <c r="R19" s="294"/>
      <c r="S19" s="294"/>
      <c r="T19" s="294"/>
      <c r="U19" s="294"/>
      <c r="V19" s="294"/>
      <c r="W19" s="294"/>
      <c r="X19" s="294"/>
      <c r="Y19" s="294"/>
      <c r="Z19" s="294"/>
      <c r="AA19" s="294"/>
      <c r="AB19" s="302"/>
      <c r="AC19" s="294"/>
      <c r="AD19" s="294"/>
      <c r="AE19" s="294"/>
      <c r="AF19" s="294"/>
      <c r="AG19" s="294"/>
    </row>
    <row r="20" spans="3:33" ht="15" customHeight="1" x14ac:dyDescent="0.25">
      <c r="C20" s="782"/>
      <c r="D20" s="736"/>
      <c r="E20" s="736"/>
      <c r="F20" s="736"/>
      <c r="G20" s="736"/>
      <c r="H20" s="736"/>
      <c r="I20" s="736"/>
      <c r="J20" s="736"/>
      <c r="K20" s="736"/>
      <c r="L20" s="736"/>
      <c r="M20" s="736"/>
      <c r="N20" s="736"/>
      <c r="O20" s="736"/>
      <c r="P20" s="774"/>
      <c r="Q20" s="304"/>
      <c r="R20" s="307" t="s">
        <v>130</v>
      </c>
      <c r="S20" s="307"/>
      <c r="T20" s="307"/>
      <c r="U20" s="307"/>
      <c r="V20" s="307"/>
      <c r="W20" s="304"/>
      <c r="X20" s="304"/>
      <c r="Y20" s="304"/>
      <c r="Z20" s="294"/>
      <c r="AA20" s="304"/>
      <c r="AB20" s="302"/>
      <c r="AC20" s="294"/>
      <c r="AD20" s="294"/>
      <c r="AE20" s="294"/>
      <c r="AF20" s="294"/>
      <c r="AG20" s="326">
        <f>+(((((AH10/100)*AH11)+((AH12/100)*AH13)+((AH14/100)*AH15))*AH16)/100)</f>
        <v>15</v>
      </c>
    </row>
    <row r="21" spans="3:33" ht="15" customHeight="1" x14ac:dyDescent="0.25">
      <c r="C21" s="782"/>
      <c r="D21" s="736"/>
      <c r="E21" s="736"/>
      <c r="F21" s="736"/>
      <c r="G21" s="736"/>
      <c r="H21" s="736"/>
      <c r="I21" s="736"/>
      <c r="J21" s="736"/>
      <c r="K21" s="736"/>
      <c r="L21" s="736"/>
      <c r="M21" s="736"/>
      <c r="N21" s="736"/>
      <c r="O21" s="736"/>
      <c r="P21" s="774"/>
      <c r="Q21" s="294"/>
      <c r="R21" s="36"/>
      <c r="S21" s="294" t="s">
        <v>15</v>
      </c>
      <c r="T21" s="294"/>
      <c r="U21" s="36"/>
      <c r="V21" s="294" t="s">
        <v>27</v>
      </c>
      <c r="W21" s="294"/>
      <c r="X21" s="36"/>
      <c r="Y21" s="309" t="s">
        <v>46</v>
      </c>
      <c r="Z21" s="294"/>
      <c r="AA21" s="294"/>
      <c r="AB21" s="302"/>
      <c r="AC21" s="294"/>
      <c r="AD21" s="294"/>
      <c r="AE21" s="294"/>
      <c r="AF21" s="294"/>
      <c r="AG21" s="294"/>
    </row>
    <row r="22" spans="3:33" ht="15" customHeight="1" x14ac:dyDescent="0.25">
      <c r="C22" s="782"/>
      <c r="D22" s="736"/>
      <c r="E22" s="736"/>
      <c r="F22" s="736"/>
      <c r="G22" s="736"/>
      <c r="H22" s="736"/>
      <c r="I22" s="736"/>
      <c r="J22" s="736"/>
      <c r="K22" s="736"/>
      <c r="L22" s="736"/>
      <c r="M22" s="736"/>
      <c r="N22" s="736"/>
      <c r="O22" s="736"/>
      <c r="P22" s="774"/>
      <c r="Q22" s="294"/>
      <c r="R22" s="294"/>
      <c r="S22" s="294"/>
      <c r="T22" s="294"/>
      <c r="U22" s="294"/>
      <c r="V22" s="294"/>
      <c r="W22" s="294"/>
      <c r="X22" s="294"/>
      <c r="Y22" s="294"/>
      <c r="Z22" s="294"/>
      <c r="AA22" s="294"/>
      <c r="AB22" s="302"/>
      <c r="AC22" s="294"/>
      <c r="AD22" s="294"/>
      <c r="AE22" s="294"/>
      <c r="AF22" s="294"/>
      <c r="AG22" s="294"/>
    </row>
    <row r="23" spans="3:33" ht="15" customHeight="1" x14ac:dyDescent="0.25">
      <c r="C23" s="783"/>
      <c r="D23" s="784"/>
      <c r="E23" s="784"/>
      <c r="F23" s="784"/>
      <c r="G23" s="784"/>
      <c r="H23" s="784"/>
      <c r="I23" s="784"/>
      <c r="J23" s="784"/>
      <c r="K23" s="784"/>
      <c r="L23" s="784"/>
      <c r="M23" s="784"/>
      <c r="N23" s="784"/>
      <c r="O23" s="784"/>
      <c r="P23" s="785"/>
      <c r="Q23" s="294"/>
      <c r="R23" s="307" t="s">
        <v>131</v>
      </c>
      <c r="S23" s="294"/>
      <c r="T23" s="294"/>
      <c r="U23" s="294"/>
      <c r="V23" s="294"/>
      <c r="W23" s="772" t="s">
        <v>33</v>
      </c>
      <c r="X23" s="766"/>
      <c r="Y23" s="766"/>
      <c r="Z23" s="766"/>
      <c r="AA23" s="754"/>
      <c r="AB23" s="302"/>
      <c r="AC23" s="294"/>
      <c r="AD23" s="294"/>
      <c r="AE23" s="294"/>
      <c r="AF23" s="294"/>
      <c r="AG23" s="294"/>
    </row>
    <row r="24" spans="3:33" ht="15" customHeight="1" x14ac:dyDescent="0.25">
      <c r="C24" s="304"/>
      <c r="D24" s="304"/>
      <c r="E24" s="304"/>
      <c r="F24" s="304"/>
      <c r="G24" s="304"/>
      <c r="H24" s="294"/>
      <c r="I24" s="294"/>
      <c r="J24" s="294"/>
      <c r="K24" s="294"/>
      <c r="L24" s="294"/>
      <c r="M24" s="294"/>
      <c r="N24" s="294"/>
      <c r="O24" s="294"/>
      <c r="P24" s="294"/>
      <c r="Q24" s="294"/>
      <c r="R24" s="307"/>
      <c r="S24" s="294"/>
      <c r="T24" s="294"/>
      <c r="U24" s="294"/>
      <c r="V24" s="294"/>
      <c r="W24" s="294"/>
      <c r="X24" s="294"/>
      <c r="Y24" s="294"/>
      <c r="Z24" s="294"/>
      <c r="AA24" s="294"/>
      <c r="AB24" s="302"/>
      <c r="AC24" s="294"/>
      <c r="AD24" s="294"/>
      <c r="AE24" s="294"/>
      <c r="AF24" s="294"/>
      <c r="AG24" s="294"/>
    </row>
    <row r="25" spans="3:33" ht="15" customHeight="1" x14ac:dyDescent="0.25">
      <c r="C25" s="307" t="s">
        <v>132</v>
      </c>
      <c r="D25" s="304"/>
      <c r="E25" s="304"/>
      <c r="F25" s="304"/>
      <c r="G25" s="304"/>
      <c r="H25" s="304"/>
      <c r="I25" s="294"/>
      <c r="J25" s="294"/>
      <c r="K25" s="294"/>
      <c r="L25" s="294"/>
      <c r="M25" s="294"/>
      <c r="N25" s="294"/>
      <c r="O25" s="294"/>
      <c r="P25" s="294"/>
      <c r="Q25" s="294"/>
      <c r="R25" s="294"/>
      <c r="S25" s="294"/>
      <c r="T25" s="294"/>
      <c r="U25" s="294"/>
      <c r="V25" s="294"/>
      <c r="W25" s="294"/>
      <c r="X25" s="294"/>
      <c r="Y25" s="294"/>
      <c r="Z25" s="294"/>
      <c r="AA25" s="294"/>
      <c r="AB25" s="302"/>
      <c r="AC25" s="294"/>
      <c r="AD25" s="294"/>
      <c r="AE25" s="294"/>
      <c r="AF25" s="294"/>
      <c r="AG25" s="294"/>
    </row>
    <row r="26" spans="3:33" ht="39.75" customHeight="1" x14ac:dyDescent="0.25">
      <c r="C26" s="1308" t="s">
        <v>671</v>
      </c>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54"/>
      <c r="AB26" s="302"/>
      <c r="AC26" s="294"/>
      <c r="AD26" s="294"/>
      <c r="AE26" s="294"/>
      <c r="AF26" s="294"/>
      <c r="AG26" s="294"/>
    </row>
    <row r="27" spans="3:33" ht="15" customHeight="1" x14ac:dyDescent="0.25">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10"/>
      <c r="AC27" s="294"/>
      <c r="AD27" s="294"/>
      <c r="AE27" s="294"/>
      <c r="AF27" s="294"/>
      <c r="AG27" s="294"/>
    </row>
    <row r="28" spans="3:33" ht="15" customHeight="1" x14ac:dyDescent="0.25">
      <c r="C28" s="298" t="s">
        <v>134</v>
      </c>
      <c r="D28" s="304"/>
      <c r="E28" s="304"/>
      <c r="F28" s="304"/>
      <c r="G28" s="304"/>
      <c r="H28" s="304"/>
      <c r="I28" s="304"/>
      <c r="J28" s="304"/>
      <c r="K28" s="304"/>
      <c r="L28" s="304"/>
      <c r="M28" s="298" t="s">
        <v>134</v>
      </c>
      <c r="N28" s="304"/>
      <c r="O28" s="304"/>
      <c r="P28" s="304"/>
      <c r="Q28" s="304"/>
      <c r="R28" s="304"/>
      <c r="S28" s="304"/>
      <c r="T28" s="304"/>
      <c r="U28" s="304"/>
      <c r="V28" s="304"/>
      <c r="W28" s="304"/>
      <c r="X28" s="304"/>
      <c r="Y28" s="304"/>
      <c r="Z28" s="304"/>
      <c r="AA28" s="304"/>
      <c r="AB28" s="310"/>
      <c r="AC28" s="294"/>
      <c r="AD28" s="294"/>
      <c r="AE28" s="294"/>
      <c r="AF28" s="294"/>
      <c r="AG28" s="294"/>
    </row>
    <row r="29" spans="3:33" ht="29.25" customHeight="1" x14ac:dyDescent="0.25">
      <c r="C29" s="772" t="s">
        <v>647</v>
      </c>
      <c r="D29" s="766"/>
      <c r="E29" s="766"/>
      <c r="F29" s="766"/>
      <c r="G29" s="766"/>
      <c r="H29" s="766"/>
      <c r="I29" s="766"/>
      <c r="J29" s="766"/>
      <c r="K29" s="754"/>
      <c r="L29" s="304"/>
      <c r="M29" s="772"/>
      <c r="N29" s="766"/>
      <c r="O29" s="766"/>
      <c r="P29" s="766"/>
      <c r="Q29" s="766"/>
      <c r="R29" s="766"/>
      <c r="S29" s="766"/>
      <c r="T29" s="766"/>
      <c r="U29" s="766"/>
      <c r="V29" s="766"/>
      <c r="W29" s="766"/>
      <c r="X29" s="766"/>
      <c r="Y29" s="766"/>
      <c r="Z29" s="766"/>
      <c r="AA29" s="754"/>
      <c r="AB29" s="310"/>
      <c r="AC29" s="294"/>
      <c r="AD29" s="294"/>
      <c r="AE29" s="294"/>
      <c r="AF29" s="294"/>
      <c r="AG29" s="294"/>
    </row>
    <row r="30" spans="3:33" ht="15" customHeight="1" x14ac:dyDescent="0.25">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302"/>
      <c r="AC30" s="294"/>
      <c r="AD30" s="294"/>
      <c r="AE30" s="294"/>
      <c r="AF30" s="294"/>
      <c r="AG30" s="294"/>
    </row>
    <row r="31" spans="3:33" ht="15" customHeight="1" x14ac:dyDescent="0.25">
      <c r="C31" s="311" t="s">
        <v>137</v>
      </c>
      <c r="D31" s="311"/>
      <c r="E31" s="311"/>
      <c r="F31" s="311"/>
      <c r="G31" s="312"/>
      <c r="H31" s="313"/>
      <c r="I31" s="313"/>
      <c r="J31" s="313"/>
      <c r="K31" s="313"/>
      <c r="L31" s="313"/>
      <c r="M31" s="313"/>
      <c r="N31" s="313"/>
      <c r="O31" s="313"/>
      <c r="P31" s="313"/>
      <c r="Q31" s="313"/>
      <c r="R31" s="313"/>
      <c r="S31" s="313"/>
      <c r="T31" s="313"/>
      <c r="U31" s="313"/>
      <c r="V31" s="313"/>
      <c r="W31" s="313"/>
      <c r="X31" s="313"/>
      <c r="Y31" s="313"/>
      <c r="Z31" s="313"/>
      <c r="AA31" s="313"/>
      <c r="AB31" s="302"/>
      <c r="AC31" s="294"/>
      <c r="AD31" s="294"/>
      <c r="AE31" s="294"/>
      <c r="AF31" s="294"/>
      <c r="AG31" s="294"/>
    </row>
    <row r="32" spans="3:33" ht="90" customHeight="1" x14ac:dyDescent="0.25">
      <c r="C32" s="771" t="s">
        <v>648</v>
      </c>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54"/>
      <c r="AB32" s="302"/>
      <c r="AC32" s="294"/>
      <c r="AD32" s="294"/>
      <c r="AE32" s="294"/>
      <c r="AF32" s="294"/>
      <c r="AG32" s="294"/>
    </row>
    <row r="34" spans="3:27" ht="15.75" customHeight="1" x14ac:dyDescent="0.25">
      <c r="C34" s="770" t="s">
        <v>139</v>
      </c>
      <c r="D34" s="762"/>
      <c r="E34" s="307"/>
      <c r="F34" s="764" t="s">
        <v>34</v>
      </c>
      <c r="G34" s="754"/>
      <c r="H34" s="307"/>
      <c r="I34" s="294"/>
      <c r="J34" s="314" t="s">
        <v>140</v>
      </c>
      <c r="K34" s="764">
        <v>15</v>
      </c>
      <c r="L34" s="766"/>
      <c r="M34" s="766"/>
      <c r="N34" s="754"/>
      <c r="O34" s="307"/>
      <c r="P34" s="307"/>
      <c r="Q34" s="298" t="s">
        <v>141</v>
      </c>
      <c r="R34" s="294"/>
      <c r="S34" s="307"/>
      <c r="T34" s="307"/>
      <c r="U34" s="307"/>
      <c r="V34" s="307"/>
      <c r="W34" s="764" t="s">
        <v>20</v>
      </c>
      <c r="X34" s="766"/>
      <c r="Y34" s="766"/>
      <c r="Z34" s="766"/>
      <c r="AA34" s="754"/>
    </row>
    <row r="35" spans="3:27" ht="15.75" customHeight="1" x14ac:dyDescent="0.25">
      <c r="C35" s="294"/>
      <c r="D35" s="294"/>
      <c r="E35" s="294"/>
      <c r="F35" s="309"/>
      <c r="G35" s="309"/>
      <c r="H35" s="309"/>
      <c r="I35" s="309"/>
      <c r="J35" s="309"/>
      <c r="K35" s="309"/>
      <c r="L35" s="309"/>
      <c r="M35" s="294"/>
      <c r="N35" s="294"/>
      <c r="O35" s="294"/>
      <c r="P35" s="294"/>
      <c r="Q35" s="294"/>
      <c r="R35" s="294"/>
      <c r="S35" s="294"/>
      <c r="T35" s="294"/>
      <c r="U35" s="294"/>
      <c r="V35" s="294"/>
      <c r="W35" s="294"/>
      <c r="X35" s="294"/>
      <c r="Y35" s="294"/>
      <c r="Z35" s="294"/>
      <c r="AA35" s="294"/>
    </row>
    <row r="36" spans="3:27" ht="32.25" customHeight="1" x14ac:dyDescent="0.25">
      <c r="C36" s="294"/>
      <c r="D36" s="314" t="s">
        <v>142</v>
      </c>
      <c r="E36" s="307"/>
      <c r="F36" s="771" t="s">
        <v>672</v>
      </c>
      <c r="G36" s="766"/>
      <c r="H36" s="766"/>
      <c r="I36" s="766"/>
      <c r="J36" s="766"/>
      <c r="K36" s="766"/>
      <c r="L36" s="766"/>
      <c r="M36" s="754"/>
      <c r="N36" s="294"/>
      <c r="O36" s="314" t="s">
        <v>144</v>
      </c>
      <c r="P36" s="772">
        <v>0</v>
      </c>
      <c r="Q36" s="766"/>
      <c r="R36" s="766"/>
      <c r="S36" s="766"/>
      <c r="T36" s="766"/>
      <c r="U36" s="766"/>
      <c r="V36" s="766"/>
      <c r="W36" s="766"/>
      <c r="X36" s="766"/>
      <c r="Y36" s="766"/>
      <c r="Z36" s="766"/>
      <c r="AA36" s="754"/>
    </row>
    <row r="37" spans="3:27" ht="15.75" customHeight="1" x14ac:dyDescent="0.25">
      <c r="C37" s="307"/>
      <c r="D37" s="307"/>
      <c r="E37" s="307"/>
      <c r="F37" s="309"/>
      <c r="G37" s="309"/>
      <c r="H37" s="309"/>
      <c r="I37" s="309"/>
      <c r="J37" s="309"/>
      <c r="K37" s="309"/>
      <c r="L37" s="309"/>
      <c r="M37" s="307"/>
      <c r="N37" s="307"/>
      <c r="O37" s="307"/>
      <c r="P37" s="307"/>
      <c r="Q37" s="307"/>
      <c r="R37" s="307"/>
      <c r="S37" s="307"/>
      <c r="T37" s="307"/>
      <c r="U37" s="307"/>
      <c r="V37" s="307"/>
      <c r="W37" s="307"/>
      <c r="X37" s="307"/>
      <c r="Y37" s="307"/>
      <c r="Z37" s="307"/>
      <c r="AA37" s="307"/>
    </row>
    <row r="38" spans="3:27" ht="15.75" customHeight="1" x14ac:dyDescent="0.25">
      <c r="C38" s="294"/>
      <c r="D38" s="314" t="s">
        <v>145</v>
      </c>
      <c r="E38" s="294"/>
      <c r="F38" s="765" t="s">
        <v>146</v>
      </c>
      <c r="G38" s="754"/>
      <c r="H38" s="294"/>
      <c r="I38" s="294"/>
      <c r="J38" s="307" t="s">
        <v>147</v>
      </c>
      <c r="K38" s="294"/>
      <c r="L38" s="765" t="s">
        <v>148</v>
      </c>
      <c r="M38" s="766"/>
      <c r="N38" s="754"/>
      <c r="O38" s="307"/>
      <c r="P38" s="307"/>
      <c r="Q38" s="294"/>
      <c r="R38" s="307" t="s">
        <v>149</v>
      </c>
      <c r="S38" s="307"/>
      <c r="T38" s="307"/>
      <c r="U38" s="307"/>
      <c r="V38" s="307"/>
      <c r="W38" s="773"/>
      <c r="X38" s="766"/>
      <c r="Y38" s="766"/>
      <c r="Z38" s="766"/>
      <c r="AA38" s="754"/>
    </row>
    <row r="39" spans="3:27" ht="15.75" customHeight="1" x14ac:dyDescent="0.25">
      <c r="C39" s="294"/>
      <c r="D39" s="294"/>
      <c r="E39" s="294"/>
      <c r="F39" s="28"/>
      <c r="G39" s="294"/>
      <c r="H39" s="294"/>
      <c r="I39" s="298"/>
      <c r="J39" s="298"/>
      <c r="K39" s="298"/>
      <c r="L39" s="298"/>
      <c r="M39" s="298"/>
      <c r="N39" s="298"/>
      <c r="O39" s="298"/>
      <c r="P39" s="298"/>
      <c r="Q39" s="298"/>
      <c r="R39" s="298"/>
      <c r="S39" s="298"/>
      <c r="T39" s="298"/>
      <c r="U39" s="298"/>
      <c r="V39" s="298"/>
      <c r="W39" s="298"/>
      <c r="X39" s="298"/>
      <c r="Y39" s="298"/>
      <c r="Z39" s="298"/>
      <c r="AA39" s="298"/>
    </row>
    <row r="40" spans="3:27" ht="15.75" customHeight="1" x14ac:dyDescent="0.25">
      <c r="C40" s="315" t="s">
        <v>150</v>
      </c>
      <c r="D40" s="767">
        <v>2024</v>
      </c>
      <c r="E40" s="768"/>
      <c r="F40" s="769"/>
      <c r="G40" s="34"/>
      <c r="H40" s="298"/>
      <c r="I40" s="298"/>
      <c r="J40" s="298"/>
      <c r="K40" s="298"/>
      <c r="L40" s="298"/>
      <c r="M40" s="298"/>
      <c r="N40" s="298"/>
      <c r="O40" s="298"/>
      <c r="P40" s="298"/>
      <c r="Q40" s="761"/>
      <c r="R40" s="762"/>
      <c r="S40" s="762"/>
      <c r="T40" s="762"/>
      <c r="U40" s="762"/>
      <c r="V40" s="298"/>
      <c r="W40" s="298"/>
      <c r="X40" s="763"/>
      <c r="Y40" s="762"/>
      <c r="Z40" s="762"/>
      <c r="AA40" s="762"/>
    </row>
    <row r="41" spans="3:27" ht="5.25" customHeight="1" x14ac:dyDescent="0.25">
      <c r="C41" s="307"/>
      <c r="D41" s="37"/>
      <c r="E41" s="37"/>
      <c r="F41" s="37"/>
      <c r="G41" s="294"/>
      <c r="H41" s="298"/>
      <c r="I41" s="298"/>
      <c r="J41" s="298"/>
      <c r="K41" s="298"/>
      <c r="L41" s="298"/>
      <c r="M41" s="298"/>
      <c r="N41" s="298"/>
      <c r="O41" s="298"/>
      <c r="P41" s="298"/>
      <c r="Q41" s="304"/>
      <c r="R41" s="304"/>
      <c r="S41" s="304"/>
      <c r="T41" s="304"/>
      <c r="U41" s="304"/>
      <c r="V41" s="298"/>
      <c r="W41" s="298"/>
      <c r="X41" s="300"/>
      <c r="Y41" s="300"/>
      <c r="Z41" s="300"/>
      <c r="AA41" s="300"/>
    </row>
    <row r="42" spans="3:27" ht="15.75" customHeight="1" x14ac:dyDescent="0.25">
      <c r="C42" s="307" t="s">
        <v>140</v>
      </c>
      <c r="D42" s="772">
        <v>15</v>
      </c>
      <c r="E42" s="766"/>
      <c r="F42" s="754"/>
      <c r="G42" s="294"/>
      <c r="H42" s="298"/>
      <c r="I42" s="298"/>
      <c r="J42" s="298"/>
      <c r="K42" s="298"/>
      <c r="L42" s="298"/>
      <c r="M42" s="298"/>
      <c r="N42" s="298"/>
      <c r="O42" s="298"/>
      <c r="P42" s="298"/>
      <c r="Q42" s="761"/>
      <c r="R42" s="762"/>
      <c r="S42" s="762"/>
      <c r="T42" s="762"/>
      <c r="U42" s="762"/>
      <c r="V42" s="298"/>
      <c r="W42" s="298"/>
      <c r="X42" s="763"/>
      <c r="Y42" s="762"/>
      <c r="Z42" s="762"/>
      <c r="AA42" s="762"/>
    </row>
    <row r="43" spans="3:27" ht="15.75" customHeight="1" x14ac:dyDescent="0.25">
      <c r="C43" s="294"/>
      <c r="D43" s="294"/>
      <c r="E43" s="294"/>
      <c r="F43" s="294"/>
      <c r="G43" s="294"/>
      <c r="H43" s="294"/>
      <c r="I43" s="298"/>
      <c r="J43" s="298"/>
      <c r="K43" s="307"/>
      <c r="L43" s="307"/>
      <c r="M43" s="307"/>
      <c r="N43" s="307"/>
      <c r="O43" s="307"/>
      <c r="P43" s="307"/>
      <c r="Q43" s="307"/>
      <c r="R43" s="307"/>
      <c r="S43" s="307"/>
      <c r="T43" s="307"/>
      <c r="U43" s="307"/>
      <c r="V43" s="307"/>
      <c r="W43" s="307"/>
      <c r="X43" s="307"/>
      <c r="Y43" s="307"/>
      <c r="Z43" s="307"/>
      <c r="AA43" s="307"/>
    </row>
    <row r="44" spans="3:27" ht="15.75" customHeight="1" x14ac:dyDescent="0.25">
      <c r="C44" s="307"/>
      <c r="D44" s="764" t="s">
        <v>151</v>
      </c>
      <c r="E44" s="766"/>
      <c r="F44" s="766"/>
      <c r="G44" s="766"/>
      <c r="H44" s="766"/>
      <c r="I44" s="766"/>
      <c r="J44" s="766"/>
      <c r="K44" s="766"/>
      <c r="L44" s="766"/>
      <c r="M44" s="766"/>
      <c r="N44" s="766"/>
      <c r="O44" s="766"/>
      <c r="P44" s="766"/>
      <c r="Q44" s="766"/>
      <c r="R44" s="766"/>
      <c r="S44" s="766"/>
      <c r="T44" s="766"/>
      <c r="U44" s="766"/>
      <c r="V44" s="766"/>
      <c r="W44" s="766"/>
      <c r="X44" s="766"/>
      <c r="Y44" s="754"/>
      <c r="Z44" s="308"/>
      <c r="AA44" s="308"/>
    </row>
    <row r="45" spans="3:27" ht="15.75" customHeight="1" x14ac:dyDescent="0.25">
      <c r="C45" s="294"/>
      <c r="D45" s="803" t="s">
        <v>152</v>
      </c>
      <c r="E45" s="766"/>
      <c r="F45" s="766"/>
      <c r="G45" s="766"/>
      <c r="H45" s="754"/>
      <c r="I45" s="799" t="s">
        <v>153</v>
      </c>
      <c r="J45" s="766"/>
      <c r="K45" s="766"/>
      <c r="L45" s="766"/>
      <c r="M45" s="766"/>
      <c r="N45" s="766"/>
      <c r="O45" s="766"/>
      <c r="P45" s="754"/>
      <c r="Q45" s="800" t="s">
        <v>154</v>
      </c>
      <c r="R45" s="766"/>
      <c r="S45" s="766"/>
      <c r="T45" s="766"/>
      <c r="U45" s="766"/>
      <c r="V45" s="766"/>
      <c r="W45" s="766"/>
      <c r="X45" s="766"/>
      <c r="Y45" s="754"/>
      <c r="Z45" s="308"/>
      <c r="AA45" s="308"/>
    </row>
    <row r="46" spans="3:27" ht="15.75" customHeight="1" x14ac:dyDescent="0.25">
      <c r="C46" s="38"/>
      <c r="D46" s="804" t="s">
        <v>155</v>
      </c>
      <c r="E46" s="766"/>
      <c r="F46" s="766"/>
      <c r="G46" s="766"/>
      <c r="H46" s="754"/>
      <c r="I46" s="801" t="s">
        <v>156</v>
      </c>
      <c r="J46" s="766"/>
      <c r="K46" s="766"/>
      <c r="L46" s="766"/>
      <c r="M46" s="766"/>
      <c r="N46" s="766"/>
      <c r="O46" s="766"/>
      <c r="P46" s="754"/>
      <c r="Q46" s="802" t="s">
        <v>157</v>
      </c>
      <c r="R46" s="766"/>
      <c r="S46" s="766"/>
      <c r="T46" s="766"/>
      <c r="U46" s="766"/>
      <c r="V46" s="766"/>
      <c r="W46" s="766"/>
      <c r="X46" s="766"/>
      <c r="Y46" s="754"/>
      <c r="Z46" s="317"/>
      <c r="AA46" s="317"/>
    </row>
    <row r="47" spans="3:27" ht="15.75" customHeight="1" x14ac:dyDescent="0.25">
      <c r="C47" s="318"/>
      <c r="D47" s="318"/>
      <c r="E47" s="318"/>
      <c r="F47" s="318"/>
      <c r="G47" s="319"/>
      <c r="H47" s="319"/>
      <c r="I47" s="319"/>
      <c r="J47" s="319"/>
      <c r="K47" s="319"/>
      <c r="L47" s="319"/>
      <c r="M47" s="319"/>
      <c r="N47" s="319"/>
      <c r="O47" s="319"/>
      <c r="P47" s="319"/>
      <c r="Q47" s="319"/>
      <c r="R47" s="319"/>
      <c r="S47" s="319"/>
      <c r="T47" s="319"/>
      <c r="U47" s="319"/>
      <c r="V47" s="319"/>
      <c r="W47" s="319"/>
      <c r="X47" s="319"/>
      <c r="Y47" s="319"/>
      <c r="Z47" s="318"/>
      <c r="AA47" s="318"/>
    </row>
    <row r="48" spans="3:27" ht="15.75" customHeight="1" x14ac:dyDescent="0.25">
      <c r="C48" s="792" t="s">
        <v>158</v>
      </c>
      <c r="D48" s="766"/>
      <c r="E48" s="766"/>
      <c r="F48" s="754"/>
      <c r="G48" s="797" t="s">
        <v>159</v>
      </c>
      <c r="H48" s="798" t="s">
        <v>160</v>
      </c>
      <c r="I48" s="780"/>
      <c r="J48" s="780"/>
      <c r="K48" s="780"/>
      <c r="L48" s="780"/>
      <c r="M48" s="780"/>
      <c r="N48" s="780"/>
      <c r="O48" s="780"/>
      <c r="P48" s="780"/>
      <c r="Q48" s="780"/>
      <c r="R48" s="780"/>
      <c r="S48" s="780"/>
      <c r="T48" s="780"/>
      <c r="U48" s="780"/>
      <c r="V48" s="780"/>
      <c r="W48" s="780"/>
      <c r="X48" s="780"/>
      <c r="Y48" s="780"/>
      <c r="Z48" s="780"/>
      <c r="AA48" s="781"/>
    </row>
    <row r="49" spans="2:28" ht="15.75" customHeight="1" x14ac:dyDescent="0.25">
      <c r="B49" s="39"/>
      <c r="C49" s="40" t="s">
        <v>161</v>
      </c>
      <c r="D49" s="41">
        <v>1.2</v>
      </c>
      <c r="E49" s="792" t="s">
        <v>162</v>
      </c>
      <c r="F49" s="754"/>
      <c r="G49" s="738"/>
      <c r="H49" s="783"/>
      <c r="I49" s="784"/>
      <c r="J49" s="784"/>
      <c r="K49" s="784"/>
      <c r="L49" s="784"/>
      <c r="M49" s="784"/>
      <c r="N49" s="784"/>
      <c r="O49" s="784"/>
      <c r="P49" s="784"/>
      <c r="Q49" s="784"/>
      <c r="R49" s="784"/>
      <c r="S49" s="784"/>
      <c r="T49" s="784"/>
      <c r="U49" s="784"/>
      <c r="V49" s="784"/>
      <c r="W49" s="784"/>
      <c r="X49" s="784"/>
      <c r="Y49" s="784"/>
      <c r="Z49" s="784"/>
      <c r="AA49" s="785"/>
      <c r="AB49" s="316"/>
    </row>
    <row r="50" spans="2:28" ht="15.75" customHeight="1" x14ac:dyDescent="0.25">
      <c r="B50" s="39"/>
      <c r="C50" s="42">
        <v>2024</v>
      </c>
      <c r="D50" s="43">
        <v>45474</v>
      </c>
      <c r="E50" s="791">
        <v>45656</v>
      </c>
      <c r="F50" s="754"/>
      <c r="G50" s="44">
        <v>15</v>
      </c>
      <c r="H50" s="796" t="s">
        <v>664</v>
      </c>
      <c r="I50" s="766"/>
      <c r="J50" s="766"/>
      <c r="K50" s="766"/>
      <c r="L50" s="766"/>
      <c r="M50" s="766"/>
      <c r="N50" s="766"/>
      <c r="O50" s="766"/>
      <c r="P50" s="766"/>
      <c r="Q50" s="766"/>
      <c r="R50" s="766"/>
      <c r="S50" s="766"/>
      <c r="T50" s="766"/>
      <c r="U50" s="766"/>
      <c r="V50" s="766"/>
      <c r="W50" s="766"/>
      <c r="X50" s="766"/>
      <c r="Y50" s="766"/>
      <c r="Z50" s="766"/>
      <c r="AA50" s="754"/>
      <c r="AB50" s="316"/>
    </row>
    <row r="51" spans="2:28" ht="15.75" customHeight="1" x14ac:dyDescent="0.25">
      <c r="B51" s="39"/>
      <c r="C51" s="42">
        <v>2025</v>
      </c>
      <c r="D51" s="43">
        <v>45658</v>
      </c>
      <c r="E51" s="791">
        <v>46021</v>
      </c>
      <c r="F51" s="754"/>
      <c r="G51" s="44">
        <v>30</v>
      </c>
      <c r="H51" s="796" t="s">
        <v>664</v>
      </c>
      <c r="I51" s="766"/>
      <c r="J51" s="766"/>
      <c r="K51" s="766"/>
      <c r="L51" s="766"/>
      <c r="M51" s="766"/>
      <c r="N51" s="766"/>
      <c r="O51" s="766"/>
      <c r="P51" s="766"/>
      <c r="Q51" s="766"/>
      <c r="R51" s="766"/>
      <c r="S51" s="766"/>
      <c r="T51" s="766"/>
      <c r="U51" s="766"/>
      <c r="V51" s="766"/>
      <c r="W51" s="766"/>
      <c r="X51" s="766"/>
      <c r="Y51" s="766"/>
      <c r="Z51" s="766"/>
      <c r="AA51" s="754"/>
      <c r="AB51" s="316"/>
    </row>
    <row r="52" spans="2:28" ht="15.75" customHeight="1" x14ac:dyDescent="0.25">
      <c r="B52" s="39"/>
      <c r="C52" s="42">
        <v>2026</v>
      </c>
      <c r="D52" s="43">
        <v>46023</v>
      </c>
      <c r="E52" s="791">
        <v>46386</v>
      </c>
      <c r="F52" s="754"/>
      <c r="G52" s="44">
        <v>45</v>
      </c>
      <c r="H52" s="796" t="s">
        <v>664</v>
      </c>
      <c r="I52" s="766"/>
      <c r="J52" s="766"/>
      <c r="K52" s="766"/>
      <c r="L52" s="766"/>
      <c r="M52" s="766"/>
      <c r="N52" s="766"/>
      <c r="O52" s="766"/>
      <c r="P52" s="766"/>
      <c r="Q52" s="766"/>
      <c r="R52" s="766"/>
      <c r="S52" s="766"/>
      <c r="T52" s="766"/>
      <c r="U52" s="766"/>
      <c r="V52" s="766"/>
      <c r="W52" s="766"/>
      <c r="X52" s="766"/>
      <c r="Y52" s="766"/>
      <c r="Z52" s="766"/>
      <c r="AA52" s="754"/>
      <c r="AB52" s="316"/>
    </row>
    <row r="53" spans="2:28" ht="15.75" customHeight="1" x14ac:dyDescent="0.25">
      <c r="B53" s="39"/>
      <c r="C53" s="42">
        <v>2027</v>
      </c>
      <c r="D53" s="43">
        <v>46388</v>
      </c>
      <c r="E53" s="791">
        <v>46751</v>
      </c>
      <c r="F53" s="754"/>
      <c r="G53" s="44">
        <v>60</v>
      </c>
      <c r="H53" s="796" t="s">
        <v>664</v>
      </c>
      <c r="I53" s="766"/>
      <c r="J53" s="766"/>
      <c r="K53" s="766"/>
      <c r="L53" s="766"/>
      <c r="M53" s="766"/>
      <c r="N53" s="766"/>
      <c r="O53" s="766"/>
      <c r="P53" s="766"/>
      <c r="Q53" s="766"/>
      <c r="R53" s="766"/>
      <c r="S53" s="766"/>
      <c r="T53" s="766"/>
      <c r="U53" s="766"/>
      <c r="V53" s="766"/>
      <c r="W53" s="766"/>
      <c r="X53" s="766"/>
      <c r="Y53" s="766"/>
      <c r="Z53" s="766"/>
      <c r="AA53" s="754"/>
      <c r="AB53" s="316"/>
    </row>
    <row r="54" spans="2:28" ht="15.75" customHeight="1" x14ac:dyDescent="0.25">
      <c r="B54" s="39"/>
      <c r="C54" s="42"/>
      <c r="D54" s="42"/>
      <c r="E54" s="792"/>
      <c r="F54" s="754"/>
      <c r="G54" s="41"/>
      <c r="H54" s="792"/>
      <c r="I54" s="766"/>
      <c r="J54" s="766"/>
      <c r="K54" s="766"/>
      <c r="L54" s="766"/>
      <c r="M54" s="766"/>
      <c r="N54" s="766"/>
      <c r="O54" s="766"/>
      <c r="P54" s="766"/>
      <c r="Q54" s="766"/>
      <c r="R54" s="766"/>
      <c r="S54" s="766"/>
      <c r="T54" s="766"/>
      <c r="U54" s="766"/>
      <c r="V54" s="766"/>
      <c r="W54" s="766"/>
      <c r="X54" s="766"/>
      <c r="Y54" s="766"/>
      <c r="Z54" s="766"/>
      <c r="AA54" s="754"/>
      <c r="AB54" s="316"/>
    </row>
    <row r="55" spans="2:28" ht="15.75" customHeight="1" x14ac:dyDescent="0.25">
      <c r="B55" s="30"/>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302"/>
    </row>
    <row r="56" spans="2:28" ht="15.75" customHeight="1" x14ac:dyDescent="0.25">
      <c r="B56" s="30"/>
      <c r="C56" s="770" t="s">
        <v>163</v>
      </c>
      <c r="D56" s="762"/>
      <c r="E56" s="307"/>
      <c r="F56" s="298" t="s">
        <v>164</v>
      </c>
      <c r="G56" s="45"/>
      <c r="H56" s="309"/>
      <c r="I56" s="298" t="s">
        <v>165</v>
      </c>
      <c r="J56" s="294"/>
      <c r="K56" s="765"/>
      <c r="L56" s="754"/>
      <c r="M56" s="307"/>
      <c r="N56" s="294"/>
      <c r="O56" s="294"/>
      <c r="P56" s="294"/>
      <c r="Q56" s="294"/>
      <c r="R56" s="294"/>
      <c r="S56" s="294"/>
      <c r="T56" s="294"/>
      <c r="U56" s="294"/>
      <c r="V56" s="294"/>
      <c r="W56" s="294"/>
      <c r="X56" s="294"/>
      <c r="Y56" s="294"/>
      <c r="Z56" s="294"/>
      <c r="AA56" s="294"/>
      <c r="AB56" s="302"/>
    </row>
    <row r="57" spans="2:28" ht="15.75" customHeight="1" x14ac:dyDescent="0.25">
      <c r="B57" s="320"/>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21"/>
    </row>
    <row r="58" spans="2:28" ht="15.75" customHeight="1" x14ac:dyDescent="0.25">
      <c r="B58" s="790" t="s">
        <v>166</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54"/>
    </row>
    <row r="59" spans="2:28" ht="15.75" customHeight="1" x14ac:dyDescent="0.25">
      <c r="B59" s="46"/>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47"/>
    </row>
    <row r="60" spans="2:28" ht="29.25" customHeight="1" x14ac:dyDescent="0.25">
      <c r="B60" s="792" t="s">
        <v>161</v>
      </c>
      <c r="C60" s="754"/>
      <c r="D60" s="41"/>
      <c r="E60" s="792" t="s">
        <v>167</v>
      </c>
      <c r="F60" s="754"/>
      <c r="G60" s="41"/>
      <c r="H60" s="764" t="s">
        <v>168</v>
      </c>
      <c r="I60" s="754"/>
      <c r="J60" s="792"/>
      <c r="K60" s="754"/>
      <c r="L60" s="795"/>
      <c r="M60" s="762"/>
      <c r="N60" s="41" t="s">
        <v>169</v>
      </c>
      <c r="O60" s="792"/>
      <c r="P60" s="766"/>
      <c r="Q60" s="754"/>
      <c r="R60" s="792" t="s">
        <v>170</v>
      </c>
      <c r="S60" s="766"/>
      <c r="T60" s="754"/>
      <c r="U60" s="792"/>
      <c r="V60" s="766"/>
      <c r="W60" s="754"/>
      <c r="X60" s="792" t="s">
        <v>171</v>
      </c>
      <c r="Y60" s="754"/>
      <c r="Z60" s="792"/>
      <c r="AA60" s="766"/>
      <c r="AB60" s="754"/>
    </row>
    <row r="61" spans="2:28" ht="15.75" customHeight="1" x14ac:dyDescent="0.25">
      <c r="B61" s="46"/>
      <c r="C61" s="322"/>
      <c r="D61" s="322"/>
      <c r="E61" s="322"/>
      <c r="F61" s="317"/>
      <c r="G61" s="323"/>
      <c r="H61" s="324"/>
      <c r="I61" s="324"/>
      <c r="J61" s="317"/>
      <c r="K61" s="317"/>
      <c r="L61" s="317"/>
      <c r="M61" s="317"/>
      <c r="N61" s="324"/>
      <c r="O61" s="317"/>
      <c r="P61" s="317"/>
      <c r="Q61" s="317"/>
      <c r="R61" s="317"/>
      <c r="S61" s="324"/>
      <c r="T61" s="304"/>
      <c r="U61" s="304"/>
      <c r="V61" s="294"/>
      <c r="W61" s="324"/>
      <c r="X61" s="314"/>
      <c r="Y61" s="314"/>
      <c r="Z61" s="48"/>
      <c r="AA61" s="27"/>
      <c r="AB61" s="49"/>
    </row>
    <row r="62" spans="2:28" ht="15.75" customHeight="1" x14ac:dyDescent="0.25">
      <c r="B62" s="790" t="s">
        <v>172</v>
      </c>
      <c r="C62" s="754"/>
      <c r="D62" s="793"/>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5"/>
    </row>
    <row r="63" spans="2:28" ht="15.75" customHeight="1" x14ac:dyDescent="0.25">
      <c r="B63" s="46"/>
      <c r="C63" s="322"/>
      <c r="D63" s="322"/>
      <c r="E63" s="322"/>
      <c r="F63" s="317"/>
      <c r="G63" s="323"/>
      <c r="H63" s="324"/>
      <c r="I63" s="324"/>
      <c r="J63" s="317"/>
      <c r="K63" s="317"/>
      <c r="L63" s="317"/>
      <c r="M63" s="317"/>
      <c r="N63" s="324"/>
      <c r="O63" s="317"/>
      <c r="P63" s="317"/>
      <c r="Q63" s="317"/>
      <c r="R63" s="317"/>
      <c r="S63" s="324"/>
      <c r="T63" s="304"/>
      <c r="U63" s="304"/>
      <c r="V63" s="294"/>
      <c r="W63" s="324"/>
      <c r="X63" s="314"/>
      <c r="Y63" s="314"/>
      <c r="Z63" s="48"/>
      <c r="AA63" s="27"/>
      <c r="AB63" s="49"/>
    </row>
    <row r="64" spans="2:28" ht="15.75" customHeight="1" x14ac:dyDescent="0.25">
      <c r="B64" s="790" t="s">
        <v>173</v>
      </c>
      <c r="C64" s="754"/>
      <c r="D64" s="79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5"/>
    </row>
    <row r="66" spans="2:28" ht="15.75" customHeight="1" x14ac:dyDescent="0.25">
      <c r="B66" s="790" t="s">
        <v>174</v>
      </c>
      <c r="C66" s="754"/>
      <c r="D66" s="79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5"/>
    </row>
    <row r="67" spans="2:28" ht="15.75" customHeight="1" x14ac:dyDescent="0.25">
      <c r="B67" s="46"/>
      <c r="C67" s="322"/>
      <c r="D67" s="322"/>
      <c r="E67" s="322"/>
      <c r="F67" s="317"/>
      <c r="G67" s="323"/>
      <c r="H67" s="324"/>
      <c r="I67" s="324"/>
      <c r="J67" s="317"/>
      <c r="K67" s="317"/>
      <c r="L67" s="317"/>
      <c r="M67" s="317"/>
      <c r="N67" s="324"/>
      <c r="O67" s="317"/>
      <c r="P67" s="317"/>
      <c r="Q67" s="317"/>
      <c r="R67" s="317"/>
      <c r="S67" s="324"/>
      <c r="T67" s="304"/>
      <c r="U67" s="304"/>
      <c r="V67" s="294"/>
      <c r="W67" s="324"/>
      <c r="X67" s="314"/>
      <c r="Y67" s="314"/>
      <c r="Z67" s="48"/>
      <c r="AA67" s="27"/>
      <c r="AB67" s="49"/>
    </row>
    <row r="68" spans="2:28" ht="15.75" customHeight="1" x14ac:dyDescent="0.25">
      <c r="B68" s="790" t="s">
        <v>175</v>
      </c>
      <c r="C68" s="754"/>
      <c r="D68" s="79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5"/>
    </row>
    <row r="69" spans="2:28" ht="15.75" customHeight="1" x14ac:dyDescent="0.25">
      <c r="B69" s="46"/>
      <c r="C69" s="322"/>
      <c r="D69" s="322"/>
      <c r="E69" s="322"/>
      <c r="F69" s="317"/>
      <c r="G69" s="323"/>
      <c r="H69" s="324"/>
      <c r="I69" s="324"/>
      <c r="J69" s="317"/>
      <c r="K69" s="317"/>
      <c r="L69" s="317"/>
      <c r="M69" s="317"/>
      <c r="N69" s="324"/>
      <c r="O69" s="317"/>
      <c r="P69" s="317"/>
      <c r="Q69" s="317"/>
      <c r="R69" s="317"/>
      <c r="S69" s="324"/>
      <c r="T69" s="304"/>
      <c r="U69" s="304"/>
      <c r="V69" s="294"/>
      <c r="W69" s="324"/>
      <c r="X69" s="314"/>
      <c r="Y69" s="314"/>
      <c r="Z69" s="48"/>
      <c r="AA69" s="27"/>
      <c r="AB69" s="49"/>
    </row>
    <row r="70" spans="2:28" ht="15.75" customHeight="1" x14ac:dyDescent="0.25">
      <c r="B70" s="790" t="s">
        <v>176</v>
      </c>
      <c r="C70" s="754"/>
      <c r="D70" s="79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5"/>
    </row>
    <row r="71" spans="2:28" ht="15.75" customHeight="1" x14ac:dyDescent="0.25">
      <c r="B71" s="46"/>
      <c r="C71" s="322"/>
      <c r="D71" s="322"/>
      <c r="E71" s="322"/>
      <c r="F71" s="317"/>
      <c r="G71" s="323"/>
      <c r="H71" s="324"/>
      <c r="I71" s="324"/>
      <c r="J71" s="317"/>
      <c r="K71" s="317"/>
      <c r="L71" s="317"/>
      <c r="M71" s="317"/>
      <c r="N71" s="324"/>
      <c r="O71" s="317"/>
      <c r="P71" s="317"/>
      <c r="Q71" s="317"/>
      <c r="R71" s="317"/>
      <c r="S71" s="324"/>
      <c r="T71" s="304"/>
      <c r="U71" s="304"/>
      <c r="V71" s="294"/>
      <c r="W71" s="324"/>
      <c r="X71" s="314"/>
      <c r="Y71" s="314"/>
      <c r="Z71" s="48"/>
      <c r="AA71" s="27"/>
      <c r="AB71" s="49"/>
    </row>
    <row r="72" spans="2:28" ht="15.75" customHeight="1" x14ac:dyDescent="0.25">
      <c r="B72" s="790" t="s">
        <v>177</v>
      </c>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54"/>
    </row>
    <row r="73" spans="2:28" ht="15.75" customHeight="1" x14ac:dyDescent="0.25">
      <c r="B73" s="764" t="s">
        <v>122</v>
      </c>
      <c r="C73" s="754"/>
      <c r="D73" s="50" t="s">
        <v>178</v>
      </c>
      <c r="E73" s="764" t="s">
        <v>179</v>
      </c>
      <c r="F73" s="754"/>
      <c r="G73" s="764" t="s">
        <v>177</v>
      </c>
      <c r="H73" s="766"/>
      <c r="I73" s="766"/>
      <c r="J73" s="766"/>
      <c r="K73" s="766"/>
      <c r="L73" s="766"/>
      <c r="M73" s="766"/>
      <c r="N73" s="766"/>
      <c r="O73" s="754"/>
      <c r="P73" s="764" t="s">
        <v>180</v>
      </c>
      <c r="Q73" s="766"/>
      <c r="R73" s="766"/>
      <c r="S73" s="766"/>
      <c r="T73" s="766"/>
      <c r="U73" s="766"/>
      <c r="V73" s="766"/>
      <c r="W73" s="766"/>
      <c r="X73" s="766"/>
      <c r="Y73" s="766"/>
      <c r="Z73" s="766"/>
      <c r="AA73" s="766"/>
      <c r="AB73" s="754"/>
    </row>
    <row r="74" spans="2:28" ht="15.75" customHeight="1" x14ac:dyDescent="0.25">
      <c r="B74" s="764"/>
      <c r="C74" s="754"/>
      <c r="D74" s="36"/>
      <c r="E74" s="764"/>
      <c r="F74" s="754"/>
      <c r="G74" s="789"/>
      <c r="H74" s="766"/>
      <c r="I74" s="766"/>
      <c r="J74" s="766"/>
      <c r="K74" s="766"/>
      <c r="L74" s="766"/>
      <c r="M74" s="766"/>
      <c r="N74" s="766"/>
      <c r="O74" s="754"/>
      <c r="P74" s="789"/>
      <c r="Q74" s="766"/>
      <c r="R74" s="766"/>
      <c r="S74" s="766"/>
      <c r="T74" s="766"/>
      <c r="U74" s="766"/>
      <c r="V74" s="766"/>
      <c r="W74" s="766"/>
      <c r="X74" s="766"/>
      <c r="Y74" s="766"/>
      <c r="Z74" s="766"/>
      <c r="AA74" s="766"/>
      <c r="AB74" s="754"/>
    </row>
    <row r="75" spans="2:28" ht="15.75" customHeight="1" x14ac:dyDescent="0.25">
      <c r="B75" s="764"/>
      <c r="C75" s="754"/>
      <c r="D75" s="36"/>
      <c r="E75" s="764"/>
      <c r="F75" s="754"/>
      <c r="G75" s="789"/>
      <c r="H75" s="766"/>
      <c r="I75" s="766"/>
      <c r="J75" s="766"/>
      <c r="K75" s="766"/>
      <c r="L75" s="766"/>
      <c r="M75" s="766"/>
      <c r="N75" s="766"/>
      <c r="O75" s="754"/>
      <c r="P75" s="789"/>
      <c r="Q75" s="766"/>
      <c r="R75" s="766"/>
      <c r="S75" s="766"/>
      <c r="T75" s="766"/>
      <c r="U75" s="766"/>
      <c r="V75" s="766"/>
      <c r="W75" s="766"/>
      <c r="X75" s="766"/>
      <c r="Y75" s="766"/>
      <c r="Z75" s="766"/>
      <c r="AA75" s="766"/>
      <c r="AB75" s="754"/>
    </row>
    <row r="76" spans="2:28" ht="26.25" customHeight="1" x14ac:dyDescent="0.25">
      <c r="B76" s="788" t="s">
        <v>181</v>
      </c>
      <c r="C76" s="766"/>
      <c r="D76" s="766"/>
      <c r="E76" s="766"/>
      <c r="F76" s="766"/>
      <c r="G76" s="766"/>
      <c r="H76" s="766"/>
      <c r="I76" s="766"/>
      <c r="J76" s="766"/>
      <c r="K76" s="766"/>
      <c r="L76" s="766"/>
      <c r="M76" s="766"/>
      <c r="N76" s="766"/>
      <c r="O76" s="766"/>
      <c r="P76" s="766"/>
      <c r="Q76" s="766"/>
      <c r="R76" s="766"/>
      <c r="S76" s="766"/>
      <c r="T76" s="766"/>
      <c r="U76" s="766"/>
      <c r="V76" s="766"/>
      <c r="W76" s="766"/>
      <c r="X76" s="766"/>
      <c r="Y76" s="766"/>
      <c r="Z76" s="766"/>
      <c r="AA76" s="766"/>
      <c r="AB76" s="754"/>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673</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77" t="s">
        <v>125</v>
      </c>
      <c r="D12" s="778"/>
      <c r="E12" s="775" t="s">
        <v>654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674</v>
      </c>
      <c r="D14" s="762"/>
      <c r="E14" s="779" t="s">
        <v>675</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row>
    <row r="15" spans="2:28"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row>
    <row r="17" spans="3:28" ht="15" customHeight="1" x14ac:dyDescent="0.25">
      <c r="C17" s="763" t="s">
        <v>676</v>
      </c>
      <c r="D17" s="762"/>
      <c r="E17" s="779" t="s">
        <v>677</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row>
    <row r="18" spans="3:28"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row>
    <row r="19" spans="3:28"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row>
    <row r="20" spans="3:28"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row>
    <row r="21" spans="3:28"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row>
    <row r="22" spans="3:28" ht="29.25" customHeight="1" x14ac:dyDescent="0.25">
      <c r="C22" s="764" t="s">
        <v>678</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row>
    <row r="23" spans="3:28"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row>
    <row r="24" spans="3:28"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row>
    <row r="25" spans="3:28" ht="15" customHeight="1" x14ac:dyDescent="0.25">
      <c r="C25" s="779" t="s">
        <v>679</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row>
    <row r="26" spans="3:28"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row>
    <row r="27" spans="3:28"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row>
    <row r="28" spans="3:28"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row>
    <row r="29" spans="3:28"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row>
    <row r="30" spans="3:28"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33</v>
      </c>
      <c r="X30" s="766"/>
      <c r="Y30" s="766"/>
      <c r="Z30" s="766"/>
      <c r="AA30" s="754"/>
      <c r="AB30" s="302"/>
    </row>
    <row r="31" spans="3:28"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row>
    <row r="32" spans="3:28"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row>
    <row r="33" spans="3:27" ht="39.75" customHeight="1" x14ac:dyDescent="0.25">
      <c r="C33" s="1308" t="s">
        <v>646</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647</v>
      </c>
      <c r="D36" s="766"/>
      <c r="E36" s="766"/>
      <c r="F36" s="766"/>
      <c r="G36" s="766"/>
      <c r="H36" s="766"/>
      <c r="I36" s="766"/>
      <c r="J36" s="766"/>
      <c r="K36" s="754"/>
      <c r="L36" s="304"/>
      <c r="M36" s="772"/>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648</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34</v>
      </c>
      <c r="G41" s="754"/>
      <c r="H41" s="307"/>
      <c r="I41" s="294"/>
      <c r="J41" s="314" t="s">
        <v>140</v>
      </c>
      <c r="K41" s="764">
        <v>2</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t="s">
        <v>680</v>
      </c>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0.5</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0.8</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0.4</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0.3</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c r="AC2" s="294"/>
      <c r="AD2" s="294"/>
      <c r="AE2" s="294"/>
      <c r="AF2" s="294"/>
      <c r="AG2" s="294"/>
    </row>
    <row r="3" spans="2:33"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c r="AC3" s="294"/>
      <c r="AD3" s="294"/>
      <c r="AE3" s="294"/>
      <c r="AF3" s="294"/>
      <c r="AG3" s="294"/>
    </row>
    <row r="4" spans="2:33"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c r="AC4" s="294"/>
      <c r="AD4" s="294"/>
      <c r="AE4" s="294"/>
      <c r="AF4" s="294"/>
      <c r="AG4" s="294"/>
    </row>
    <row r="5" spans="2:33"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c r="AC5" s="294"/>
      <c r="AD5" s="294"/>
      <c r="AE5" s="294"/>
      <c r="AF5" s="294"/>
      <c r="AG5" s="294"/>
    </row>
    <row r="6" spans="2:33"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c r="AC6" s="294"/>
      <c r="AD6" s="294"/>
      <c r="AE6" s="294"/>
      <c r="AF6" s="294"/>
      <c r="AG6" s="294"/>
    </row>
    <row r="7" spans="2:33"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c r="AC7" s="294"/>
      <c r="AD7" s="294"/>
      <c r="AE7" s="294"/>
      <c r="AF7" s="1309" t="s">
        <v>651</v>
      </c>
      <c r="AG7" s="762"/>
    </row>
    <row r="8" spans="2:33"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c r="AC8" s="294"/>
      <c r="AD8" s="294"/>
      <c r="AE8" s="294"/>
      <c r="AF8" s="294"/>
      <c r="AG8" s="294"/>
    </row>
    <row r="9" spans="2:33"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c r="AC9" s="294"/>
      <c r="AD9" s="294"/>
      <c r="AE9" s="294"/>
      <c r="AF9" s="294"/>
      <c r="AG9" s="294"/>
    </row>
    <row r="10" spans="2:33" ht="30" customHeight="1" x14ac:dyDescent="0.25">
      <c r="B10" s="30"/>
      <c r="C10" s="763" t="s">
        <v>123</v>
      </c>
      <c r="D10" s="762"/>
      <c r="E10" s="764" t="s">
        <v>682</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c r="AC10" s="294"/>
      <c r="AD10" s="294"/>
      <c r="AE10" s="294"/>
      <c r="AF10" s="50" t="s">
        <v>652</v>
      </c>
      <c r="AG10" s="50" t="s">
        <v>653</v>
      </c>
    </row>
    <row r="11" spans="2:33"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c r="AC11" s="294"/>
      <c r="AD11" s="294"/>
      <c r="AE11" s="294"/>
      <c r="AF11" s="36" t="s">
        <v>683</v>
      </c>
      <c r="AG11" s="36">
        <v>25</v>
      </c>
    </row>
    <row r="12" spans="2:33" ht="29.25" customHeight="1" x14ac:dyDescent="0.25">
      <c r="B12" s="30"/>
      <c r="C12" s="777" t="s">
        <v>125</v>
      </c>
      <c r="D12" s="778"/>
      <c r="E12" s="775" t="s">
        <v>684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c r="AC12" s="294"/>
      <c r="AD12" s="294"/>
      <c r="AE12" s="294"/>
      <c r="AF12" s="36" t="s">
        <v>685</v>
      </c>
      <c r="AG12" s="36">
        <v>12</v>
      </c>
    </row>
    <row r="13" spans="2:33"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c r="AC13" s="294"/>
      <c r="AD13" s="294"/>
      <c r="AE13" s="294"/>
      <c r="AF13" s="36" t="s">
        <v>686</v>
      </c>
      <c r="AG13" s="36">
        <v>12</v>
      </c>
    </row>
    <row r="14" spans="2:33" ht="15" customHeight="1" x14ac:dyDescent="0.25">
      <c r="B14" s="30"/>
      <c r="C14" s="763" t="s">
        <v>674</v>
      </c>
      <c r="D14" s="762"/>
      <c r="E14" s="779" t="s">
        <v>687</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c r="AC14" s="294"/>
      <c r="AD14" s="294"/>
      <c r="AE14" s="294"/>
      <c r="AF14" s="36" t="s">
        <v>688</v>
      </c>
      <c r="AG14" s="36">
        <v>25</v>
      </c>
    </row>
    <row r="15" spans="2:33"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c r="AC15" s="294"/>
      <c r="AD15" s="294"/>
      <c r="AE15" s="294"/>
      <c r="AF15" s="36" t="s">
        <v>689</v>
      </c>
      <c r="AG15" s="36">
        <v>12</v>
      </c>
    </row>
    <row r="16" spans="2:33" ht="15" customHeight="1" x14ac:dyDescent="0.25">
      <c r="B16" s="30"/>
      <c r="C16" s="304"/>
      <c r="D16" s="304"/>
      <c r="E16" s="304"/>
      <c r="F16" s="294"/>
      <c r="G16" s="294"/>
      <c r="H16" s="294"/>
      <c r="I16" s="294"/>
      <c r="J16" s="294"/>
      <c r="K16" s="294"/>
      <c r="L16" s="294"/>
      <c r="M16" s="294"/>
      <c r="N16" s="294"/>
      <c r="O16" s="294"/>
      <c r="P16" s="294"/>
      <c r="Q16" s="294"/>
      <c r="R16" s="294"/>
      <c r="S16" s="294"/>
      <c r="T16" s="294"/>
      <c r="U16" s="294"/>
      <c r="V16" s="294"/>
      <c r="W16" s="294"/>
      <c r="X16" s="294"/>
      <c r="Y16" s="294"/>
      <c r="Z16" s="294"/>
      <c r="AA16" s="294"/>
      <c r="AB16" s="302"/>
      <c r="AC16" s="294"/>
      <c r="AD16" s="294"/>
      <c r="AE16" s="294"/>
      <c r="AF16" s="36" t="s">
        <v>690</v>
      </c>
      <c r="AG16" s="36">
        <v>28</v>
      </c>
    </row>
    <row r="17" spans="3:33" ht="15" customHeight="1" x14ac:dyDescent="0.25">
      <c r="C17" s="763" t="s">
        <v>676</v>
      </c>
      <c r="D17" s="762"/>
      <c r="E17" s="1311" t="s">
        <v>691</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c r="AC17" s="294"/>
      <c r="AD17" s="294"/>
      <c r="AE17" s="294"/>
      <c r="AF17" s="36" t="s">
        <v>692</v>
      </c>
      <c r="AG17" s="36">
        <v>100</v>
      </c>
    </row>
    <row r="18" spans="3:33"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c r="AC18" s="294"/>
      <c r="AD18" s="294"/>
      <c r="AE18" s="294"/>
      <c r="AF18" s="36" t="s">
        <v>693</v>
      </c>
      <c r="AG18" s="36">
        <v>34</v>
      </c>
    </row>
    <row r="19" spans="3:33"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c r="AC19" s="294"/>
      <c r="AD19" s="294"/>
      <c r="AE19" s="294"/>
      <c r="AF19" s="36" t="s">
        <v>694</v>
      </c>
      <c r="AG19" s="36">
        <v>100</v>
      </c>
    </row>
    <row r="20" spans="3:33"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c r="AC20" s="294"/>
      <c r="AD20" s="294"/>
      <c r="AE20" s="294"/>
      <c r="AF20" s="36" t="s">
        <v>695</v>
      </c>
      <c r="AG20" s="36">
        <v>38</v>
      </c>
    </row>
    <row r="21" spans="3:33"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c r="AC21" s="294"/>
      <c r="AD21" s="294"/>
      <c r="AE21" s="294"/>
      <c r="AF21" s="36" t="s">
        <v>696</v>
      </c>
      <c r="AG21" s="36">
        <v>100</v>
      </c>
    </row>
    <row r="22" spans="3:33" ht="29.25" customHeight="1" x14ac:dyDescent="0.25">
      <c r="C22" s="764" t="s">
        <v>697</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c r="AC22" s="294"/>
      <c r="AD22" s="294"/>
      <c r="AE22" s="294"/>
      <c r="AF22" s="36" t="s">
        <v>698</v>
      </c>
      <c r="AG22" s="36">
        <v>15</v>
      </c>
    </row>
    <row r="23" spans="3:33"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c r="AC23" s="294"/>
      <c r="AD23" s="294"/>
      <c r="AE23" s="294"/>
      <c r="AF23" s="294"/>
      <c r="AG23" s="294"/>
    </row>
    <row r="24" spans="3:33"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c r="AC24" s="294"/>
      <c r="AD24" s="294"/>
      <c r="AE24" s="294"/>
      <c r="AF24" s="294"/>
      <c r="AG24" s="294"/>
    </row>
    <row r="25" spans="3:33" ht="15" customHeight="1" x14ac:dyDescent="0.25">
      <c r="C25" s="1310" t="s">
        <v>699</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c r="AC25" s="294"/>
      <c r="AD25" s="294"/>
      <c r="AE25" s="294"/>
      <c r="AF25" s="326">
        <f>+((AG11/AG12)*AG13)+((AG14/AG15)*AG13)+(((((AG16/100)*AG17)+((AG18/100)*AG19)+((AG20/100)*AG21))*AG22)/100)</f>
        <v>65</v>
      </c>
      <c r="AG25" s="294"/>
    </row>
    <row r="26" spans="3:33"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c r="AC26" s="294"/>
      <c r="AD26" s="294"/>
      <c r="AE26" s="294"/>
      <c r="AF26" s="327"/>
      <c r="AG26" s="294"/>
    </row>
    <row r="27" spans="3:33"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c r="AC27" s="294"/>
      <c r="AD27" s="294"/>
      <c r="AE27" s="294"/>
      <c r="AF27" s="294"/>
      <c r="AG27" s="294"/>
    </row>
    <row r="28" spans="3:33"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c r="AC28" s="294"/>
      <c r="AD28" s="294"/>
      <c r="AE28" s="294"/>
      <c r="AF28" s="294"/>
      <c r="AG28" s="294"/>
    </row>
    <row r="29" spans="3:33"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c r="AC29" s="294"/>
      <c r="AD29" s="294"/>
      <c r="AE29" s="294"/>
      <c r="AF29" s="294"/>
      <c r="AG29" s="294"/>
    </row>
    <row r="30" spans="3:33"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21</v>
      </c>
      <c r="X30" s="766"/>
      <c r="Y30" s="766"/>
      <c r="Z30" s="766"/>
      <c r="AA30" s="754"/>
      <c r="AB30" s="302"/>
      <c r="AC30" s="294"/>
      <c r="AD30" s="294"/>
      <c r="AE30" s="294"/>
      <c r="AF30" s="294"/>
      <c r="AG30" s="294"/>
    </row>
    <row r="31" spans="3:33"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c r="AC31" s="294"/>
      <c r="AD31" s="294"/>
      <c r="AE31" s="294"/>
      <c r="AF31" s="294"/>
      <c r="AG31" s="294"/>
    </row>
    <row r="32" spans="3:33"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c r="AC32" s="294"/>
      <c r="AD32" s="294"/>
      <c r="AE32" s="294"/>
      <c r="AF32" s="294"/>
      <c r="AG32" s="294"/>
    </row>
    <row r="33" spans="3:27" ht="39.75" customHeight="1" x14ac:dyDescent="0.25">
      <c r="C33" s="1308" t="s">
        <v>700</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647</v>
      </c>
      <c r="D36" s="766"/>
      <c r="E36" s="766"/>
      <c r="F36" s="766"/>
      <c r="G36" s="766"/>
      <c r="H36" s="766"/>
      <c r="I36" s="766"/>
      <c r="J36" s="766"/>
      <c r="K36" s="754"/>
      <c r="L36" s="304"/>
      <c r="M36" s="772"/>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648</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34</v>
      </c>
      <c r="G41" s="754"/>
      <c r="H41" s="307"/>
      <c r="I41" s="294"/>
      <c r="J41" s="314" t="s">
        <v>140</v>
      </c>
      <c r="K41" s="764">
        <v>2</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0.65</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0.85</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0.85</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0.65</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701</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77" t="s">
        <v>125</v>
      </c>
      <c r="D12" s="778"/>
      <c r="E12" s="775" t="s">
        <v>126</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674</v>
      </c>
      <c r="D14" s="762"/>
      <c r="E14" s="779" t="s">
        <v>702</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row>
    <row r="15" spans="2:28"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row>
    <row r="17" spans="3:28" ht="15" customHeight="1" x14ac:dyDescent="0.25">
      <c r="C17" s="763" t="s">
        <v>676</v>
      </c>
      <c r="D17" s="762"/>
      <c r="E17" s="1311" t="s">
        <v>691</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row>
    <row r="18" spans="3:28"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row>
    <row r="19" spans="3:28"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row>
    <row r="20" spans="3:28"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row>
    <row r="21" spans="3:28"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row>
    <row r="22" spans="3:28" ht="29.25" customHeight="1" x14ac:dyDescent="0.25">
      <c r="C22" s="764" t="s">
        <v>703</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row>
    <row r="23" spans="3:28"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row>
    <row r="24" spans="3:28"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row>
    <row r="25" spans="3:28" ht="15" customHeight="1" x14ac:dyDescent="0.25">
      <c r="C25" s="1310" t="s">
        <v>704</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row>
    <row r="26" spans="3:28"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row>
    <row r="27" spans="3:28"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row>
    <row r="28" spans="3:28"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row>
    <row r="29" spans="3:28"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row>
    <row r="30" spans="3:28"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23</v>
      </c>
      <c r="X30" s="766"/>
      <c r="Y30" s="766"/>
      <c r="Z30" s="766"/>
      <c r="AA30" s="754"/>
      <c r="AB30" s="302"/>
    </row>
    <row r="31" spans="3:28"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row>
    <row r="32" spans="3:28"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row>
    <row r="33" spans="3:27" ht="39.75" customHeight="1" x14ac:dyDescent="0.25">
      <c r="C33" s="772" t="s">
        <v>133</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135</v>
      </c>
      <c r="D36" s="766"/>
      <c r="E36" s="766"/>
      <c r="F36" s="766"/>
      <c r="G36" s="766"/>
      <c r="H36" s="766"/>
      <c r="I36" s="766"/>
      <c r="J36" s="766"/>
      <c r="K36" s="754"/>
      <c r="L36" s="304"/>
      <c r="M36" s="772" t="s">
        <v>136</v>
      </c>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705</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34</v>
      </c>
      <c r="G41" s="754"/>
      <c r="H41" s="307"/>
      <c r="I41" s="294"/>
      <c r="J41" s="314" t="s">
        <v>140</v>
      </c>
      <c r="K41" s="764">
        <v>1</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1</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1</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1</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1</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706</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63" t="s">
        <v>125</v>
      </c>
      <c r="D12" s="762"/>
      <c r="E12" s="775" t="s">
        <v>654</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674</v>
      </c>
      <c r="D14" s="762"/>
      <c r="E14" s="779" t="s">
        <v>707</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row>
    <row r="15" spans="2:28"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row>
    <row r="17" spans="3:28" ht="15" customHeight="1" x14ac:dyDescent="0.25">
      <c r="C17" s="763" t="s">
        <v>676</v>
      </c>
      <c r="D17" s="762"/>
      <c r="E17" s="1311" t="s">
        <v>691</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row>
    <row r="18" spans="3:28"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row>
    <row r="19" spans="3:28"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row>
    <row r="20" spans="3:28"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row>
    <row r="21" spans="3:28"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row>
    <row r="22" spans="3:28" ht="29.25" customHeight="1" x14ac:dyDescent="0.25">
      <c r="C22" s="764" t="s">
        <v>708</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row>
    <row r="23" spans="3:28"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row>
    <row r="24" spans="3:28"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row>
    <row r="25" spans="3:28" ht="15" customHeight="1" x14ac:dyDescent="0.25">
      <c r="C25" s="1310" t="s">
        <v>709</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row>
    <row r="26" spans="3:28"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row>
    <row r="27" spans="3:28"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row>
    <row r="28" spans="3:28"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row>
    <row r="29" spans="3:28"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row>
    <row r="30" spans="3:28"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23</v>
      </c>
      <c r="X30" s="766"/>
      <c r="Y30" s="766"/>
      <c r="Z30" s="766"/>
      <c r="AA30" s="754"/>
      <c r="AB30" s="302"/>
    </row>
    <row r="31" spans="3:28"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row>
    <row r="32" spans="3:28"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row>
    <row r="33" spans="3:27" ht="39.75" customHeight="1" x14ac:dyDescent="0.25">
      <c r="C33" s="772" t="s">
        <v>639</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636</v>
      </c>
      <c r="D36" s="766"/>
      <c r="E36" s="766"/>
      <c r="F36" s="766"/>
      <c r="G36" s="766"/>
      <c r="H36" s="766"/>
      <c r="I36" s="766"/>
      <c r="J36" s="766"/>
      <c r="K36" s="754"/>
      <c r="L36" s="304"/>
      <c r="M36" s="772" t="s">
        <v>640</v>
      </c>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641</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34</v>
      </c>
      <c r="G41" s="754"/>
      <c r="H41" s="307"/>
      <c r="I41" s="294"/>
      <c r="J41" s="314" t="s">
        <v>140</v>
      </c>
      <c r="K41" s="764">
        <v>1</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1</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1</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1</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1</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1"/>
  <sheetViews>
    <sheetView showGridLines="0" tabSelected="1" topLeftCell="A22" zoomScale="70" zoomScaleNormal="70" zoomScaleSheetLayoutView="70" workbookViewId="0">
      <selection activeCell="E32" sqref="E32"/>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5703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x14ac:dyDescent="0.25">
      <c r="A5" s="142"/>
      <c r="B5" s="143"/>
      <c r="C5" s="143"/>
      <c r="D5" s="143"/>
      <c r="E5" s="143"/>
      <c r="F5" s="143"/>
      <c r="G5" s="143"/>
      <c r="H5" s="143"/>
      <c r="I5" s="143"/>
      <c r="J5" s="143"/>
      <c r="K5" s="143"/>
      <c r="L5" s="143"/>
      <c r="M5" s="144"/>
      <c r="N5" s="144"/>
      <c r="O5" s="144"/>
    </row>
    <row r="6" spans="1:15" s="141" customFormat="1" ht="21.75" customHeight="1" thickBot="1" x14ac:dyDescent="0.3">
      <c r="A6" s="142"/>
      <c r="B6" s="143"/>
      <c r="C6" s="143"/>
      <c r="D6" s="143"/>
      <c r="E6" s="143"/>
      <c r="F6" s="143"/>
      <c r="G6" s="143"/>
      <c r="H6" s="143"/>
      <c r="I6" s="143"/>
      <c r="J6" s="143"/>
      <c r="K6" s="143"/>
      <c r="L6" s="143"/>
      <c r="M6" s="144"/>
      <c r="N6" s="144"/>
      <c r="O6" s="144"/>
    </row>
    <row r="7" spans="1:15" s="141" customFormat="1" ht="60.75" customHeight="1" thickBot="1" x14ac:dyDescent="0.3">
      <c r="A7" s="117" t="s">
        <v>190</v>
      </c>
      <c r="B7" s="682" t="s">
        <v>191</v>
      </c>
      <c r="C7" s="683"/>
      <c r="D7" s="683"/>
      <c r="E7" s="683"/>
      <c r="F7" s="683"/>
      <c r="G7" s="683"/>
      <c r="H7" s="683"/>
      <c r="I7" s="683"/>
      <c r="J7" s="683"/>
      <c r="K7" s="684"/>
      <c r="L7" s="244" t="s">
        <v>192</v>
      </c>
      <c r="M7" s="473">
        <v>2024110010310</v>
      </c>
      <c r="N7" s="474"/>
      <c r="O7" s="475"/>
    </row>
    <row r="8" spans="1:15" s="141" customFormat="1" ht="14.25" customHeight="1" thickBot="1" x14ac:dyDescent="0.3">
      <c r="A8" s="142"/>
      <c r="B8" s="143"/>
      <c r="C8" s="143"/>
      <c r="D8" s="143"/>
      <c r="E8" s="143"/>
      <c r="F8" s="143"/>
      <c r="G8" s="143"/>
      <c r="H8" s="143"/>
      <c r="I8" s="143"/>
      <c r="J8" s="143"/>
      <c r="K8" s="143"/>
      <c r="L8" s="143"/>
      <c r="M8" s="144"/>
      <c r="N8" s="144"/>
      <c r="O8" s="144"/>
    </row>
    <row r="9" spans="1:15" s="141" customFormat="1" ht="21.75" customHeight="1" thickBot="1" x14ac:dyDescent="0.3">
      <c r="A9" s="699" t="s">
        <v>193</v>
      </c>
      <c r="B9" s="244" t="s">
        <v>194</v>
      </c>
      <c r="C9" s="201"/>
      <c r="D9" s="244" t="s">
        <v>195</v>
      </c>
      <c r="E9" s="202"/>
      <c r="F9" s="244" t="s">
        <v>196</v>
      </c>
      <c r="G9" s="202"/>
      <c r="H9" s="244" t="s">
        <v>197</v>
      </c>
      <c r="I9" s="203"/>
      <c r="J9" s="838" t="s">
        <v>198</v>
      </c>
      <c r="K9" s="700"/>
      <c r="L9" s="243" t="s">
        <v>199</v>
      </c>
      <c r="M9" s="701" t="s">
        <v>200</v>
      </c>
      <c r="N9" s="701"/>
      <c r="O9" s="701"/>
    </row>
    <row r="10" spans="1:15" s="141" customFormat="1" ht="21.75" customHeight="1" thickBot="1" x14ac:dyDescent="0.3">
      <c r="A10" s="699"/>
      <c r="B10" s="245" t="s">
        <v>201</v>
      </c>
      <c r="C10" s="204"/>
      <c r="D10" s="244" t="s">
        <v>202</v>
      </c>
      <c r="E10" s="205"/>
      <c r="F10" s="244" t="s">
        <v>203</v>
      </c>
      <c r="G10" s="205"/>
      <c r="H10" s="244" t="s">
        <v>204</v>
      </c>
      <c r="I10" s="203"/>
      <c r="J10" s="838"/>
      <c r="K10" s="700"/>
      <c r="L10" s="243" t="s">
        <v>205</v>
      </c>
      <c r="M10" s="701"/>
      <c r="N10" s="701"/>
      <c r="O10" s="701"/>
    </row>
    <row r="11" spans="1:15" s="141" customFormat="1" ht="21.75" customHeight="1" thickBot="1" x14ac:dyDescent="0.3">
      <c r="A11" s="699"/>
      <c r="B11" s="244" t="s">
        <v>206</v>
      </c>
      <c r="C11" s="201"/>
      <c r="D11" s="244" t="s">
        <v>207</v>
      </c>
      <c r="E11" s="204"/>
      <c r="F11" s="244" t="s">
        <v>208</v>
      </c>
      <c r="G11" s="205"/>
      <c r="H11" s="244" t="s">
        <v>209</v>
      </c>
      <c r="I11" s="203"/>
      <c r="J11" s="838"/>
      <c r="K11" s="700"/>
      <c r="L11" s="243" t="s">
        <v>210</v>
      </c>
      <c r="M11" s="701"/>
      <c r="N11" s="701"/>
      <c r="O11" s="701"/>
    </row>
    <row r="12" spans="1:15" s="141" customFormat="1" ht="21.75" customHeight="1" x14ac:dyDescent="0.25">
      <c r="A12" s="142"/>
      <c r="B12" s="143"/>
      <c r="C12" s="143"/>
      <c r="D12" s="143"/>
      <c r="E12" s="143"/>
      <c r="F12" s="143"/>
      <c r="G12" s="143"/>
      <c r="H12" s="143"/>
      <c r="I12" s="143"/>
      <c r="J12" s="143"/>
      <c r="K12" s="143"/>
      <c r="L12" s="143"/>
      <c r="M12" s="144"/>
      <c r="N12" s="144"/>
      <c r="O12" s="144"/>
    </row>
    <row r="13" spans="1:15" ht="15" customHeight="1" thickBot="1" x14ac:dyDescent="0.3">
      <c r="A13" s="71"/>
      <c r="B13" s="72"/>
      <c r="C13" s="72"/>
      <c r="D13" s="74"/>
      <c r="E13" s="73"/>
      <c r="F13" s="73"/>
      <c r="G13" s="325"/>
      <c r="H13" s="325"/>
      <c r="I13" s="75"/>
      <c r="J13" s="75"/>
      <c r="K13" s="72"/>
      <c r="L13" s="72"/>
      <c r="M13" s="72"/>
      <c r="N13" s="72"/>
      <c r="O13" s="72"/>
    </row>
    <row r="14" spans="1:15" ht="15" customHeight="1" x14ac:dyDescent="0.25">
      <c r="A14" s="873" t="s">
        <v>211</v>
      </c>
      <c r="B14" s="853" t="s">
        <v>212</v>
      </c>
      <c r="C14" s="854"/>
      <c r="D14" s="854"/>
      <c r="E14" s="854"/>
      <c r="F14" s="854"/>
      <c r="G14" s="854"/>
      <c r="H14" s="854"/>
      <c r="I14" s="854"/>
      <c r="J14" s="854"/>
      <c r="K14" s="854"/>
      <c r="L14" s="854"/>
      <c r="M14" s="854"/>
      <c r="N14" s="854"/>
      <c r="O14" s="855"/>
    </row>
    <row r="15" spans="1:15" ht="15" customHeight="1" x14ac:dyDescent="0.25">
      <c r="A15" s="874"/>
      <c r="B15" s="856"/>
      <c r="C15" s="857"/>
      <c r="D15" s="857"/>
      <c r="E15" s="857"/>
      <c r="F15" s="857"/>
      <c r="G15" s="857"/>
      <c r="H15" s="857"/>
      <c r="I15" s="857"/>
      <c r="J15" s="857"/>
      <c r="K15" s="857"/>
      <c r="L15" s="857"/>
      <c r="M15" s="857"/>
      <c r="N15" s="857"/>
      <c r="O15" s="858"/>
    </row>
    <row r="16" spans="1:15" ht="15" customHeight="1" thickBot="1" x14ac:dyDescent="0.3">
      <c r="A16" s="875"/>
      <c r="B16" s="859"/>
      <c r="C16" s="860"/>
      <c r="D16" s="860"/>
      <c r="E16" s="860"/>
      <c r="F16" s="860"/>
      <c r="G16" s="860"/>
      <c r="H16" s="860"/>
      <c r="I16" s="860"/>
      <c r="J16" s="860"/>
      <c r="K16" s="860"/>
      <c r="L16" s="860"/>
      <c r="M16" s="860"/>
      <c r="N16" s="860"/>
      <c r="O16" s="861"/>
    </row>
    <row r="17" spans="1:15" ht="9" customHeight="1" thickBot="1" x14ac:dyDescent="0.3">
      <c r="A17" s="76"/>
      <c r="B17" s="140"/>
      <c r="C17" s="77"/>
      <c r="D17" s="77"/>
      <c r="E17" s="77"/>
      <c r="F17" s="77"/>
      <c r="G17" s="78"/>
      <c r="H17" s="78"/>
      <c r="I17" s="78"/>
      <c r="J17" s="78"/>
      <c r="K17" s="78"/>
      <c r="L17" s="79"/>
      <c r="M17" s="79"/>
      <c r="N17" s="79"/>
      <c r="O17" s="79"/>
    </row>
    <row r="18" spans="1:15" s="80" customFormat="1" ht="37.5" customHeight="1" thickBot="1" x14ac:dyDescent="0.3">
      <c r="A18" s="117" t="s">
        <v>213</v>
      </c>
      <c r="B18" s="862" t="s">
        <v>214</v>
      </c>
      <c r="C18" s="862"/>
      <c r="D18" s="862"/>
      <c r="E18" s="862"/>
      <c r="F18" s="862"/>
      <c r="G18" s="699" t="s">
        <v>215</v>
      </c>
      <c r="H18" s="699"/>
      <c r="I18" s="863" t="s">
        <v>216</v>
      </c>
      <c r="J18" s="863"/>
      <c r="K18" s="863"/>
      <c r="L18" s="863"/>
      <c r="M18" s="863"/>
      <c r="N18" s="863"/>
      <c r="O18" s="863"/>
    </row>
    <row r="19" spans="1:15" ht="9" customHeight="1" thickBot="1" x14ac:dyDescent="0.3">
      <c r="A19" s="76"/>
      <c r="B19" s="78"/>
      <c r="C19" s="77"/>
      <c r="D19" s="77"/>
      <c r="E19" s="77"/>
      <c r="F19" s="77"/>
      <c r="G19" s="78"/>
      <c r="H19" s="78"/>
      <c r="I19" s="78"/>
      <c r="J19" s="78"/>
      <c r="K19" s="78"/>
      <c r="L19" s="79"/>
      <c r="M19" s="79"/>
      <c r="N19" s="79"/>
      <c r="O19" s="79"/>
    </row>
    <row r="20" spans="1:15" ht="56.25" customHeight="1" thickBot="1" x14ac:dyDescent="0.3">
      <c r="A20" s="292" t="s">
        <v>217</v>
      </c>
      <c r="B20" s="869" t="s">
        <v>218</v>
      </c>
      <c r="C20" s="870"/>
      <c r="D20" s="870"/>
      <c r="E20" s="871"/>
      <c r="F20" s="293" t="s">
        <v>219</v>
      </c>
      <c r="G20" s="868" t="s">
        <v>220</v>
      </c>
      <c r="H20" s="868"/>
      <c r="I20" s="868"/>
      <c r="J20" s="117" t="s">
        <v>221</v>
      </c>
      <c r="K20" s="864" t="s">
        <v>222</v>
      </c>
      <c r="L20" s="864"/>
      <c r="M20" s="864"/>
      <c r="N20" s="864"/>
      <c r="O20" s="864"/>
    </row>
    <row r="21" spans="1:15" ht="9" customHeight="1" x14ac:dyDescent="0.25">
      <c r="A21" s="70"/>
      <c r="B21" s="67"/>
      <c r="C21" s="872"/>
      <c r="D21" s="872"/>
      <c r="E21" s="872"/>
      <c r="F21" s="872"/>
      <c r="G21" s="872"/>
      <c r="H21" s="872"/>
      <c r="I21" s="872"/>
      <c r="J21" s="872"/>
      <c r="K21" s="872"/>
      <c r="L21" s="872"/>
      <c r="M21" s="872"/>
      <c r="N21" s="872"/>
      <c r="O21" s="872"/>
    </row>
    <row r="23" spans="1:15" ht="16.5" customHeight="1" thickBot="1" x14ac:dyDescent="0.3">
      <c r="A23" s="138"/>
      <c r="B23" s="139"/>
      <c r="C23" s="139"/>
      <c r="D23" s="139"/>
      <c r="E23" s="139"/>
      <c r="F23" s="139"/>
      <c r="G23" s="139"/>
      <c r="H23" s="139"/>
      <c r="I23" s="139"/>
      <c r="J23" s="139"/>
      <c r="K23" s="139"/>
      <c r="L23" s="139"/>
      <c r="M23" s="139"/>
      <c r="N23" s="139"/>
      <c r="O23" s="139"/>
    </row>
    <row r="24" spans="1:15" ht="32.1" customHeight="1" thickBot="1" x14ac:dyDescent="0.3">
      <c r="A24" s="836" t="s">
        <v>223</v>
      </c>
      <c r="B24" s="837"/>
      <c r="C24" s="837"/>
      <c r="D24" s="837"/>
      <c r="E24" s="837"/>
      <c r="F24" s="837"/>
      <c r="G24" s="837"/>
      <c r="H24" s="837"/>
      <c r="I24" s="837"/>
      <c r="J24" s="837"/>
      <c r="K24" s="837"/>
      <c r="L24" s="837"/>
      <c r="M24" s="837"/>
      <c r="N24" s="837"/>
      <c r="O24" s="838"/>
    </row>
    <row r="25" spans="1:15" ht="32.1" customHeight="1" thickBot="1" x14ac:dyDescent="0.3">
      <c r="A25" s="836" t="s">
        <v>224</v>
      </c>
      <c r="B25" s="837"/>
      <c r="C25" s="837"/>
      <c r="D25" s="837"/>
      <c r="E25" s="837"/>
      <c r="F25" s="837"/>
      <c r="G25" s="837"/>
      <c r="H25" s="837"/>
      <c r="I25" s="837"/>
      <c r="J25" s="837"/>
      <c r="K25" s="837"/>
      <c r="L25" s="837"/>
      <c r="M25" s="837"/>
      <c r="N25" s="837"/>
      <c r="O25" s="838"/>
    </row>
    <row r="26" spans="1:15" ht="32.1" customHeight="1" thickBot="1" x14ac:dyDescent="0.3">
      <c r="A26" s="91"/>
      <c r="B26" s="81" t="s">
        <v>194</v>
      </c>
      <c r="C26" s="81" t="s">
        <v>195</v>
      </c>
      <c r="D26" s="81" t="s">
        <v>196</v>
      </c>
      <c r="E26" s="81" t="s">
        <v>197</v>
      </c>
      <c r="F26" s="81" t="s">
        <v>201</v>
      </c>
      <c r="G26" s="81" t="s">
        <v>202</v>
      </c>
      <c r="H26" s="81" t="s">
        <v>203</v>
      </c>
      <c r="I26" s="81" t="s">
        <v>204</v>
      </c>
      <c r="J26" s="81" t="s">
        <v>206</v>
      </c>
      <c r="K26" s="81" t="s">
        <v>207</v>
      </c>
      <c r="L26" s="81" t="s">
        <v>208</v>
      </c>
      <c r="M26" s="81" t="s">
        <v>209</v>
      </c>
      <c r="N26" s="82" t="s">
        <v>225</v>
      </c>
      <c r="O26" s="82" t="s">
        <v>226</v>
      </c>
    </row>
    <row r="27" spans="1:15" ht="32.1" customHeight="1" x14ac:dyDescent="0.25">
      <c r="A27" s="85" t="s">
        <v>227</v>
      </c>
      <c r="B27" s="86">
        <v>1703280000</v>
      </c>
      <c r="C27" s="86"/>
      <c r="D27" s="86"/>
      <c r="E27" s="86"/>
      <c r="F27" s="86"/>
      <c r="G27" s="86"/>
      <c r="H27" s="83"/>
      <c r="I27" s="86"/>
      <c r="J27" s="86"/>
      <c r="K27" s="83"/>
      <c r="L27" s="83"/>
      <c r="M27" s="83"/>
      <c r="N27" s="459">
        <f>SUM(B27:M27)</f>
        <v>1703280000</v>
      </c>
      <c r="O27" s="84"/>
    </row>
    <row r="28" spans="1:15" ht="32.1" customHeight="1" x14ac:dyDescent="0.25">
      <c r="A28" s="85" t="s">
        <v>228</v>
      </c>
      <c r="B28" s="86"/>
      <c r="C28" s="86"/>
      <c r="D28" s="86"/>
      <c r="E28" s="86"/>
      <c r="F28" s="86"/>
      <c r="G28" s="86"/>
      <c r="H28" s="86"/>
      <c r="I28" s="86"/>
      <c r="J28" s="86"/>
      <c r="K28" s="86"/>
      <c r="L28" s="86"/>
      <c r="M28" s="86"/>
      <c r="N28" s="86">
        <f>SUM(B28:M28)</f>
        <v>0</v>
      </c>
      <c r="O28" s="116">
        <f>+(B28+C28+D28+E28+F28+G28+H28+I28+J28+K28+L28+M28)/N27</f>
        <v>0</v>
      </c>
    </row>
    <row r="29" spans="1:15" ht="32.1" customHeight="1" x14ac:dyDescent="0.25">
      <c r="A29" s="85" t="s">
        <v>229</v>
      </c>
      <c r="B29" s="86"/>
      <c r="C29" s="86"/>
      <c r="D29" s="86"/>
      <c r="E29" s="86"/>
      <c r="F29" s="459"/>
      <c r="G29" s="86"/>
      <c r="H29" s="86"/>
      <c r="I29" s="459"/>
      <c r="J29" s="86"/>
      <c r="K29" s="86"/>
      <c r="L29" s="86"/>
      <c r="M29" s="86"/>
      <c r="N29" s="459">
        <f>SUM(B29:M29)</f>
        <v>0</v>
      </c>
      <c r="O29" s="116"/>
    </row>
    <row r="30" spans="1:15"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5" ht="32.1" customHeight="1" x14ac:dyDescent="0.25">
      <c r="A31" s="85" t="s">
        <v>231</v>
      </c>
      <c r="B31" s="86"/>
      <c r="C31" s="86"/>
      <c r="D31" s="86"/>
      <c r="E31" s="86"/>
      <c r="F31" s="86"/>
      <c r="G31" s="86"/>
      <c r="H31" s="86"/>
      <c r="I31" s="86"/>
      <c r="J31" s="86"/>
      <c r="K31" s="86"/>
      <c r="L31" s="86"/>
      <c r="M31" s="86"/>
      <c r="N31" s="86">
        <f t="shared" si="0"/>
        <v>0</v>
      </c>
      <c r="O31" s="87"/>
    </row>
    <row r="32" spans="1:15" ht="32.1" customHeight="1" thickBot="1" x14ac:dyDescent="0.3">
      <c r="A32" s="88" t="s">
        <v>232</v>
      </c>
      <c r="B32" s="89"/>
      <c r="C32" s="89"/>
      <c r="D32" s="89"/>
      <c r="E32" s="89"/>
      <c r="F32" s="89"/>
      <c r="G32" s="89"/>
      <c r="H32" s="89"/>
      <c r="I32" s="89"/>
      <c r="J32" s="89"/>
      <c r="K32" s="89"/>
      <c r="L32" s="89"/>
      <c r="M32" s="89"/>
      <c r="N32" s="470">
        <f t="shared" si="0"/>
        <v>0</v>
      </c>
      <c r="O32" s="532">
        <v>1</v>
      </c>
    </row>
    <row r="33" spans="1:10" s="90" customFormat="1" ht="16.5" customHeight="1" x14ac:dyDescent="0.2"/>
    <row r="34" spans="1:10" s="90" customFormat="1" ht="17.25" customHeight="1" x14ac:dyDescent="0.2"/>
    <row r="35" spans="1:10" ht="5.25" customHeight="1" thickBot="1" x14ac:dyDescent="0.3"/>
    <row r="36" spans="1:10" ht="48" customHeight="1" thickBot="1" x14ac:dyDescent="0.3">
      <c r="A36" s="881" t="s">
        <v>233</v>
      </c>
      <c r="B36" s="882"/>
      <c r="C36" s="882"/>
      <c r="D36" s="882"/>
      <c r="E36" s="882"/>
      <c r="F36" s="882"/>
      <c r="G36" s="882"/>
      <c r="H36" s="882"/>
      <c r="I36" s="883"/>
      <c r="J36" s="95"/>
    </row>
    <row r="37" spans="1:10" ht="50.25" customHeight="1" thickBot="1" x14ac:dyDescent="0.3">
      <c r="A37" s="102" t="s">
        <v>234</v>
      </c>
      <c r="B37" s="884" t="str">
        <f>+B14</f>
        <v>Brindar el 100% de los tres servicios priorizados para la atención a través del modelo CIOM: primera atención profesional (trabajo social), orientación y seguimiento psicosocial y orientación, asesoría y seguimiento sociojurídico</v>
      </c>
      <c r="C37" s="885"/>
      <c r="D37" s="885"/>
      <c r="E37" s="885"/>
      <c r="F37" s="885"/>
      <c r="G37" s="885"/>
      <c r="H37" s="885"/>
      <c r="I37" s="886"/>
      <c r="J37" s="93"/>
    </row>
    <row r="38" spans="1:10" ht="18.75" customHeight="1" thickBot="1" x14ac:dyDescent="0.3">
      <c r="A38" s="893" t="s">
        <v>235</v>
      </c>
      <c r="B38" s="146">
        <v>2024</v>
      </c>
      <c r="C38" s="146">
        <v>2025</v>
      </c>
      <c r="D38" s="146">
        <v>2026</v>
      </c>
      <c r="E38" s="146">
        <v>2027</v>
      </c>
      <c r="F38" s="146" t="s">
        <v>236</v>
      </c>
      <c r="G38" s="895" t="s">
        <v>237</v>
      </c>
      <c r="H38" s="895" t="s">
        <v>23</v>
      </c>
      <c r="I38" s="895"/>
      <c r="J38" s="93"/>
    </row>
    <row r="39" spans="1:10" ht="50.25" customHeight="1" thickBot="1" x14ac:dyDescent="0.3">
      <c r="A39" s="894"/>
      <c r="B39" s="148">
        <v>1</v>
      </c>
      <c r="C39" s="148">
        <v>1</v>
      </c>
      <c r="D39" s="148">
        <v>1</v>
      </c>
      <c r="E39" s="148">
        <v>1</v>
      </c>
      <c r="F39" s="147">
        <v>1</v>
      </c>
      <c r="G39" s="895"/>
      <c r="H39" s="895"/>
      <c r="I39" s="895"/>
      <c r="J39" s="93"/>
    </row>
    <row r="40" spans="1:10" ht="52.5" customHeight="1" thickBot="1" x14ac:dyDescent="0.3">
      <c r="A40" s="103" t="s">
        <v>238</v>
      </c>
      <c r="B40" s="887">
        <v>0.12</v>
      </c>
      <c r="C40" s="888"/>
      <c r="D40" s="890" t="s">
        <v>239</v>
      </c>
      <c r="E40" s="891"/>
      <c r="F40" s="891"/>
      <c r="G40" s="891"/>
      <c r="H40" s="891"/>
      <c r="I40" s="892"/>
    </row>
    <row r="41" spans="1:10" s="94" customFormat="1" ht="48" customHeight="1" thickBot="1" x14ac:dyDescent="0.3">
      <c r="A41" s="893" t="s">
        <v>240</v>
      </c>
      <c r="B41" s="103" t="s">
        <v>241</v>
      </c>
      <c r="C41" s="102" t="s">
        <v>242</v>
      </c>
      <c r="D41" s="879" t="s">
        <v>243</v>
      </c>
      <c r="E41" s="880"/>
      <c r="F41" s="879" t="s">
        <v>244</v>
      </c>
      <c r="G41" s="880"/>
      <c r="H41" s="104" t="s">
        <v>245</v>
      </c>
      <c r="I41" s="106" t="s">
        <v>246</v>
      </c>
    </row>
    <row r="42" spans="1:10" ht="93" customHeight="1" thickBot="1" x14ac:dyDescent="0.3">
      <c r="A42" s="894"/>
      <c r="B42" s="380">
        <v>1</v>
      </c>
      <c r="C42" s="380"/>
      <c r="D42" s="702"/>
      <c r="E42" s="704"/>
      <c r="F42" s="702"/>
      <c r="G42" s="704"/>
      <c r="H42" s="96"/>
      <c r="I42" s="402"/>
    </row>
    <row r="43" spans="1:10" s="94" customFormat="1" ht="54" customHeight="1" thickBot="1" x14ac:dyDescent="0.3">
      <c r="A43" s="893" t="s">
        <v>247</v>
      </c>
      <c r="B43" s="105" t="s">
        <v>241</v>
      </c>
      <c r="C43" s="104" t="s">
        <v>242</v>
      </c>
      <c r="D43" s="879" t="s">
        <v>243</v>
      </c>
      <c r="E43" s="880"/>
      <c r="F43" s="879" t="s">
        <v>244</v>
      </c>
      <c r="G43" s="880"/>
      <c r="H43" s="104" t="s">
        <v>245</v>
      </c>
      <c r="I43" s="106" t="s">
        <v>246</v>
      </c>
    </row>
    <row r="44" spans="1:10" ht="86.25" customHeight="1" thickBot="1" x14ac:dyDescent="0.3">
      <c r="A44" s="894"/>
      <c r="B44" s="380">
        <v>1</v>
      </c>
      <c r="C44" s="380"/>
      <c r="D44" s="702"/>
      <c r="E44" s="704"/>
      <c r="F44" s="715"/>
      <c r="G44" s="716"/>
      <c r="H44" s="96"/>
      <c r="I44" s="402"/>
    </row>
    <row r="45" spans="1:10" s="94" customFormat="1" ht="48" customHeight="1" thickBot="1" x14ac:dyDescent="0.3">
      <c r="A45" s="893" t="s">
        <v>248</v>
      </c>
      <c r="B45" s="105" t="s">
        <v>241</v>
      </c>
      <c r="C45" s="104" t="s">
        <v>242</v>
      </c>
      <c r="D45" s="879" t="s">
        <v>243</v>
      </c>
      <c r="E45" s="880"/>
      <c r="F45" s="879" t="s">
        <v>244</v>
      </c>
      <c r="G45" s="880"/>
      <c r="H45" s="104" t="s">
        <v>245</v>
      </c>
      <c r="I45" s="106" t="s">
        <v>246</v>
      </c>
    </row>
    <row r="46" spans="1:10" ht="103.5" customHeight="1" thickBot="1" x14ac:dyDescent="0.3">
      <c r="A46" s="894"/>
      <c r="B46" s="380">
        <v>1</v>
      </c>
      <c r="C46" s="380"/>
      <c r="D46" s="717"/>
      <c r="E46" s="889"/>
      <c r="F46" s="715"/>
      <c r="G46" s="716"/>
      <c r="H46" s="402"/>
      <c r="I46" s="402"/>
    </row>
    <row r="47" spans="1:10" s="94" customFormat="1" ht="35.1" customHeight="1" thickBot="1" x14ac:dyDescent="0.3">
      <c r="A47" s="893" t="s">
        <v>249</v>
      </c>
      <c r="B47" s="105" t="s">
        <v>241</v>
      </c>
      <c r="C47" s="105" t="s">
        <v>242</v>
      </c>
      <c r="D47" s="879" t="s">
        <v>243</v>
      </c>
      <c r="E47" s="880"/>
      <c r="F47" s="879" t="s">
        <v>244</v>
      </c>
      <c r="G47" s="880"/>
      <c r="H47" s="104" t="s">
        <v>245</v>
      </c>
      <c r="I47" s="104" t="s">
        <v>246</v>
      </c>
    </row>
    <row r="48" spans="1:10" ht="100.5" customHeight="1" thickBot="1" x14ac:dyDescent="0.3">
      <c r="A48" s="894"/>
      <c r="B48" s="380">
        <v>1</v>
      </c>
      <c r="C48" s="380"/>
      <c r="D48" s="717"/>
      <c r="E48" s="889"/>
      <c r="F48" s="715"/>
      <c r="G48" s="716"/>
      <c r="H48" s="114"/>
      <c r="I48" s="402"/>
    </row>
    <row r="49" spans="1:9" s="94" customFormat="1" ht="35.1" customHeight="1" thickBot="1" x14ac:dyDescent="0.3">
      <c r="A49" s="893" t="s">
        <v>250</v>
      </c>
      <c r="B49" s="105" t="s">
        <v>241</v>
      </c>
      <c r="C49" s="104" t="s">
        <v>242</v>
      </c>
      <c r="D49" s="879" t="s">
        <v>243</v>
      </c>
      <c r="E49" s="880"/>
      <c r="F49" s="879" t="s">
        <v>244</v>
      </c>
      <c r="G49" s="880"/>
      <c r="H49" s="104" t="s">
        <v>245</v>
      </c>
      <c r="I49" s="106" t="s">
        <v>246</v>
      </c>
    </row>
    <row r="50" spans="1:9" ht="93.75" customHeight="1" thickBot="1" x14ac:dyDescent="0.3">
      <c r="A50" s="894"/>
      <c r="B50" s="380">
        <v>1</v>
      </c>
      <c r="C50" s="380"/>
      <c r="D50" s="717"/>
      <c r="E50" s="889"/>
      <c r="F50" s="715"/>
      <c r="G50" s="716"/>
      <c r="H50" s="96"/>
      <c r="I50" s="402"/>
    </row>
    <row r="51" spans="1:9" s="94" customFormat="1" ht="35.1" customHeight="1" thickBot="1" x14ac:dyDescent="0.3">
      <c r="A51" s="893" t="s">
        <v>251</v>
      </c>
      <c r="B51" s="105" t="s">
        <v>241</v>
      </c>
      <c r="C51" s="104" t="s">
        <v>242</v>
      </c>
      <c r="D51" s="879" t="s">
        <v>243</v>
      </c>
      <c r="E51" s="880"/>
      <c r="F51" s="879" t="s">
        <v>244</v>
      </c>
      <c r="G51" s="880"/>
      <c r="H51" s="104" t="s">
        <v>245</v>
      </c>
      <c r="I51" s="106" t="s">
        <v>246</v>
      </c>
    </row>
    <row r="52" spans="1:9" ht="94.5" customHeight="1" thickBot="1" x14ac:dyDescent="0.3">
      <c r="A52" s="894"/>
      <c r="B52" s="380">
        <v>1</v>
      </c>
      <c r="C52" s="510"/>
      <c r="D52" s="898"/>
      <c r="E52" s="899"/>
      <c r="F52" s="896"/>
      <c r="G52" s="897"/>
      <c r="H52" s="96"/>
      <c r="I52" s="533"/>
    </row>
    <row r="53" spans="1:9" ht="35.1" customHeight="1" thickBot="1" x14ac:dyDescent="0.3">
      <c r="A53" s="893" t="s">
        <v>252</v>
      </c>
      <c r="B53" s="104" t="s">
        <v>241</v>
      </c>
      <c r="C53" s="102" t="s">
        <v>242</v>
      </c>
      <c r="D53" s="879" t="s">
        <v>243</v>
      </c>
      <c r="E53" s="880"/>
      <c r="F53" s="879" t="s">
        <v>244</v>
      </c>
      <c r="G53" s="880"/>
      <c r="H53" s="104" t="s">
        <v>245</v>
      </c>
      <c r="I53" s="106" t="s">
        <v>246</v>
      </c>
    </row>
    <row r="54" spans="1:9" s="527" customFormat="1" ht="108" customHeight="1" x14ac:dyDescent="0.25">
      <c r="A54" s="894"/>
      <c r="B54" s="380">
        <v>1</v>
      </c>
      <c r="C54" s="528"/>
      <c r="D54" s="904"/>
      <c r="E54" s="905"/>
      <c r="F54" s="811"/>
      <c r="G54" s="812"/>
      <c r="H54" s="526"/>
      <c r="I54" s="521"/>
    </row>
    <row r="55" spans="1:9" ht="35.1" customHeight="1" thickBot="1" x14ac:dyDescent="0.3">
      <c r="A55" s="893" t="s">
        <v>253</v>
      </c>
      <c r="B55" s="104" t="s">
        <v>241</v>
      </c>
      <c r="C55" s="102" t="s">
        <v>242</v>
      </c>
      <c r="D55" s="879" t="s">
        <v>243</v>
      </c>
      <c r="E55" s="880"/>
      <c r="F55" s="879" t="s">
        <v>244</v>
      </c>
      <c r="G55" s="880"/>
      <c r="H55" s="509" t="s">
        <v>245</v>
      </c>
      <c r="I55" s="106" t="s">
        <v>246</v>
      </c>
    </row>
    <row r="56" spans="1:9" ht="105" customHeight="1" thickBot="1" x14ac:dyDescent="0.3">
      <c r="A56" s="894"/>
      <c r="B56" s="380">
        <v>1</v>
      </c>
      <c r="C56" s="148"/>
      <c r="D56" s="904"/>
      <c r="E56" s="905"/>
      <c r="F56" s="830"/>
      <c r="G56" s="831"/>
      <c r="H56" s="531"/>
      <c r="I56" s="534"/>
    </row>
    <row r="57" spans="1:9" ht="35.1" customHeight="1" thickBot="1" x14ac:dyDescent="0.3">
      <c r="A57" s="893" t="s">
        <v>254</v>
      </c>
      <c r="B57" s="103" t="s">
        <v>241</v>
      </c>
      <c r="C57" s="102" t="s">
        <v>242</v>
      </c>
      <c r="D57" s="879" t="s">
        <v>243</v>
      </c>
      <c r="E57" s="880"/>
      <c r="F57" s="879" t="s">
        <v>244</v>
      </c>
      <c r="G57" s="880"/>
      <c r="H57" s="102" t="s">
        <v>245</v>
      </c>
      <c r="I57" s="106" t="s">
        <v>246</v>
      </c>
    </row>
    <row r="58" spans="1:9" ht="111" customHeight="1" thickBot="1" x14ac:dyDescent="0.3">
      <c r="A58" s="894"/>
      <c r="B58" s="380">
        <v>1</v>
      </c>
      <c r="C58" s="567"/>
      <c r="D58" s="900"/>
      <c r="E58" s="901"/>
      <c r="F58" s="828"/>
      <c r="G58" s="829"/>
      <c r="H58" s="96"/>
      <c r="I58" s="521"/>
    </row>
    <row r="59" spans="1:9" ht="35.1" customHeight="1" thickBot="1" x14ac:dyDescent="0.3">
      <c r="A59" s="893" t="s">
        <v>255</v>
      </c>
      <c r="B59" s="104" t="s">
        <v>241</v>
      </c>
      <c r="C59" s="102" t="s">
        <v>242</v>
      </c>
      <c r="D59" s="879" t="s">
        <v>243</v>
      </c>
      <c r="E59" s="880"/>
      <c r="F59" s="879" t="s">
        <v>244</v>
      </c>
      <c r="G59" s="880"/>
      <c r="H59" s="104" t="s">
        <v>245</v>
      </c>
      <c r="I59" s="106" t="s">
        <v>246</v>
      </c>
    </row>
    <row r="60" spans="1:9" ht="123" customHeight="1" thickBot="1" x14ac:dyDescent="0.3">
      <c r="A60" s="894"/>
      <c r="B60" s="380">
        <v>1</v>
      </c>
      <c r="C60" s="148"/>
      <c r="D60" s="900"/>
      <c r="E60" s="901"/>
      <c r="F60" s="828"/>
      <c r="G60" s="829"/>
      <c r="H60" s="96"/>
      <c r="I60" s="521"/>
    </row>
    <row r="61" spans="1:9" ht="35.1" customHeight="1" thickBot="1" x14ac:dyDescent="0.3">
      <c r="A61" s="893" t="s">
        <v>256</v>
      </c>
      <c r="B61" s="104" t="s">
        <v>241</v>
      </c>
      <c r="C61" s="102" t="s">
        <v>242</v>
      </c>
      <c r="D61" s="879" t="s">
        <v>243</v>
      </c>
      <c r="E61" s="880"/>
      <c r="F61" s="879" t="s">
        <v>244</v>
      </c>
      <c r="G61" s="880"/>
      <c r="H61" s="104" t="s">
        <v>245</v>
      </c>
      <c r="I61" s="106" t="s">
        <v>246</v>
      </c>
    </row>
    <row r="62" spans="1:9" ht="129.75" customHeight="1" thickBot="1" x14ac:dyDescent="0.3">
      <c r="A62" s="894"/>
      <c r="B62" s="380">
        <v>1</v>
      </c>
      <c r="C62" s="148"/>
      <c r="D62" s="900"/>
      <c r="E62" s="901"/>
      <c r="F62" s="828"/>
      <c r="G62" s="829"/>
      <c r="H62" s="96"/>
      <c r="I62" s="521"/>
    </row>
    <row r="63" spans="1:9" ht="35.1" customHeight="1" thickBot="1" x14ac:dyDescent="0.3">
      <c r="A63" s="893" t="s">
        <v>257</v>
      </c>
      <c r="B63" s="104" t="s">
        <v>241</v>
      </c>
      <c r="C63" s="102" t="s">
        <v>242</v>
      </c>
      <c r="D63" s="879" t="s">
        <v>243</v>
      </c>
      <c r="E63" s="880"/>
      <c r="F63" s="879" t="s">
        <v>244</v>
      </c>
      <c r="G63" s="880"/>
      <c r="H63" s="104" t="s">
        <v>245</v>
      </c>
      <c r="I63" s="106" t="s">
        <v>246</v>
      </c>
    </row>
    <row r="64" spans="1:9" ht="120.75" customHeight="1" thickBot="1" x14ac:dyDescent="0.3">
      <c r="A64" s="894"/>
      <c r="B64" s="148">
        <v>1</v>
      </c>
      <c r="C64" s="101"/>
      <c r="D64" s="902"/>
      <c r="E64" s="903"/>
      <c r="F64" s="902"/>
      <c r="G64" s="903"/>
      <c r="H64" s="96"/>
      <c r="I64" s="96"/>
    </row>
    <row r="67" spans="1:9" s="93" customFormat="1" ht="30" customHeight="1" x14ac:dyDescent="0.25">
      <c r="A67" s="66"/>
      <c r="B67" s="66"/>
      <c r="C67" s="66"/>
      <c r="D67" s="66"/>
      <c r="E67" s="66"/>
      <c r="F67" s="66"/>
      <c r="G67" s="66"/>
      <c r="H67" s="66"/>
      <c r="I67" s="66"/>
    </row>
    <row r="68" spans="1:9" ht="34.5" customHeight="1" x14ac:dyDescent="0.25">
      <c r="A68" s="839" t="s">
        <v>258</v>
      </c>
      <c r="B68" s="839"/>
      <c r="C68" s="839"/>
      <c r="D68" s="839"/>
      <c r="E68" s="839"/>
      <c r="F68" s="839"/>
      <c r="G68" s="839"/>
      <c r="H68" s="839"/>
      <c r="I68" s="839"/>
    </row>
    <row r="69" spans="1:9" ht="41.25" customHeight="1" x14ac:dyDescent="0.25">
      <c r="A69" s="107" t="s">
        <v>259</v>
      </c>
      <c r="B69" s="840" t="s">
        <v>260</v>
      </c>
      <c r="C69" s="841"/>
      <c r="D69" s="840" t="s">
        <v>261</v>
      </c>
      <c r="E69" s="841"/>
      <c r="F69" s="840" t="s">
        <v>262</v>
      </c>
      <c r="G69" s="841"/>
      <c r="H69" s="842" t="s">
        <v>263</v>
      </c>
      <c r="I69" s="843"/>
    </row>
    <row r="70" spans="1:9" ht="40.5" customHeight="1" x14ac:dyDescent="0.25">
      <c r="A70" s="107" t="s">
        <v>264</v>
      </c>
      <c r="B70" s="805">
        <v>0.04</v>
      </c>
      <c r="C70" s="806"/>
      <c r="D70" s="805">
        <v>0.04</v>
      </c>
      <c r="E70" s="806"/>
      <c r="F70" s="805">
        <v>0.04</v>
      </c>
      <c r="G70" s="806"/>
      <c r="H70" s="807">
        <v>0</v>
      </c>
      <c r="I70" s="808"/>
    </row>
    <row r="71" spans="1:9" ht="30" customHeight="1" x14ac:dyDescent="0.25">
      <c r="A71" s="809" t="s">
        <v>194</v>
      </c>
      <c r="B71" s="154" t="s">
        <v>99</v>
      </c>
      <c r="C71" s="154" t="s">
        <v>242</v>
      </c>
      <c r="D71" s="154" t="s">
        <v>99</v>
      </c>
      <c r="E71" s="154" t="s">
        <v>242</v>
      </c>
      <c r="F71" s="154" t="s">
        <v>99</v>
      </c>
      <c r="G71" s="154" t="s">
        <v>242</v>
      </c>
      <c r="H71" s="154" t="s">
        <v>99</v>
      </c>
      <c r="I71" s="154" t="s">
        <v>242</v>
      </c>
    </row>
    <row r="72" spans="1:9" ht="30" customHeight="1" x14ac:dyDescent="0.25">
      <c r="A72" s="810"/>
      <c r="B72" s="109">
        <v>8.3299999999999999E-2</v>
      </c>
      <c r="C72" s="109"/>
      <c r="D72" s="109">
        <v>8.3299999999999999E-2</v>
      </c>
      <c r="E72" s="109"/>
      <c r="F72" s="109">
        <v>8.3299999999999999E-2</v>
      </c>
      <c r="G72" s="109"/>
      <c r="H72" s="115"/>
      <c r="I72" s="110"/>
    </row>
    <row r="73" spans="1:9" ht="121.5" customHeight="1" x14ac:dyDescent="0.25">
      <c r="A73" s="107" t="s">
        <v>265</v>
      </c>
      <c r="B73" s="844"/>
      <c r="C73" s="845"/>
      <c r="D73" s="846"/>
      <c r="E73" s="847"/>
      <c r="F73" s="846"/>
      <c r="G73" s="847"/>
      <c r="H73" s="848"/>
      <c r="I73" s="849"/>
    </row>
    <row r="74" spans="1:9" ht="80.25" customHeight="1" x14ac:dyDescent="0.25">
      <c r="A74" s="107" t="s">
        <v>266</v>
      </c>
      <c r="B74" s="824"/>
      <c r="C74" s="825"/>
      <c r="D74" s="824"/>
      <c r="E74" s="825"/>
      <c r="F74" s="824"/>
      <c r="G74" s="825"/>
      <c r="H74" s="833"/>
      <c r="I74" s="832"/>
    </row>
    <row r="75" spans="1:9" ht="30.75" customHeight="1" x14ac:dyDescent="0.25">
      <c r="A75" s="809" t="s">
        <v>195</v>
      </c>
      <c r="B75" s="154" t="s">
        <v>99</v>
      </c>
      <c r="C75" s="154" t="s">
        <v>242</v>
      </c>
      <c r="D75" s="154" t="s">
        <v>99</v>
      </c>
      <c r="E75" s="154" t="s">
        <v>242</v>
      </c>
      <c r="F75" s="154" t="s">
        <v>99</v>
      </c>
      <c r="G75" s="154" t="s">
        <v>242</v>
      </c>
      <c r="H75" s="154" t="s">
        <v>99</v>
      </c>
      <c r="I75" s="154" t="s">
        <v>242</v>
      </c>
    </row>
    <row r="76" spans="1:9" ht="30.75" customHeight="1" x14ac:dyDescent="0.25">
      <c r="A76" s="810"/>
      <c r="B76" s="109">
        <v>8.3299999999999999E-2</v>
      </c>
      <c r="C76" s="109"/>
      <c r="D76" s="109">
        <v>8.3299999999999999E-2</v>
      </c>
      <c r="E76" s="109"/>
      <c r="F76" s="109">
        <v>8.3299999999999999E-2</v>
      </c>
      <c r="G76" s="109"/>
      <c r="H76" s="115"/>
      <c r="I76" s="111"/>
    </row>
    <row r="77" spans="1:9" ht="135" customHeight="1" x14ac:dyDescent="0.25">
      <c r="A77" s="107" t="s">
        <v>265</v>
      </c>
      <c r="B77" s="844"/>
      <c r="C77" s="845"/>
      <c r="D77" s="846"/>
      <c r="E77" s="847"/>
      <c r="F77" s="846"/>
      <c r="G77" s="847"/>
      <c r="H77" s="877"/>
      <c r="I77" s="878"/>
    </row>
    <row r="78" spans="1:9" ht="80.25" customHeight="1" x14ac:dyDescent="0.25">
      <c r="A78" s="107" t="s">
        <v>266</v>
      </c>
      <c r="B78" s="824"/>
      <c r="C78" s="825"/>
      <c r="D78" s="824"/>
      <c r="E78" s="825"/>
      <c r="F78" s="824"/>
      <c r="G78" s="825"/>
      <c r="H78" s="833"/>
      <c r="I78" s="832"/>
    </row>
    <row r="79" spans="1:9" ht="30.75" customHeight="1" x14ac:dyDescent="0.25">
      <c r="A79" s="809" t="s">
        <v>196</v>
      </c>
      <c r="B79" s="154" t="s">
        <v>99</v>
      </c>
      <c r="C79" s="154" t="s">
        <v>242</v>
      </c>
      <c r="D79" s="154" t="s">
        <v>99</v>
      </c>
      <c r="E79" s="154" t="s">
        <v>242</v>
      </c>
      <c r="F79" s="154" t="s">
        <v>99</v>
      </c>
      <c r="G79" s="154" t="s">
        <v>242</v>
      </c>
      <c r="H79" s="154" t="s">
        <v>99</v>
      </c>
      <c r="I79" s="154" t="s">
        <v>242</v>
      </c>
    </row>
    <row r="80" spans="1:9" ht="30.75" customHeight="1" x14ac:dyDescent="0.25">
      <c r="A80" s="810"/>
      <c r="B80" s="109">
        <v>8.3299999999999999E-2</v>
      </c>
      <c r="C80" s="109"/>
      <c r="D80" s="109">
        <v>8.3299999999999999E-2</v>
      </c>
      <c r="E80" s="109"/>
      <c r="F80" s="109">
        <v>8.3299999999999999E-2</v>
      </c>
      <c r="G80" s="109"/>
      <c r="H80" s="115"/>
      <c r="I80" s="111"/>
    </row>
    <row r="81" spans="1:9" ht="105.75" customHeight="1" x14ac:dyDescent="0.25">
      <c r="A81" s="107" t="s">
        <v>265</v>
      </c>
      <c r="B81" s="907"/>
      <c r="C81" s="908"/>
      <c r="D81" s="834"/>
      <c r="E81" s="835"/>
      <c r="F81" s="907"/>
      <c r="G81" s="908"/>
      <c r="H81" s="833"/>
      <c r="I81" s="832"/>
    </row>
    <row r="82" spans="1:9" ht="80.25" customHeight="1" x14ac:dyDescent="0.25">
      <c r="A82" s="107" t="s">
        <v>266</v>
      </c>
      <c r="B82" s="824"/>
      <c r="C82" s="825"/>
      <c r="D82" s="824"/>
      <c r="E82" s="825"/>
      <c r="F82" s="824"/>
      <c r="G82" s="825"/>
      <c r="H82" s="833"/>
      <c r="I82" s="832"/>
    </row>
    <row r="83" spans="1:9" ht="30.75" customHeight="1" x14ac:dyDescent="0.25">
      <c r="A83" s="809" t="s">
        <v>197</v>
      </c>
      <c r="B83" s="154" t="s">
        <v>99</v>
      </c>
      <c r="C83" s="154" t="s">
        <v>242</v>
      </c>
      <c r="D83" s="154" t="s">
        <v>99</v>
      </c>
      <c r="E83" s="154" t="s">
        <v>242</v>
      </c>
      <c r="F83" s="154" t="s">
        <v>99</v>
      </c>
      <c r="G83" s="154" t="s">
        <v>242</v>
      </c>
      <c r="H83" s="154" t="s">
        <v>99</v>
      </c>
      <c r="I83" s="154" t="s">
        <v>242</v>
      </c>
    </row>
    <row r="84" spans="1:9" ht="30.75" customHeight="1" x14ac:dyDescent="0.25">
      <c r="A84" s="810"/>
      <c r="B84" s="109">
        <v>8.3299999999999999E-2</v>
      </c>
      <c r="C84" s="109"/>
      <c r="D84" s="109">
        <v>8.3299999999999999E-2</v>
      </c>
      <c r="E84" s="109"/>
      <c r="F84" s="109">
        <v>8.3299999999999999E-2</v>
      </c>
      <c r="G84" s="109"/>
      <c r="H84" s="115"/>
      <c r="I84" s="111"/>
    </row>
    <row r="85" spans="1:9" ht="156" customHeight="1" x14ac:dyDescent="0.25">
      <c r="A85" s="107" t="s">
        <v>265</v>
      </c>
      <c r="B85" s="907"/>
      <c r="C85" s="908"/>
      <c r="D85" s="834"/>
      <c r="E85" s="835"/>
      <c r="F85" s="907"/>
      <c r="G85" s="908"/>
      <c r="H85" s="833"/>
      <c r="I85" s="832"/>
    </row>
    <row r="86" spans="1:9" ht="80.25" customHeight="1" x14ac:dyDescent="0.25">
      <c r="A86" s="107" t="s">
        <v>266</v>
      </c>
      <c r="B86" s="824"/>
      <c r="C86" s="825"/>
      <c r="D86" s="826"/>
      <c r="E86" s="827"/>
      <c r="F86" s="826"/>
      <c r="G86" s="832"/>
      <c r="H86" s="833"/>
      <c r="I86" s="832"/>
    </row>
    <row r="87" spans="1:9" ht="30" customHeight="1" x14ac:dyDescent="0.25">
      <c r="A87" s="809" t="s">
        <v>201</v>
      </c>
      <c r="B87" s="154" t="s">
        <v>99</v>
      </c>
      <c r="C87" s="154" t="s">
        <v>242</v>
      </c>
      <c r="D87" s="154" t="s">
        <v>99</v>
      </c>
      <c r="E87" s="154" t="s">
        <v>242</v>
      </c>
      <c r="F87" s="154" t="s">
        <v>99</v>
      </c>
      <c r="G87" s="154" t="s">
        <v>242</v>
      </c>
      <c r="H87" s="154" t="s">
        <v>99</v>
      </c>
      <c r="I87" s="154" t="s">
        <v>242</v>
      </c>
    </row>
    <row r="88" spans="1:9" ht="30" customHeight="1" x14ac:dyDescent="0.25">
      <c r="A88" s="810"/>
      <c r="B88" s="109">
        <v>8.3299999999999999E-2</v>
      </c>
      <c r="C88" s="109"/>
      <c r="D88" s="109">
        <v>8.3299999999999999E-2</v>
      </c>
      <c r="E88" s="109"/>
      <c r="F88" s="109">
        <v>8.3299999999999999E-2</v>
      </c>
      <c r="G88" s="109"/>
      <c r="H88" s="115"/>
      <c r="I88" s="111"/>
    </row>
    <row r="89" spans="1:9" ht="138.75" customHeight="1" x14ac:dyDescent="0.25">
      <c r="A89" s="107" t="s">
        <v>265</v>
      </c>
      <c r="B89" s="834"/>
      <c r="C89" s="835"/>
      <c r="D89" s="834"/>
      <c r="E89" s="835"/>
      <c r="F89" s="909"/>
      <c r="G89" s="910"/>
      <c r="H89" s="876"/>
      <c r="I89" s="876"/>
    </row>
    <row r="90" spans="1:9" ht="80.25" customHeight="1" x14ac:dyDescent="0.25">
      <c r="A90" s="107" t="s">
        <v>266</v>
      </c>
      <c r="B90" s="813"/>
      <c r="C90" s="814"/>
      <c r="D90" s="813"/>
      <c r="E90" s="814"/>
      <c r="F90" s="813"/>
      <c r="G90" s="814"/>
      <c r="H90" s="815"/>
      <c r="I90" s="816"/>
    </row>
    <row r="91" spans="1:9" ht="29.25" customHeight="1" x14ac:dyDescent="0.25">
      <c r="A91" s="809" t="s">
        <v>202</v>
      </c>
      <c r="B91" s="154" t="s">
        <v>99</v>
      </c>
      <c r="C91" s="154" t="s">
        <v>242</v>
      </c>
      <c r="D91" s="154" t="s">
        <v>99</v>
      </c>
      <c r="E91" s="154" t="s">
        <v>242</v>
      </c>
      <c r="F91" s="154" t="s">
        <v>99</v>
      </c>
      <c r="G91" s="154" t="s">
        <v>242</v>
      </c>
      <c r="H91" s="154" t="s">
        <v>99</v>
      </c>
      <c r="I91" s="154" t="s">
        <v>242</v>
      </c>
    </row>
    <row r="92" spans="1:9" ht="29.25" customHeight="1" x14ac:dyDescent="0.25">
      <c r="A92" s="810"/>
      <c r="B92" s="109">
        <v>8.3299999999999999E-2</v>
      </c>
      <c r="C92" s="109"/>
      <c r="D92" s="109">
        <v>8.3299999999999999E-2</v>
      </c>
      <c r="E92" s="109"/>
      <c r="F92" s="109">
        <v>8.3299999999999999E-2</v>
      </c>
      <c r="G92" s="109"/>
      <c r="H92" s="115"/>
      <c r="I92" s="111"/>
    </row>
    <row r="93" spans="1:9" ht="125.25" customHeight="1" x14ac:dyDescent="0.25">
      <c r="A93" s="107" t="s">
        <v>265</v>
      </c>
      <c r="B93" s="817"/>
      <c r="C93" s="818"/>
      <c r="D93" s="819"/>
      <c r="E93" s="820"/>
      <c r="F93" s="821"/>
      <c r="G93" s="822"/>
      <c r="H93" s="823"/>
      <c r="I93" s="823"/>
    </row>
    <row r="94" spans="1:9" ht="80.25" customHeight="1" x14ac:dyDescent="0.25">
      <c r="A94" s="107" t="s">
        <v>266</v>
      </c>
      <c r="B94" s="813"/>
      <c r="C94" s="814"/>
      <c r="D94" s="813"/>
      <c r="E94" s="814"/>
      <c r="F94" s="813"/>
      <c r="G94" s="814"/>
      <c r="H94" s="815"/>
      <c r="I94" s="816"/>
    </row>
    <row r="95" spans="1:9" ht="24.95" customHeight="1" x14ac:dyDescent="0.25">
      <c r="A95" s="809" t="s">
        <v>203</v>
      </c>
      <c r="B95" s="154" t="s">
        <v>99</v>
      </c>
      <c r="C95" s="154" t="s">
        <v>242</v>
      </c>
      <c r="D95" s="154" t="s">
        <v>99</v>
      </c>
      <c r="E95" s="154" t="s">
        <v>242</v>
      </c>
      <c r="F95" s="154" t="s">
        <v>99</v>
      </c>
      <c r="G95" s="154" t="s">
        <v>242</v>
      </c>
      <c r="H95" s="154" t="s">
        <v>99</v>
      </c>
      <c r="I95" s="154" t="s">
        <v>242</v>
      </c>
    </row>
    <row r="96" spans="1:9" ht="24.95" customHeight="1" x14ac:dyDescent="0.25">
      <c r="A96" s="810"/>
      <c r="B96" s="109">
        <v>8.3299999999999999E-2</v>
      </c>
      <c r="C96" s="111"/>
      <c r="D96" s="109">
        <v>8.3299999999999999E-2</v>
      </c>
      <c r="E96" s="110"/>
      <c r="F96" s="109">
        <v>8.3299999999999999E-2</v>
      </c>
      <c r="G96" s="111"/>
      <c r="H96" s="115"/>
      <c r="I96" s="111"/>
    </row>
    <row r="97" spans="1:9" s="527" customFormat="1" ht="80.25" customHeight="1" x14ac:dyDescent="0.25">
      <c r="A97" s="411" t="s">
        <v>265</v>
      </c>
      <c r="B97" s="912"/>
      <c r="C97" s="912"/>
      <c r="D97" s="912"/>
      <c r="E97" s="912"/>
      <c r="F97" s="912"/>
      <c r="G97" s="912"/>
      <c r="H97" s="913"/>
      <c r="I97" s="913"/>
    </row>
    <row r="98" spans="1:9" ht="80.25" customHeight="1" x14ac:dyDescent="0.25">
      <c r="A98" s="107" t="s">
        <v>266</v>
      </c>
      <c r="B98" s="824"/>
      <c r="C98" s="825"/>
      <c r="D98" s="824"/>
      <c r="E98" s="825"/>
      <c r="F98" s="824"/>
      <c r="G98" s="825"/>
      <c r="H98" s="815"/>
      <c r="I98" s="816"/>
    </row>
    <row r="99" spans="1:9" ht="24.95" customHeight="1" x14ac:dyDescent="0.25">
      <c r="A99" s="809" t="s">
        <v>204</v>
      </c>
      <c r="B99" s="154" t="s">
        <v>99</v>
      </c>
      <c r="C99" s="154" t="s">
        <v>242</v>
      </c>
      <c r="D99" s="154" t="s">
        <v>99</v>
      </c>
      <c r="E99" s="154" t="s">
        <v>242</v>
      </c>
      <c r="F99" s="154" t="s">
        <v>99</v>
      </c>
      <c r="G99" s="154" t="s">
        <v>242</v>
      </c>
      <c r="H99" s="154" t="s">
        <v>99</v>
      </c>
      <c r="I99" s="154" t="s">
        <v>242</v>
      </c>
    </row>
    <row r="100" spans="1:9" ht="24.95" customHeight="1" x14ac:dyDescent="0.25">
      <c r="A100" s="810"/>
      <c r="B100" s="109">
        <v>8.3299999999999999E-2</v>
      </c>
      <c r="C100" s="109"/>
      <c r="D100" s="109">
        <v>8.3299999999999999E-2</v>
      </c>
      <c r="E100" s="109"/>
      <c r="F100" s="109">
        <v>8.3299999999999999E-2</v>
      </c>
      <c r="G100" s="109"/>
      <c r="H100" s="115"/>
      <c r="I100" s="111"/>
    </row>
    <row r="101" spans="1:9" ht="102" customHeight="1" x14ac:dyDescent="0.25">
      <c r="A101" s="107" t="s">
        <v>265</v>
      </c>
      <c r="B101" s="906"/>
      <c r="C101" s="906"/>
      <c r="D101" s="906"/>
      <c r="E101" s="906"/>
      <c r="F101" s="906"/>
      <c r="G101" s="906"/>
      <c r="H101" s="823"/>
      <c r="I101" s="823"/>
    </row>
    <row r="102" spans="1:9" ht="80.25" customHeight="1" x14ac:dyDescent="0.25">
      <c r="A102" s="107" t="s">
        <v>266</v>
      </c>
      <c r="B102" s="824"/>
      <c r="C102" s="825"/>
      <c r="D102" s="824"/>
      <c r="E102" s="825"/>
      <c r="F102" s="824"/>
      <c r="G102" s="825"/>
      <c r="H102" s="815"/>
      <c r="I102" s="816"/>
    </row>
    <row r="103" spans="1:9" ht="24.95" customHeight="1" x14ac:dyDescent="0.25">
      <c r="A103" s="809" t="s">
        <v>206</v>
      </c>
      <c r="B103" s="154" t="s">
        <v>99</v>
      </c>
      <c r="C103" s="154" t="s">
        <v>242</v>
      </c>
      <c r="D103" s="154" t="s">
        <v>99</v>
      </c>
      <c r="E103" s="154" t="s">
        <v>242</v>
      </c>
      <c r="F103" s="154" t="s">
        <v>99</v>
      </c>
      <c r="G103" s="154" t="s">
        <v>242</v>
      </c>
      <c r="H103" s="154" t="s">
        <v>99</v>
      </c>
      <c r="I103" s="154" t="s">
        <v>242</v>
      </c>
    </row>
    <row r="104" spans="1:9" ht="24.95" customHeight="1" x14ac:dyDescent="0.25">
      <c r="A104" s="810"/>
      <c r="B104" s="109">
        <v>8.3299999999999999E-2</v>
      </c>
      <c r="C104" s="109"/>
      <c r="D104" s="109">
        <v>8.3299999999999999E-2</v>
      </c>
      <c r="E104" s="109"/>
      <c r="F104" s="109">
        <v>8.3299999999999999E-2</v>
      </c>
      <c r="G104" s="109"/>
      <c r="H104" s="115"/>
      <c r="I104" s="111"/>
    </row>
    <row r="105" spans="1:9" ht="80.25" customHeight="1" x14ac:dyDescent="0.25">
      <c r="A105" s="107" t="s">
        <v>265</v>
      </c>
      <c r="B105" s="906"/>
      <c r="C105" s="906"/>
      <c r="D105" s="906"/>
      <c r="E105" s="906"/>
      <c r="F105" s="906"/>
      <c r="G105" s="906"/>
      <c r="H105" s="823"/>
      <c r="I105" s="823"/>
    </row>
    <row r="106" spans="1:9" ht="80.25" customHeight="1" x14ac:dyDescent="0.25">
      <c r="A106" s="107" t="s">
        <v>266</v>
      </c>
      <c r="B106" s="824"/>
      <c r="C106" s="825"/>
      <c r="D106" s="824"/>
      <c r="E106" s="825"/>
      <c r="F106" s="824"/>
      <c r="G106" s="825"/>
      <c r="H106" s="815"/>
      <c r="I106" s="816"/>
    </row>
    <row r="107" spans="1:9" ht="24.95" customHeight="1" x14ac:dyDescent="0.25">
      <c r="A107" s="809" t="s">
        <v>207</v>
      </c>
      <c r="B107" s="154" t="s">
        <v>99</v>
      </c>
      <c r="C107" s="154" t="s">
        <v>242</v>
      </c>
      <c r="D107" s="154" t="s">
        <v>99</v>
      </c>
      <c r="E107" s="154" t="s">
        <v>242</v>
      </c>
      <c r="F107" s="154" t="s">
        <v>99</v>
      </c>
      <c r="G107" s="154" t="s">
        <v>242</v>
      </c>
      <c r="H107" s="154" t="s">
        <v>99</v>
      </c>
      <c r="I107" s="154" t="s">
        <v>242</v>
      </c>
    </row>
    <row r="108" spans="1:9" ht="24.95" customHeight="1" x14ac:dyDescent="0.25">
      <c r="A108" s="810"/>
      <c r="B108" s="109">
        <v>8.3299999999999999E-2</v>
      </c>
      <c r="C108" s="109"/>
      <c r="D108" s="109">
        <v>8.3299999999999999E-2</v>
      </c>
      <c r="E108" s="109"/>
      <c r="F108" s="109">
        <v>8.3299999999999999E-2</v>
      </c>
      <c r="G108" s="109"/>
      <c r="H108" s="115"/>
      <c r="I108" s="111"/>
    </row>
    <row r="109" spans="1:9" ht="80.25" customHeight="1" x14ac:dyDescent="0.25">
      <c r="A109" s="107" t="s">
        <v>265</v>
      </c>
      <c r="B109" s="906"/>
      <c r="C109" s="906"/>
      <c r="D109" s="906"/>
      <c r="E109" s="906"/>
      <c r="F109" s="906"/>
      <c r="G109" s="906"/>
      <c r="H109" s="823"/>
      <c r="I109" s="823"/>
    </row>
    <row r="110" spans="1:9" ht="80.25" customHeight="1" x14ac:dyDescent="0.25">
      <c r="A110" s="107" t="s">
        <v>266</v>
      </c>
      <c r="B110" s="824"/>
      <c r="C110" s="825"/>
      <c r="D110" s="824"/>
      <c r="E110" s="825"/>
      <c r="F110" s="824"/>
      <c r="G110" s="825"/>
      <c r="H110" s="815"/>
      <c r="I110" s="816"/>
    </row>
    <row r="111" spans="1:9" ht="24.95" customHeight="1" x14ac:dyDescent="0.25">
      <c r="A111" s="809" t="s">
        <v>208</v>
      </c>
      <c r="B111" s="154" t="s">
        <v>99</v>
      </c>
      <c r="C111" s="154" t="s">
        <v>242</v>
      </c>
      <c r="D111" s="154" t="s">
        <v>99</v>
      </c>
      <c r="E111" s="154" t="s">
        <v>242</v>
      </c>
      <c r="F111" s="154" t="s">
        <v>99</v>
      </c>
      <c r="G111" s="154" t="s">
        <v>242</v>
      </c>
      <c r="H111" s="154" t="s">
        <v>99</v>
      </c>
      <c r="I111" s="154" t="s">
        <v>242</v>
      </c>
    </row>
    <row r="112" spans="1:9" ht="24.95" customHeight="1" x14ac:dyDescent="0.25">
      <c r="A112" s="810"/>
      <c r="B112" s="109">
        <v>8.3299999999999999E-2</v>
      </c>
      <c r="C112" s="109"/>
      <c r="D112" s="109">
        <v>8.3299999999999999E-2</v>
      </c>
      <c r="E112" s="109"/>
      <c r="F112" s="109">
        <v>8.3299999999999999E-2</v>
      </c>
      <c r="G112" s="109"/>
      <c r="H112" s="115"/>
      <c r="I112" s="111"/>
    </row>
    <row r="113" spans="1:9" ht="80.25" customHeight="1" x14ac:dyDescent="0.25">
      <c r="A113" s="107" t="s">
        <v>265</v>
      </c>
      <c r="B113" s="906"/>
      <c r="C113" s="906"/>
      <c r="D113" s="906"/>
      <c r="E113" s="906"/>
      <c r="F113" s="906"/>
      <c r="G113" s="906"/>
      <c r="H113" s="823"/>
      <c r="I113" s="823"/>
    </row>
    <row r="114" spans="1:9" ht="80.25" customHeight="1" x14ac:dyDescent="0.25">
      <c r="A114" s="107" t="s">
        <v>266</v>
      </c>
      <c r="B114" s="824"/>
      <c r="C114" s="825"/>
      <c r="D114" s="824"/>
      <c r="E114" s="825"/>
      <c r="F114" s="824"/>
      <c r="G114" s="825"/>
      <c r="H114" s="815"/>
      <c r="I114" s="816"/>
    </row>
    <row r="115" spans="1:9" ht="24.95" customHeight="1" x14ac:dyDescent="0.25">
      <c r="A115" s="809" t="s">
        <v>209</v>
      </c>
      <c r="B115" s="154" t="s">
        <v>99</v>
      </c>
      <c r="C115" s="154" t="s">
        <v>242</v>
      </c>
      <c r="D115" s="154" t="s">
        <v>99</v>
      </c>
      <c r="E115" s="154" t="s">
        <v>242</v>
      </c>
      <c r="F115" s="154" t="s">
        <v>99</v>
      </c>
      <c r="G115" s="154" t="s">
        <v>242</v>
      </c>
      <c r="H115" s="154" t="s">
        <v>99</v>
      </c>
      <c r="I115" s="154" t="s">
        <v>242</v>
      </c>
    </row>
    <row r="116" spans="1:9" ht="24.95" customHeight="1" x14ac:dyDescent="0.25">
      <c r="A116" s="810"/>
      <c r="B116" s="109">
        <v>8.3699999999999997E-2</v>
      </c>
      <c r="C116" s="109"/>
      <c r="D116" s="109">
        <v>8.3699999999999997E-2</v>
      </c>
      <c r="E116" s="274"/>
      <c r="F116" s="109">
        <v>8.3699999999999997E-2</v>
      </c>
      <c r="G116" s="275"/>
      <c r="H116" s="274"/>
      <c r="I116" s="275"/>
    </row>
    <row r="117" spans="1:9" ht="80.25" customHeight="1" x14ac:dyDescent="0.25">
      <c r="A117" s="107" t="s">
        <v>265</v>
      </c>
      <c r="B117" s="911"/>
      <c r="C117" s="911"/>
      <c r="D117" s="911"/>
      <c r="E117" s="911"/>
      <c r="F117" s="911"/>
      <c r="G117" s="911"/>
      <c r="H117" s="911"/>
      <c r="I117" s="911"/>
    </row>
    <row r="118" spans="1:9" ht="80.25" customHeight="1" x14ac:dyDescent="0.25">
      <c r="A118" s="107" t="s">
        <v>266</v>
      </c>
      <c r="B118" s="815"/>
      <c r="C118" s="816"/>
      <c r="D118" s="815"/>
      <c r="E118" s="816"/>
      <c r="F118" s="815"/>
      <c r="G118" s="816"/>
      <c r="H118" s="815"/>
      <c r="I118" s="816"/>
    </row>
    <row r="119" spans="1:9" ht="16.5" x14ac:dyDescent="0.25">
      <c r="A119" s="108" t="s">
        <v>267</v>
      </c>
      <c r="B119" s="382">
        <f t="shared" ref="B119:I119" si="1">(B72+B76+B80+B84+B88+B92+B96+B100+B104+B108+B112+B116)</f>
        <v>1</v>
      </c>
      <c r="C119" s="383"/>
      <c r="D119" s="382">
        <f t="shared" si="1"/>
        <v>1</v>
      </c>
      <c r="E119" s="383"/>
      <c r="F119" s="382">
        <f t="shared" si="1"/>
        <v>1</v>
      </c>
      <c r="G119" s="113"/>
      <c r="H119" s="113">
        <f t="shared" si="1"/>
        <v>0</v>
      </c>
      <c r="I119" s="113">
        <f t="shared" si="1"/>
        <v>0</v>
      </c>
    </row>
    <row r="121" spans="1:9" ht="28.5" x14ac:dyDescent="0.25">
      <c r="A121" s="358" t="s">
        <v>268</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710</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63" t="s">
        <v>125</v>
      </c>
      <c r="D12" s="762"/>
      <c r="E12" s="775" t="s">
        <v>711</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674</v>
      </c>
      <c r="D14" s="762"/>
      <c r="E14" s="779" t="s">
        <v>712</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row>
    <row r="15" spans="2:28"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row>
    <row r="17" spans="3:28" ht="15" customHeight="1" x14ac:dyDescent="0.25">
      <c r="C17" s="763" t="s">
        <v>676</v>
      </c>
      <c r="D17" s="762"/>
      <c r="E17" s="1311" t="s">
        <v>691</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row>
    <row r="18" spans="3:28"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row>
    <row r="19" spans="3:28"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row>
    <row r="20" spans="3:28"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row>
    <row r="21" spans="3:28"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row>
    <row r="22" spans="3:28" ht="29.25" customHeight="1" x14ac:dyDescent="0.25">
      <c r="C22" s="764" t="s">
        <v>713</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row>
    <row r="23" spans="3:28"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row>
    <row r="24" spans="3:28"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row>
    <row r="25" spans="3:28" ht="15" customHeight="1" x14ac:dyDescent="0.25">
      <c r="C25" s="1310" t="s">
        <v>714</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row>
    <row r="26" spans="3:28"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row>
    <row r="27" spans="3:28"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row>
    <row r="28" spans="3:28"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row>
    <row r="29" spans="3:28"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row>
    <row r="30" spans="3:28"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21</v>
      </c>
      <c r="X30" s="766"/>
      <c r="Y30" s="766"/>
      <c r="Z30" s="766"/>
      <c r="AA30" s="754"/>
      <c r="AB30" s="302"/>
    </row>
    <row r="31" spans="3:28"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row>
    <row r="32" spans="3:28"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row>
    <row r="33" spans="3:27" ht="39.75" customHeight="1" x14ac:dyDescent="0.25">
      <c r="C33" s="1307" t="s">
        <v>646</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647</v>
      </c>
      <c r="D36" s="766"/>
      <c r="E36" s="766"/>
      <c r="F36" s="766"/>
      <c r="G36" s="766"/>
      <c r="H36" s="766"/>
      <c r="I36" s="766"/>
      <c r="J36" s="766"/>
      <c r="K36" s="754"/>
      <c r="L36" s="304"/>
      <c r="M36" s="772"/>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648</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22</v>
      </c>
      <c r="G41" s="754"/>
      <c r="H41" s="307"/>
      <c r="I41" s="294"/>
      <c r="J41" s="314" t="s">
        <v>140</v>
      </c>
      <c r="K41" s="764">
        <v>5</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1.2</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1.7</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1.1000000000000001</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1</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row>
    <row r="3" spans="2:28"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row>
    <row r="4" spans="2:28"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row>
    <row r="5" spans="2:28"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row>
    <row r="6" spans="2:28"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row>
    <row r="7" spans="2:28"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row>
    <row r="9" spans="2:28"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row>
    <row r="10" spans="2:28" ht="30" customHeight="1" x14ac:dyDescent="0.25">
      <c r="B10" s="30"/>
      <c r="C10" s="763" t="s">
        <v>123</v>
      </c>
      <c r="D10" s="762"/>
      <c r="E10" s="764" t="s">
        <v>715</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row>
    <row r="11" spans="2:28"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row>
    <row r="12" spans="2:28" ht="29.25" customHeight="1" x14ac:dyDescent="0.25">
      <c r="B12" s="30"/>
      <c r="C12" s="763" t="s">
        <v>125</v>
      </c>
      <c r="D12" s="762"/>
      <c r="E12" s="775" t="s">
        <v>711</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row>
    <row r="13" spans="2:28"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row>
    <row r="14" spans="2:28" ht="15" customHeight="1" x14ac:dyDescent="0.25">
      <c r="B14" s="30"/>
      <c r="C14" s="763" t="s">
        <v>674</v>
      </c>
      <c r="D14" s="762"/>
      <c r="E14" s="779" t="s">
        <v>716</v>
      </c>
      <c r="F14" s="780"/>
      <c r="G14" s="780"/>
      <c r="H14" s="780"/>
      <c r="I14" s="780"/>
      <c r="J14" s="780"/>
      <c r="K14" s="780"/>
      <c r="L14" s="780"/>
      <c r="M14" s="780"/>
      <c r="N14" s="780"/>
      <c r="O14" s="780"/>
      <c r="P14" s="780"/>
      <c r="Q14" s="780"/>
      <c r="R14" s="780"/>
      <c r="S14" s="780"/>
      <c r="T14" s="780"/>
      <c r="U14" s="780"/>
      <c r="V14" s="780"/>
      <c r="W14" s="780"/>
      <c r="X14" s="780"/>
      <c r="Y14" s="780"/>
      <c r="Z14" s="780"/>
      <c r="AA14" s="781"/>
      <c r="AB14" s="302"/>
    </row>
    <row r="15" spans="2:28"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row>
    <row r="17" spans="3:28" ht="15" customHeight="1" x14ac:dyDescent="0.25">
      <c r="C17" s="763" t="s">
        <v>676</v>
      </c>
      <c r="D17" s="762"/>
      <c r="E17" s="1311" t="s">
        <v>717</v>
      </c>
      <c r="F17" s="780"/>
      <c r="G17" s="780"/>
      <c r="H17" s="780"/>
      <c r="I17" s="780"/>
      <c r="J17" s="780"/>
      <c r="K17" s="780"/>
      <c r="L17" s="780"/>
      <c r="M17" s="780"/>
      <c r="N17" s="780"/>
      <c r="O17" s="780"/>
      <c r="P17" s="780"/>
      <c r="Q17" s="780"/>
      <c r="R17" s="780"/>
      <c r="S17" s="780"/>
      <c r="T17" s="780"/>
      <c r="U17" s="780"/>
      <c r="V17" s="780"/>
      <c r="W17" s="780"/>
      <c r="X17" s="780"/>
      <c r="Y17" s="780"/>
      <c r="Z17" s="780"/>
      <c r="AA17" s="781"/>
      <c r="AB17" s="302"/>
    </row>
    <row r="18" spans="3:28"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row>
    <row r="19" spans="3:28"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row>
    <row r="20" spans="3:28"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row>
    <row r="21" spans="3:28"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row>
    <row r="22" spans="3:28" ht="29.25" customHeight="1" x14ac:dyDescent="0.25">
      <c r="C22" s="1313" t="s">
        <v>718</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row>
    <row r="23" spans="3:28"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row>
    <row r="24" spans="3:28"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row>
    <row r="25" spans="3:28" ht="15" customHeight="1" x14ac:dyDescent="0.25">
      <c r="C25" s="1310" t="s">
        <v>714</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row>
    <row r="26" spans="3:28"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row>
    <row r="27" spans="3:28"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row>
    <row r="28" spans="3:28"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row>
    <row r="29" spans="3:28"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row>
    <row r="30" spans="3:28"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23</v>
      </c>
      <c r="X30" s="766"/>
      <c r="Y30" s="766"/>
      <c r="Z30" s="766"/>
      <c r="AA30" s="754"/>
      <c r="AB30" s="302"/>
    </row>
    <row r="31" spans="3:28"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row>
    <row r="32" spans="3:28"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row>
    <row r="33" spans="3:27" ht="39.75" customHeight="1" x14ac:dyDescent="0.25">
      <c r="C33" s="1312" t="s">
        <v>719</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t="s">
        <v>720</v>
      </c>
      <c r="D36" s="766"/>
      <c r="E36" s="766"/>
      <c r="F36" s="766"/>
      <c r="G36" s="766"/>
      <c r="H36" s="766"/>
      <c r="I36" s="766"/>
      <c r="J36" s="766"/>
      <c r="K36" s="754"/>
      <c r="L36" s="304"/>
      <c r="M36" s="772"/>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721</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22</v>
      </c>
      <c r="G41" s="754"/>
      <c r="H41" s="307"/>
      <c r="I41" s="294"/>
      <c r="J41" s="314" t="s">
        <v>140</v>
      </c>
      <c r="K41" s="764">
        <v>40</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40</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40</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40</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40</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40</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779"/>
      <c r="C2" s="780"/>
      <c r="D2" s="781"/>
      <c r="E2" s="24"/>
      <c r="F2" s="786" t="s">
        <v>120</v>
      </c>
      <c r="G2" s="780"/>
      <c r="H2" s="780"/>
      <c r="I2" s="780"/>
      <c r="J2" s="780"/>
      <c r="K2" s="780"/>
      <c r="L2" s="780"/>
      <c r="M2" s="780"/>
      <c r="N2" s="780"/>
      <c r="O2" s="780"/>
      <c r="P2" s="780"/>
      <c r="Q2" s="780"/>
      <c r="R2" s="780"/>
      <c r="S2" s="780"/>
      <c r="T2" s="780"/>
      <c r="U2" s="780"/>
      <c r="V2" s="780"/>
      <c r="W2" s="780"/>
      <c r="X2" s="780"/>
      <c r="Y2" s="780"/>
      <c r="Z2" s="780"/>
      <c r="AA2" s="780"/>
      <c r="AB2" s="781"/>
      <c r="AC2" s="294"/>
      <c r="AD2" s="294"/>
      <c r="AE2" s="294"/>
      <c r="AF2" s="294"/>
      <c r="AG2" s="294"/>
      <c r="AH2" s="294"/>
    </row>
    <row r="3" spans="2:34" ht="12.75" customHeight="1" x14ac:dyDescent="0.25">
      <c r="B3" s="782"/>
      <c r="C3" s="736"/>
      <c r="D3" s="774"/>
      <c r="E3" s="25"/>
      <c r="F3" s="762"/>
      <c r="G3" s="736"/>
      <c r="H3" s="736"/>
      <c r="I3" s="736"/>
      <c r="J3" s="736"/>
      <c r="K3" s="736"/>
      <c r="L3" s="736"/>
      <c r="M3" s="736"/>
      <c r="N3" s="736"/>
      <c r="O3" s="736"/>
      <c r="P3" s="736"/>
      <c r="Q3" s="736"/>
      <c r="R3" s="736"/>
      <c r="S3" s="736"/>
      <c r="T3" s="736"/>
      <c r="U3" s="736"/>
      <c r="V3" s="736"/>
      <c r="W3" s="736"/>
      <c r="X3" s="736"/>
      <c r="Y3" s="736"/>
      <c r="Z3" s="736"/>
      <c r="AA3" s="736"/>
      <c r="AB3" s="774"/>
      <c r="AC3" s="294"/>
      <c r="AD3" s="294"/>
      <c r="AE3" s="294"/>
      <c r="AF3" s="294"/>
      <c r="AG3" s="294"/>
      <c r="AH3" s="294"/>
    </row>
    <row r="4" spans="2:34" ht="12.75" customHeight="1" x14ac:dyDescent="0.25">
      <c r="B4" s="782"/>
      <c r="C4" s="736"/>
      <c r="D4" s="774"/>
      <c r="E4" s="25"/>
      <c r="F4" s="762"/>
      <c r="G4" s="736"/>
      <c r="H4" s="736"/>
      <c r="I4" s="736"/>
      <c r="J4" s="736"/>
      <c r="K4" s="736"/>
      <c r="L4" s="736"/>
      <c r="M4" s="736"/>
      <c r="N4" s="736"/>
      <c r="O4" s="736"/>
      <c r="P4" s="736"/>
      <c r="Q4" s="736"/>
      <c r="R4" s="736"/>
      <c r="S4" s="736"/>
      <c r="T4" s="736"/>
      <c r="U4" s="736"/>
      <c r="V4" s="736"/>
      <c r="W4" s="736"/>
      <c r="X4" s="736"/>
      <c r="Y4" s="736"/>
      <c r="Z4" s="736"/>
      <c r="AA4" s="736"/>
      <c r="AB4" s="774"/>
      <c r="AC4" s="294"/>
      <c r="AD4" s="294"/>
      <c r="AE4" s="294"/>
      <c r="AF4" s="294"/>
      <c r="AG4" s="294"/>
      <c r="AH4" s="294"/>
    </row>
    <row r="5" spans="2:34" ht="12.75" customHeight="1" x14ac:dyDescent="0.25">
      <c r="B5" s="782"/>
      <c r="C5" s="736"/>
      <c r="D5" s="774"/>
      <c r="E5" s="25"/>
      <c r="F5" s="762"/>
      <c r="G5" s="736"/>
      <c r="H5" s="736"/>
      <c r="I5" s="736"/>
      <c r="J5" s="736"/>
      <c r="K5" s="736"/>
      <c r="L5" s="736"/>
      <c r="M5" s="736"/>
      <c r="N5" s="736"/>
      <c r="O5" s="736"/>
      <c r="P5" s="736"/>
      <c r="Q5" s="736"/>
      <c r="R5" s="736"/>
      <c r="S5" s="736"/>
      <c r="T5" s="736"/>
      <c r="U5" s="736"/>
      <c r="V5" s="736"/>
      <c r="W5" s="736"/>
      <c r="X5" s="736"/>
      <c r="Y5" s="736"/>
      <c r="Z5" s="736"/>
      <c r="AA5" s="736"/>
      <c r="AB5" s="774"/>
      <c r="AC5" s="294"/>
      <c r="AD5" s="294"/>
      <c r="AE5" s="294"/>
      <c r="AF5" s="294"/>
      <c r="AG5" s="294"/>
      <c r="AH5" s="294"/>
    </row>
    <row r="6" spans="2:34" ht="37.5" customHeight="1" x14ac:dyDescent="0.25">
      <c r="B6" s="783"/>
      <c r="C6" s="784"/>
      <c r="D6" s="785"/>
      <c r="E6" s="295"/>
      <c r="F6" s="784"/>
      <c r="G6" s="784"/>
      <c r="H6" s="784"/>
      <c r="I6" s="784"/>
      <c r="J6" s="784"/>
      <c r="K6" s="784"/>
      <c r="L6" s="784"/>
      <c r="M6" s="784"/>
      <c r="N6" s="784"/>
      <c r="O6" s="784"/>
      <c r="P6" s="784"/>
      <c r="Q6" s="784"/>
      <c r="R6" s="784"/>
      <c r="S6" s="784"/>
      <c r="T6" s="784"/>
      <c r="U6" s="784"/>
      <c r="V6" s="784"/>
      <c r="W6" s="784"/>
      <c r="X6" s="784"/>
      <c r="Y6" s="784"/>
      <c r="Z6" s="784"/>
      <c r="AA6" s="784"/>
      <c r="AB6" s="785"/>
      <c r="AC6" s="294"/>
      <c r="AD6" s="294"/>
      <c r="AE6" s="294"/>
      <c r="AF6" s="294"/>
      <c r="AG6" s="294"/>
      <c r="AH6" s="294"/>
    </row>
    <row r="7" spans="2:34" ht="15" customHeight="1" x14ac:dyDescent="0.25">
      <c r="B7" s="26"/>
      <c r="C7" s="787"/>
      <c r="D7" s="780"/>
      <c r="E7" s="27"/>
      <c r="F7" s="28"/>
      <c r="G7" s="28"/>
      <c r="H7" s="28"/>
      <c r="I7" s="28"/>
      <c r="J7" s="28"/>
      <c r="K7" s="28"/>
      <c r="L7" s="28"/>
      <c r="M7" s="28"/>
      <c r="N7" s="28"/>
      <c r="O7" s="28"/>
      <c r="P7" s="28"/>
      <c r="Q7" s="28"/>
      <c r="R7" s="28"/>
      <c r="S7" s="28"/>
      <c r="T7" s="28"/>
      <c r="U7" s="28"/>
      <c r="V7" s="28"/>
      <c r="W7" s="28"/>
      <c r="X7" s="28"/>
      <c r="Y7" s="28"/>
      <c r="Z7" s="28"/>
      <c r="AA7" s="28"/>
      <c r="AB7" s="29"/>
      <c r="AC7" s="294"/>
      <c r="AD7" s="294"/>
      <c r="AE7" s="294"/>
      <c r="AF7" s="294"/>
      <c r="AG7" s="294"/>
      <c r="AH7" s="294"/>
    </row>
    <row r="8" spans="2:34" ht="15" customHeight="1" x14ac:dyDescent="0.25">
      <c r="B8" s="30"/>
      <c r="C8" s="296" t="s">
        <v>121</v>
      </c>
      <c r="D8" s="31"/>
      <c r="E8" s="32"/>
      <c r="F8" s="297" t="s">
        <v>122</v>
      </c>
      <c r="G8" s="33"/>
      <c r="H8" s="34"/>
      <c r="I8" s="294"/>
      <c r="J8" s="294"/>
      <c r="K8" s="298"/>
      <c r="L8" s="298"/>
      <c r="M8" s="298"/>
      <c r="N8" s="298"/>
      <c r="O8" s="298"/>
      <c r="P8" s="298"/>
      <c r="Q8" s="298"/>
      <c r="R8" s="298"/>
      <c r="S8" s="298"/>
      <c r="T8" s="298"/>
      <c r="U8" s="298"/>
      <c r="V8" s="298"/>
      <c r="W8" s="298"/>
      <c r="X8" s="298"/>
      <c r="Y8" s="298"/>
      <c r="Z8" s="298"/>
      <c r="AA8" s="298"/>
      <c r="AB8" s="299"/>
      <c r="AC8" s="294"/>
      <c r="AD8" s="294"/>
      <c r="AE8" s="294"/>
      <c r="AF8" s="294"/>
      <c r="AG8" s="294"/>
      <c r="AH8" s="294"/>
    </row>
    <row r="9" spans="2:34" ht="15" customHeight="1" x14ac:dyDescent="0.25">
      <c r="B9" s="30"/>
      <c r="C9" s="763"/>
      <c r="D9" s="762"/>
      <c r="E9" s="762"/>
      <c r="F9" s="762"/>
      <c r="G9" s="301"/>
      <c r="H9" s="294"/>
      <c r="I9" s="294"/>
      <c r="J9" s="294"/>
      <c r="K9" s="294"/>
      <c r="L9" s="294"/>
      <c r="M9" s="294"/>
      <c r="N9" s="294"/>
      <c r="O9" s="294"/>
      <c r="P9" s="294"/>
      <c r="Q9" s="294"/>
      <c r="R9" s="294"/>
      <c r="S9" s="294"/>
      <c r="T9" s="294"/>
      <c r="U9" s="294"/>
      <c r="V9" s="294"/>
      <c r="W9" s="294"/>
      <c r="X9" s="294"/>
      <c r="Y9" s="294"/>
      <c r="Z9" s="294"/>
      <c r="AA9" s="294"/>
      <c r="AB9" s="302"/>
      <c r="AC9" s="294"/>
      <c r="AD9" s="294"/>
      <c r="AE9" s="294"/>
      <c r="AF9" s="294"/>
      <c r="AG9" s="294"/>
      <c r="AH9" s="294"/>
    </row>
    <row r="10" spans="2:34" ht="30" customHeight="1" x14ac:dyDescent="0.25">
      <c r="B10" s="30"/>
      <c r="C10" s="763" t="s">
        <v>123</v>
      </c>
      <c r="D10" s="762"/>
      <c r="E10" s="764" t="s">
        <v>722</v>
      </c>
      <c r="F10" s="766"/>
      <c r="G10" s="766"/>
      <c r="H10" s="766"/>
      <c r="I10" s="766"/>
      <c r="J10" s="766"/>
      <c r="K10" s="766"/>
      <c r="L10" s="766"/>
      <c r="M10" s="766"/>
      <c r="N10" s="766"/>
      <c r="O10" s="766"/>
      <c r="P10" s="766"/>
      <c r="Q10" s="766"/>
      <c r="R10" s="766"/>
      <c r="S10" s="766"/>
      <c r="T10" s="766"/>
      <c r="U10" s="766"/>
      <c r="V10" s="766"/>
      <c r="W10" s="766"/>
      <c r="X10" s="766"/>
      <c r="Y10" s="766"/>
      <c r="Z10" s="766"/>
      <c r="AA10" s="754"/>
      <c r="AB10" s="303"/>
      <c r="AC10" s="294"/>
      <c r="AD10" s="294"/>
      <c r="AE10" s="294"/>
      <c r="AF10" s="294"/>
      <c r="AG10" s="1309" t="s">
        <v>651</v>
      </c>
      <c r="AH10" s="762"/>
    </row>
    <row r="11" spans="2:34" ht="15" customHeight="1" x14ac:dyDescent="0.25">
      <c r="B11" s="30"/>
      <c r="C11" s="763"/>
      <c r="D11" s="762"/>
      <c r="E11" s="762"/>
      <c r="F11" s="762"/>
      <c r="G11" s="294"/>
      <c r="H11" s="294"/>
      <c r="I11" s="294"/>
      <c r="J11" s="294"/>
      <c r="K11" s="294"/>
      <c r="L11" s="294"/>
      <c r="M11" s="294"/>
      <c r="N11" s="294"/>
      <c r="O11" s="294"/>
      <c r="P11" s="294"/>
      <c r="Q11" s="294"/>
      <c r="R11" s="294"/>
      <c r="S11" s="294"/>
      <c r="T11" s="294"/>
      <c r="U11" s="294"/>
      <c r="V11" s="294"/>
      <c r="W11" s="294"/>
      <c r="X11" s="294"/>
      <c r="Y11" s="294"/>
      <c r="Z11" s="294"/>
      <c r="AA11" s="761"/>
      <c r="AB11" s="774"/>
      <c r="AC11" s="294"/>
      <c r="AD11" s="294"/>
      <c r="AE11" s="294"/>
      <c r="AF11" s="294"/>
      <c r="AG11" s="294"/>
      <c r="AH11" s="294"/>
    </row>
    <row r="12" spans="2:34" ht="29.25" customHeight="1" x14ac:dyDescent="0.25">
      <c r="B12" s="30"/>
      <c r="C12" s="777" t="s">
        <v>125</v>
      </c>
      <c r="D12" s="778"/>
      <c r="E12" s="775" t="s">
        <v>723</v>
      </c>
      <c r="F12" s="776"/>
      <c r="G12" s="776"/>
      <c r="H12" s="776"/>
      <c r="I12" s="776"/>
      <c r="J12" s="776"/>
      <c r="K12" s="776"/>
      <c r="L12" s="776"/>
      <c r="M12" s="776"/>
      <c r="N12" s="776"/>
      <c r="O12" s="776"/>
      <c r="P12" s="776"/>
      <c r="Q12" s="776"/>
      <c r="R12" s="776"/>
      <c r="S12" s="776"/>
      <c r="T12" s="776"/>
      <c r="U12" s="776"/>
      <c r="V12" s="776"/>
      <c r="W12" s="776"/>
      <c r="X12" s="776"/>
      <c r="Y12" s="776"/>
      <c r="Z12" s="776"/>
      <c r="AA12" s="776"/>
      <c r="AB12" s="35"/>
      <c r="AC12" s="294"/>
      <c r="AD12" s="294"/>
      <c r="AE12" s="294"/>
      <c r="AF12" s="294"/>
      <c r="AG12" s="294"/>
      <c r="AH12" s="294"/>
    </row>
    <row r="13" spans="2:34" ht="15" customHeight="1" x14ac:dyDescent="0.25">
      <c r="B13" s="30"/>
      <c r="C13" s="761"/>
      <c r="D13" s="762"/>
      <c r="E13" s="304"/>
      <c r="F13" s="294"/>
      <c r="G13" s="294"/>
      <c r="H13" s="294"/>
      <c r="I13" s="294"/>
      <c r="J13" s="294"/>
      <c r="K13" s="294"/>
      <c r="L13" s="294"/>
      <c r="M13" s="294"/>
      <c r="N13" s="294"/>
      <c r="O13" s="294"/>
      <c r="P13" s="294"/>
      <c r="Q13" s="294"/>
      <c r="R13" s="294"/>
      <c r="S13" s="294"/>
      <c r="T13" s="294"/>
      <c r="U13" s="294"/>
      <c r="V13" s="294"/>
      <c r="W13" s="294"/>
      <c r="X13" s="294"/>
      <c r="Y13" s="294"/>
      <c r="Z13" s="294"/>
      <c r="AA13" s="294"/>
      <c r="AB13" s="302"/>
      <c r="AC13" s="294"/>
      <c r="AD13" s="294"/>
      <c r="AE13" s="294"/>
      <c r="AF13" s="294"/>
      <c r="AG13" s="50" t="s">
        <v>652</v>
      </c>
      <c r="AH13" s="50" t="s">
        <v>653</v>
      </c>
    </row>
    <row r="14" spans="2:34" ht="15" customHeight="1" x14ac:dyDescent="0.25">
      <c r="B14" s="30"/>
      <c r="C14" s="763" t="s">
        <v>674</v>
      </c>
      <c r="D14" s="762"/>
      <c r="E14" s="779"/>
      <c r="F14" s="780"/>
      <c r="G14" s="780"/>
      <c r="H14" s="780"/>
      <c r="I14" s="780"/>
      <c r="J14" s="780"/>
      <c r="K14" s="780"/>
      <c r="L14" s="780"/>
      <c r="M14" s="780"/>
      <c r="N14" s="780"/>
      <c r="O14" s="780"/>
      <c r="P14" s="780"/>
      <c r="Q14" s="780"/>
      <c r="R14" s="780"/>
      <c r="S14" s="780"/>
      <c r="T14" s="780"/>
      <c r="U14" s="780"/>
      <c r="V14" s="780"/>
      <c r="W14" s="780"/>
      <c r="X14" s="780"/>
      <c r="Y14" s="780"/>
      <c r="Z14" s="780"/>
      <c r="AA14" s="781"/>
      <c r="AB14" s="302"/>
      <c r="AC14" s="294"/>
      <c r="AD14" s="294"/>
      <c r="AE14" s="294"/>
      <c r="AF14" s="294"/>
      <c r="AG14" s="36" t="s">
        <v>683</v>
      </c>
      <c r="AH14" s="36">
        <v>25</v>
      </c>
    </row>
    <row r="15" spans="2:34" ht="15.75" customHeight="1" x14ac:dyDescent="0.25">
      <c r="B15" s="30"/>
      <c r="C15" s="304"/>
      <c r="D15" s="304"/>
      <c r="E15" s="783"/>
      <c r="F15" s="784"/>
      <c r="G15" s="784"/>
      <c r="H15" s="784"/>
      <c r="I15" s="784"/>
      <c r="J15" s="784"/>
      <c r="K15" s="784"/>
      <c r="L15" s="784"/>
      <c r="M15" s="784"/>
      <c r="N15" s="784"/>
      <c r="O15" s="784"/>
      <c r="P15" s="784"/>
      <c r="Q15" s="784"/>
      <c r="R15" s="784"/>
      <c r="S15" s="784"/>
      <c r="T15" s="784"/>
      <c r="U15" s="784"/>
      <c r="V15" s="784"/>
      <c r="W15" s="784"/>
      <c r="X15" s="784"/>
      <c r="Y15" s="784"/>
      <c r="Z15" s="784"/>
      <c r="AA15" s="785"/>
      <c r="AB15" s="302"/>
      <c r="AC15" s="294"/>
      <c r="AD15" s="294"/>
      <c r="AE15" s="294"/>
      <c r="AF15" s="294"/>
      <c r="AG15" s="36" t="s">
        <v>685</v>
      </c>
      <c r="AH15" s="36">
        <v>12</v>
      </c>
    </row>
    <row r="16" spans="2:34" ht="15" customHeight="1" x14ac:dyDescent="0.25">
      <c r="B16" s="30"/>
      <c r="C16" s="304"/>
      <c r="D16" s="304"/>
      <c r="E16" s="304"/>
      <c r="F16" s="294"/>
      <c r="G16" s="294"/>
      <c r="H16" s="294"/>
      <c r="I16" s="294"/>
      <c r="J16" s="294"/>
      <c r="K16" s="294"/>
      <c r="L16" s="294"/>
      <c r="M16" s="294"/>
      <c r="N16" s="294"/>
      <c r="O16" s="294"/>
      <c r="P16" s="294"/>
      <c r="Q16" s="294"/>
      <c r="R16" s="294"/>
      <c r="S16" s="294"/>
      <c r="T16" s="294"/>
      <c r="U16" s="294"/>
      <c r="V16" s="294"/>
      <c r="W16" s="294"/>
      <c r="X16" s="294"/>
      <c r="Y16" s="294"/>
      <c r="Z16" s="294"/>
      <c r="AA16" s="294"/>
      <c r="AB16" s="302"/>
      <c r="AC16" s="294"/>
      <c r="AD16" s="294"/>
      <c r="AE16" s="294"/>
      <c r="AF16" s="294"/>
      <c r="AG16" s="36" t="s">
        <v>686</v>
      </c>
      <c r="AH16" s="36">
        <v>12</v>
      </c>
    </row>
    <row r="17" spans="3:34" ht="15" customHeight="1" x14ac:dyDescent="0.25">
      <c r="C17" s="763" t="s">
        <v>676</v>
      </c>
      <c r="D17" s="762"/>
      <c r="E17" s="779"/>
      <c r="F17" s="780"/>
      <c r="G17" s="780"/>
      <c r="H17" s="780"/>
      <c r="I17" s="780"/>
      <c r="J17" s="780"/>
      <c r="K17" s="780"/>
      <c r="L17" s="780"/>
      <c r="M17" s="780"/>
      <c r="N17" s="780"/>
      <c r="O17" s="780"/>
      <c r="P17" s="780"/>
      <c r="Q17" s="780"/>
      <c r="R17" s="780"/>
      <c r="S17" s="780"/>
      <c r="T17" s="780"/>
      <c r="U17" s="780"/>
      <c r="V17" s="780"/>
      <c r="W17" s="780"/>
      <c r="X17" s="780"/>
      <c r="Y17" s="780"/>
      <c r="Z17" s="780"/>
      <c r="AA17" s="781"/>
      <c r="AB17" s="302"/>
      <c r="AC17" s="294"/>
      <c r="AD17" s="294"/>
      <c r="AE17" s="294"/>
      <c r="AF17" s="294"/>
      <c r="AG17" s="36" t="s">
        <v>688</v>
      </c>
      <c r="AH17" s="36">
        <v>25</v>
      </c>
    </row>
    <row r="18" spans="3:34" ht="15" customHeight="1" x14ac:dyDescent="0.25">
      <c r="C18" s="304"/>
      <c r="D18" s="304"/>
      <c r="E18" s="783"/>
      <c r="F18" s="784"/>
      <c r="G18" s="784"/>
      <c r="H18" s="784"/>
      <c r="I18" s="784"/>
      <c r="J18" s="784"/>
      <c r="K18" s="784"/>
      <c r="L18" s="784"/>
      <c r="M18" s="784"/>
      <c r="N18" s="784"/>
      <c r="O18" s="784"/>
      <c r="P18" s="784"/>
      <c r="Q18" s="784"/>
      <c r="R18" s="784"/>
      <c r="S18" s="784"/>
      <c r="T18" s="784"/>
      <c r="U18" s="784"/>
      <c r="V18" s="784"/>
      <c r="W18" s="784"/>
      <c r="X18" s="784"/>
      <c r="Y18" s="784"/>
      <c r="Z18" s="784"/>
      <c r="AA18" s="785"/>
      <c r="AB18" s="302"/>
      <c r="AC18" s="294"/>
      <c r="AD18" s="294"/>
      <c r="AE18" s="294"/>
      <c r="AF18" s="294"/>
      <c r="AG18" s="36" t="s">
        <v>689</v>
      </c>
      <c r="AH18" s="36">
        <v>12</v>
      </c>
    </row>
    <row r="19" spans="3:34" ht="15" customHeight="1" x14ac:dyDescent="0.25">
      <c r="C19" s="304"/>
      <c r="D19" s="304"/>
      <c r="E19" s="304"/>
      <c r="F19" s="294"/>
      <c r="G19" s="294"/>
      <c r="H19" s="294"/>
      <c r="I19" s="294"/>
      <c r="J19" s="294"/>
      <c r="K19" s="294"/>
      <c r="L19" s="294"/>
      <c r="M19" s="294"/>
      <c r="N19" s="294"/>
      <c r="O19" s="294"/>
      <c r="P19" s="294"/>
      <c r="Q19" s="294"/>
      <c r="R19" s="294"/>
      <c r="S19" s="294"/>
      <c r="T19" s="294"/>
      <c r="U19" s="294"/>
      <c r="V19" s="294"/>
      <c r="W19" s="294"/>
      <c r="X19" s="294"/>
      <c r="Y19" s="294"/>
      <c r="Z19" s="294"/>
      <c r="AA19" s="294"/>
      <c r="AB19" s="302"/>
      <c r="AC19" s="294"/>
      <c r="AD19" s="294"/>
      <c r="AE19" s="294"/>
      <c r="AF19" s="294"/>
      <c r="AG19" s="36" t="s">
        <v>686</v>
      </c>
      <c r="AH19" s="36">
        <v>12</v>
      </c>
    </row>
    <row r="20" spans="3:34" ht="15" customHeight="1" x14ac:dyDescent="0.25">
      <c r="C20" s="304"/>
      <c r="D20" s="304"/>
      <c r="E20" s="304"/>
      <c r="F20" s="294"/>
      <c r="G20" s="294"/>
      <c r="H20" s="294"/>
      <c r="I20" s="294"/>
      <c r="J20" s="294"/>
      <c r="K20" s="294"/>
      <c r="L20" s="294"/>
      <c r="M20" s="294"/>
      <c r="N20" s="294"/>
      <c r="O20" s="294"/>
      <c r="P20" s="294"/>
      <c r="Q20" s="294"/>
      <c r="R20" s="294"/>
      <c r="S20" s="294"/>
      <c r="T20" s="294"/>
      <c r="U20" s="294"/>
      <c r="V20" s="294"/>
      <c r="W20" s="294"/>
      <c r="X20" s="294"/>
      <c r="Y20" s="294"/>
      <c r="Z20" s="294"/>
      <c r="AA20" s="294"/>
      <c r="AB20" s="302"/>
      <c r="AC20" s="294"/>
      <c r="AD20" s="294"/>
      <c r="AE20" s="294"/>
      <c r="AF20" s="294"/>
      <c r="AG20" s="36" t="s">
        <v>724</v>
      </c>
      <c r="AH20" s="36">
        <v>25</v>
      </c>
    </row>
    <row r="21" spans="3:34" ht="15" customHeight="1" x14ac:dyDescent="0.25">
      <c r="C21" s="763" t="s">
        <v>127</v>
      </c>
      <c r="D21" s="762"/>
      <c r="E21" s="305"/>
      <c r="F21" s="761"/>
      <c r="G21" s="762"/>
      <c r="H21" s="762"/>
      <c r="I21" s="762"/>
      <c r="J21" s="762"/>
      <c r="K21" s="762"/>
      <c r="L21" s="762"/>
      <c r="M21" s="762"/>
      <c r="N21" s="762"/>
      <c r="O21" s="762"/>
      <c r="P21" s="762"/>
      <c r="Q21" s="762"/>
      <c r="R21" s="762"/>
      <c r="S21" s="762"/>
      <c r="T21" s="762"/>
      <c r="U21" s="762"/>
      <c r="V21" s="762"/>
      <c r="W21" s="762"/>
      <c r="X21" s="762"/>
      <c r="Y21" s="762"/>
      <c r="Z21" s="762"/>
      <c r="AA21" s="762"/>
      <c r="AB21" s="774"/>
      <c r="AC21" s="294"/>
      <c r="AD21" s="294"/>
      <c r="AE21" s="294"/>
      <c r="AF21" s="294"/>
      <c r="AG21" s="36" t="s">
        <v>725</v>
      </c>
      <c r="AH21" s="36">
        <v>12</v>
      </c>
    </row>
    <row r="22" spans="3:34" ht="29.25" customHeight="1" x14ac:dyDescent="0.25">
      <c r="C22" s="764" t="s">
        <v>726</v>
      </c>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754"/>
      <c r="AB22" s="306"/>
      <c r="AC22" s="294"/>
      <c r="AD22" s="294"/>
      <c r="AE22" s="294"/>
      <c r="AF22" s="294"/>
      <c r="AG22" s="36" t="s">
        <v>686</v>
      </c>
      <c r="AH22" s="36">
        <v>12</v>
      </c>
    </row>
    <row r="23" spans="3:34" ht="15" customHeight="1" x14ac:dyDescent="0.25">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6"/>
      <c r="AC23" s="294"/>
      <c r="AD23" s="294"/>
      <c r="AE23" s="294"/>
      <c r="AF23" s="294"/>
      <c r="AG23" s="36" t="s">
        <v>727</v>
      </c>
      <c r="AH23" s="36">
        <v>25</v>
      </c>
    </row>
    <row r="24" spans="3:34" ht="15" customHeight="1" x14ac:dyDescent="0.25">
      <c r="C24" s="308" t="s">
        <v>128</v>
      </c>
      <c r="D24" s="308"/>
      <c r="E24" s="294"/>
      <c r="F24" s="294"/>
      <c r="G24" s="294"/>
      <c r="H24" s="294"/>
      <c r="I24" s="294"/>
      <c r="J24" s="307"/>
      <c r="K24" s="307"/>
      <c r="L24" s="307"/>
      <c r="M24" s="307"/>
      <c r="N24" s="307"/>
      <c r="O24" s="307"/>
      <c r="P24" s="307"/>
      <c r="Q24" s="307"/>
      <c r="R24" s="307" t="s">
        <v>129</v>
      </c>
      <c r="S24" s="307"/>
      <c r="T24" s="307"/>
      <c r="U24" s="307"/>
      <c r="V24" s="307"/>
      <c r="W24" s="307"/>
      <c r="X24" s="307"/>
      <c r="Y24" s="307"/>
      <c r="Z24" s="307"/>
      <c r="AA24" s="307"/>
      <c r="AB24" s="306"/>
      <c r="AC24" s="294"/>
      <c r="AD24" s="294"/>
      <c r="AE24" s="294"/>
      <c r="AF24" s="294"/>
      <c r="AG24" s="36" t="s">
        <v>728</v>
      </c>
      <c r="AH24" s="36">
        <v>12</v>
      </c>
    </row>
    <row r="25" spans="3:34" ht="15" customHeight="1" x14ac:dyDescent="0.25">
      <c r="C25" s="1311" t="s">
        <v>729</v>
      </c>
      <c r="D25" s="780"/>
      <c r="E25" s="780"/>
      <c r="F25" s="780"/>
      <c r="G25" s="780"/>
      <c r="H25" s="780"/>
      <c r="I25" s="780"/>
      <c r="J25" s="780"/>
      <c r="K25" s="780"/>
      <c r="L25" s="780"/>
      <c r="M25" s="780"/>
      <c r="N25" s="780"/>
      <c r="O25" s="780"/>
      <c r="P25" s="781"/>
      <c r="Q25" s="294"/>
      <c r="R25" s="765"/>
      <c r="S25" s="766"/>
      <c r="T25" s="766"/>
      <c r="U25" s="766"/>
      <c r="V25" s="766"/>
      <c r="W25" s="766"/>
      <c r="X25" s="766"/>
      <c r="Y25" s="766"/>
      <c r="Z25" s="766"/>
      <c r="AA25" s="754"/>
      <c r="AB25" s="302"/>
      <c r="AC25" s="294"/>
      <c r="AD25" s="294"/>
      <c r="AE25" s="294"/>
      <c r="AF25" s="294"/>
      <c r="AG25" s="36" t="s">
        <v>686</v>
      </c>
      <c r="AH25" s="36">
        <v>12</v>
      </c>
    </row>
    <row r="26" spans="3:34" ht="15" customHeight="1" x14ac:dyDescent="0.25">
      <c r="C26" s="782"/>
      <c r="D26" s="736"/>
      <c r="E26" s="736"/>
      <c r="F26" s="736"/>
      <c r="G26" s="736"/>
      <c r="H26" s="736"/>
      <c r="I26" s="736"/>
      <c r="J26" s="736"/>
      <c r="K26" s="736"/>
      <c r="L26" s="736"/>
      <c r="M26" s="736"/>
      <c r="N26" s="736"/>
      <c r="O26" s="736"/>
      <c r="P26" s="774"/>
      <c r="Q26" s="294"/>
      <c r="R26" s="294"/>
      <c r="S26" s="294"/>
      <c r="T26" s="294"/>
      <c r="U26" s="294"/>
      <c r="V26" s="294"/>
      <c r="W26" s="294"/>
      <c r="X26" s="294"/>
      <c r="Y26" s="294"/>
      <c r="Z26" s="294"/>
      <c r="AA26" s="294"/>
      <c r="AB26" s="302"/>
      <c r="AC26" s="294"/>
      <c r="AD26" s="294"/>
      <c r="AE26" s="294"/>
      <c r="AF26" s="294"/>
      <c r="AG26" s="294"/>
      <c r="AH26" s="294"/>
    </row>
    <row r="27" spans="3:34" ht="15" customHeight="1" x14ac:dyDescent="0.25">
      <c r="C27" s="782"/>
      <c r="D27" s="736"/>
      <c r="E27" s="736"/>
      <c r="F27" s="736"/>
      <c r="G27" s="736"/>
      <c r="H27" s="736"/>
      <c r="I27" s="736"/>
      <c r="J27" s="736"/>
      <c r="K27" s="736"/>
      <c r="L27" s="736"/>
      <c r="M27" s="736"/>
      <c r="N27" s="736"/>
      <c r="O27" s="736"/>
      <c r="P27" s="774"/>
      <c r="Q27" s="304"/>
      <c r="R27" s="307" t="s">
        <v>130</v>
      </c>
      <c r="S27" s="307"/>
      <c r="T27" s="307"/>
      <c r="U27" s="307"/>
      <c r="V27" s="307"/>
      <c r="W27" s="304"/>
      <c r="X27" s="304"/>
      <c r="Y27" s="304"/>
      <c r="Z27" s="294"/>
      <c r="AA27" s="304"/>
      <c r="AB27" s="302"/>
      <c r="AC27" s="294"/>
      <c r="AD27" s="294"/>
      <c r="AE27" s="294"/>
      <c r="AF27" s="294"/>
      <c r="AG27" s="294"/>
      <c r="AH27" s="294"/>
    </row>
    <row r="28" spans="3:34" ht="15" customHeight="1" x14ac:dyDescent="0.25">
      <c r="C28" s="782"/>
      <c r="D28" s="736"/>
      <c r="E28" s="736"/>
      <c r="F28" s="736"/>
      <c r="G28" s="736"/>
      <c r="H28" s="736"/>
      <c r="I28" s="736"/>
      <c r="J28" s="736"/>
      <c r="K28" s="736"/>
      <c r="L28" s="736"/>
      <c r="M28" s="736"/>
      <c r="N28" s="736"/>
      <c r="O28" s="736"/>
      <c r="P28" s="774"/>
      <c r="Q28" s="294"/>
      <c r="R28" s="36"/>
      <c r="S28" s="294" t="s">
        <v>15</v>
      </c>
      <c r="T28" s="294"/>
      <c r="U28" s="36"/>
      <c r="V28" s="294" t="s">
        <v>27</v>
      </c>
      <c r="W28" s="294"/>
      <c r="X28" s="36"/>
      <c r="Y28" s="309" t="s">
        <v>46</v>
      </c>
      <c r="Z28" s="294"/>
      <c r="AA28" s="294"/>
      <c r="AB28" s="302"/>
      <c r="AC28" s="294"/>
      <c r="AD28" s="294"/>
      <c r="AE28" s="294"/>
      <c r="AF28" s="294"/>
      <c r="AG28" s="326">
        <f>+(((AH14/AH15)*AH16)+((AH17/AH18)*AH19)+((AH20/AH21)*AH22)+((AH23/AH24)*AH25))*4/100</f>
        <v>4</v>
      </c>
      <c r="AH28" s="294"/>
    </row>
    <row r="29" spans="3:34" ht="15" customHeight="1" x14ac:dyDescent="0.25">
      <c r="C29" s="782"/>
      <c r="D29" s="736"/>
      <c r="E29" s="736"/>
      <c r="F29" s="736"/>
      <c r="G29" s="736"/>
      <c r="H29" s="736"/>
      <c r="I29" s="736"/>
      <c r="J29" s="736"/>
      <c r="K29" s="736"/>
      <c r="L29" s="736"/>
      <c r="M29" s="736"/>
      <c r="N29" s="736"/>
      <c r="O29" s="736"/>
      <c r="P29" s="774"/>
      <c r="Q29" s="294"/>
      <c r="R29" s="294"/>
      <c r="S29" s="294"/>
      <c r="T29" s="294"/>
      <c r="U29" s="294"/>
      <c r="V29" s="294"/>
      <c r="W29" s="294"/>
      <c r="X29" s="294"/>
      <c r="Y29" s="294"/>
      <c r="Z29" s="294"/>
      <c r="AA29" s="294"/>
      <c r="AB29" s="302"/>
      <c r="AC29" s="294"/>
      <c r="AD29" s="294"/>
      <c r="AE29" s="294"/>
      <c r="AF29" s="294"/>
      <c r="AG29" s="294"/>
      <c r="AH29" s="294"/>
    </row>
    <row r="30" spans="3:34" ht="15" customHeight="1" x14ac:dyDescent="0.25">
      <c r="C30" s="783"/>
      <c r="D30" s="784"/>
      <c r="E30" s="784"/>
      <c r="F30" s="784"/>
      <c r="G30" s="784"/>
      <c r="H30" s="784"/>
      <c r="I30" s="784"/>
      <c r="J30" s="784"/>
      <c r="K30" s="784"/>
      <c r="L30" s="784"/>
      <c r="M30" s="784"/>
      <c r="N30" s="784"/>
      <c r="O30" s="784"/>
      <c r="P30" s="785"/>
      <c r="Q30" s="294"/>
      <c r="R30" s="307" t="s">
        <v>131</v>
      </c>
      <c r="S30" s="294"/>
      <c r="T30" s="294"/>
      <c r="U30" s="294"/>
      <c r="V30" s="294"/>
      <c r="W30" s="772" t="s">
        <v>23</v>
      </c>
      <c r="X30" s="766"/>
      <c r="Y30" s="766"/>
      <c r="Z30" s="766"/>
      <c r="AA30" s="754"/>
      <c r="AB30" s="302"/>
      <c r="AC30" s="294"/>
      <c r="AD30" s="294"/>
      <c r="AE30" s="294"/>
      <c r="AF30" s="294"/>
      <c r="AG30" s="294"/>
      <c r="AH30" s="294"/>
    </row>
    <row r="31" spans="3:34" ht="15" customHeight="1" x14ac:dyDescent="0.25">
      <c r="C31" s="304"/>
      <c r="D31" s="304"/>
      <c r="E31" s="304"/>
      <c r="F31" s="304"/>
      <c r="G31" s="304"/>
      <c r="H31" s="294"/>
      <c r="I31" s="294"/>
      <c r="J31" s="294"/>
      <c r="K31" s="294"/>
      <c r="L31" s="294"/>
      <c r="M31" s="294"/>
      <c r="N31" s="294"/>
      <c r="O31" s="294"/>
      <c r="P31" s="294"/>
      <c r="Q31" s="294"/>
      <c r="R31" s="307"/>
      <c r="S31" s="294"/>
      <c r="T31" s="294"/>
      <c r="U31" s="294"/>
      <c r="V31" s="294"/>
      <c r="W31" s="294"/>
      <c r="X31" s="294"/>
      <c r="Y31" s="294"/>
      <c r="Z31" s="294"/>
      <c r="AA31" s="294"/>
      <c r="AB31" s="302"/>
      <c r="AC31" s="294"/>
      <c r="AD31" s="294"/>
      <c r="AE31" s="294"/>
      <c r="AF31" s="294"/>
      <c r="AG31" s="294"/>
      <c r="AH31" s="294"/>
    </row>
    <row r="32" spans="3:34" ht="15" customHeight="1" x14ac:dyDescent="0.25">
      <c r="C32" s="307" t="s">
        <v>132</v>
      </c>
      <c r="D32" s="304"/>
      <c r="E32" s="304"/>
      <c r="F32" s="304"/>
      <c r="G32" s="304"/>
      <c r="H32" s="304"/>
      <c r="I32" s="294"/>
      <c r="J32" s="294"/>
      <c r="K32" s="294"/>
      <c r="L32" s="294"/>
      <c r="M32" s="294"/>
      <c r="N32" s="294"/>
      <c r="O32" s="294"/>
      <c r="P32" s="294"/>
      <c r="Q32" s="294"/>
      <c r="R32" s="294"/>
      <c r="S32" s="294"/>
      <c r="T32" s="294"/>
      <c r="U32" s="294"/>
      <c r="V32" s="294"/>
      <c r="W32" s="294"/>
      <c r="X32" s="294"/>
      <c r="Y32" s="294"/>
      <c r="Z32" s="294"/>
      <c r="AA32" s="294"/>
      <c r="AB32" s="302"/>
      <c r="AC32" s="294"/>
      <c r="AD32" s="294"/>
      <c r="AE32" s="294"/>
      <c r="AF32" s="294"/>
      <c r="AG32" s="294"/>
      <c r="AH32" s="294"/>
    </row>
    <row r="33" spans="3:27" ht="39.75" customHeight="1" x14ac:dyDescent="0.25">
      <c r="C33" s="1308" t="s">
        <v>730</v>
      </c>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54"/>
    </row>
    <row r="34" spans="3:27" ht="15" customHeight="1" x14ac:dyDescent="0.2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row>
    <row r="35" spans="3:27" ht="15" customHeight="1" x14ac:dyDescent="0.25">
      <c r="C35" s="298" t="s">
        <v>134</v>
      </c>
      <c r="D35" s="304"/>
      <c r="E35" s="304"/>
      <c r="F35" s="304"/>
      <c r="G35" s="304"/>
      <c r="H35" s="304"/>
      <c r="I35" s="304"/>
      <c r="J35" s="304"/>
      <c r="K35" s="304"/>
      <c r="L35" s="304"/>
      <c r="M35" s="298" t="s">
        <v>134</v>
      </c>
      <c r="N35" s="304"/>
      <c r="O35" s="304"/>
      <c r="P35" s="304"/>
      <c r="Q35" s="304"/>
      <c r="R35" s="304"/>
      <c r="S35" s="304"/>
      <c r="T35" s="304"/>
      <c r="U35" s="304"/>
      <c r="V35" s="304"/>
      <c r="W35" s="304"/>
      <c r="X35" s="304"/>
      <c r="Y35" s="304"/>
      <c r="Z35" s="304"/>
      <c r="AA35" s="304"/>
    </row>
    <row r="36" spans="3:27" ht="29.25" customHeight="1" x14ac:dyDescent="0.25">
      <c r="C36" s="772"/>
      <c r="D36" s="766"/>
      <c r="E36" s="766"/>
      <c r="F36" s="766"/>
      <c r="G36" s="766"/>
      <c r="H36" s="766"/>
      <c r="I36" s="766"/>
      <c r="J36" s="766"/>
      <c r="K36" s="754"/>
      <c r="L36" s="304"/>
      <c r="M36" s="772"/>
      <c r="N36" s="766"/>
      <c r="O36" s="766"/>
      <c r="P36" s="766"/>
      <c r="Q36" s="766"/>
      <c r="R36" s="766"/>
      <c r="S36" s="766"/>
      <c r="T36" s="766"/>
      <c r="U36" s="766"/>
      <c r="V36" s="766"/>
      <c r="W36" s="766"/>
      <c r="X36" s="766"/>
      <c r="Y36" s="766"/>
      <c r="Z36" s="766"/>
      <c r="AA36" s="754"/>
    </row>
    <row r="37" spans="3:27" ht="15" customHeight="1" x14ac:dyDescent="0.25">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3:27" ht="15" customHeight="1" x14ac:dyDescent="0.25">
      <c r="C38" s="311" t="s">
        <v>137</v>
      </c>
      <c r="D38" s="311"/>
      <c r="E38" s="311"/>
      <c r="F38" s="311"/>
      <c r="G38" s="312"/>
      <c r="H38" s="313"/>
      <c r="I38" s="313"/>
      <c r="J38" s="313"/>
      <c r="K38" s="313"/>
      <c r="L38" s="313"/>
      <c r="M38" s="313"/>
      <c r="N38" s="313"/>
      <c r="O38" s="313"/>
      <c r="P38" s="313"/>
      <c r="Q38" s="313"/>
      <c r="R38" s="313"/>
      <c r="S38" s="313"/>
      <c r="T38" s="313"/>
      <c r="U38" s="313"/>
      <c r="V38" s="313"/>
      <c r="W38" s="313"/>
      <c r="X38" s="313"/>
      <c r="Y38" s="313"/>
      <c r="Z38" s="313"/>
      <c r="AA38" s="313"/>
    </row>
    <row r="39" spans="3:27" ht="90" customHeight="1" x14ac:dyDescent="0.25">
      <c r="C39" s="771" t="s">
        <v>648</v>
      </c>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54"/>
    </row>
    <row r="40" spans="3:27" ht="15" customHeight="1" x14ac:dyDescent="0.25">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row>
    <row r="41" spans="3:27" ht="15.75" customHeight="1" x14ac:dyDescent="0.25">
      <c r="C41" s="770" t="s">
        <v>139</v>
      </c>
      <c r="D41" s="762"/>
      <c r="E41" s="307"/>
      <c r="F41" s="764" t="s">
        <v>34</v>
      </c>
      <c r="G41" s="754"/>
      <c r="H41" s="307"/>
      <c r="I41" s="294"/>
      <c r="J41" s="314" t="s">
        <v>140</v>
      </c>
      <c r="K41" s="764">
        <v>2</v>
      </c>
      <c r="L41" s="766"/>
      <c r="M41" s="766"/>
      <c r="N41" s="754"/>
      <c r="O41" s="307"/>
      <c r="P41" s="307"/>
      <c r="Q41" s="298" t="s">
        <v>141</v>
      </c>
      <c r="R41" s="294"/>
      <c r="S41" s="307"/>
      <c r="T41" s="307"/>
      <c r="U41" s="307"/>
      <c r="V41" s="307"/>
      <c r="W41" s="764" t="s">
        <v>20</v>
      </c>
      <c r="X41" s="766"/>
      <c r="Y41" s="766"/>
      <c r="Z41" s="766"/>
      <c r="AA41" s="754"/>
    </row>
    <row r="42" spans="3:27" ht="15.75" customHeight="1" x14ac:dyDescent="0.25">
      <c r="C42" s="294"/>
      <c r="D42" s="294"/>
      <c r="E42" s="294"/>
      <c r="F42" s="309"/>
      <c r="G42" s="309"/>
      <c r="H42" s="309"/>
      <c r="I42" s="309"/>
      <c r="J42" s="309"/>
      <c r="K42" s="309"/>
      <c r="L42" s="309"/>
      <c r="M42" s="294"/>
      <c r="N42" s="294"/>
      <c r="O42" s="294"/>
      <c r="P42" s="294"/>
      <c r="Q42" s="294"/>
      <c r="R42" s="294"/>
      <c r="S42" s="294"/>
      <c r="T42" s="294"/>
      <c r="U42" s="294"/>
      <c r="V42" s="294"/>
      <c r="W42" s="294"/>
      <c r="X42" s="294"/>
      <c r="Y42" s="294"/>
      <c r="Z42" s="294"/>
      <c r="AA42" s="294"/>
    </row>
    <row r="43" spans="3:27" ht="32.25" customHeight="1" x14ac:dyDescent="0.25">
      <c r="C43" s="294"/>
      <c r="D43" s="314" t="s">
        <v>142</v>
      </c>
      <c r="E43" s="307"/>
      <c r="F43" s="771" t="s">
        <v>680</v>
      </c>
      <c r="G43" s="766"/>
      <c r="H43" s="766"/>
      <c r="I43" s="766"/>
      <c r="J43" s="766"/>
      <c r="K43" s="766"/>
      <c r="L43" s="766"/>
      <c r="M43" s="754"/>
      <c r="N43" s="294"/>
      <c r="O43" s="314" t="s">
        <v>144</v>
      </c>
      <c r="P43" s="772">
        <v>0</v>
      </c>
      <c r="Q43" s="766"/>
      <c r="R43" s="766"/>
      <c r="S43" s="766"/>
      <c r="T43" s="766"/>
      <c r="U43" s="766"/>
      <c r="V43" s="766"/>
      <c r="W43" s="766"/>
      <c r="X43" s="766"/>
      <c r="Y43" s="766"/>
      <c r="Z43" s="766"/>
      <c r="AA43" s="754"/>
    </row>
    <row r="44" spans="3:27" ht="15.75" customHeight="1" x14ac:dyDescent="0.25">
      <c r="C44" s="307"/>
      <c r="D44" s="307"/>
      <c r="E44" s="307"/>
      <c r="F44" s="309"/>
      <c r="G44" s="309"/>
      <c r="H44" s="309"/>
      <c r="I44" s="309"/>
      <c r="J44" s="309"/>
      <c r="K44" s="309"/>
      <c r="L44" s="309"/>
      <c r="M44" s="307"/>
      <c r="N44" s="307"/>
      <c r="O44" s="307"/>
      <c r="P44" s="307"/>
      <c r="Q44" s="307"/>
      <c r="R44" s="307"/>
      <c r="S44" s="307"/>
      <c r="T44" s="307"/>
      <c r="U44" s="307"/>
      <c r="V44" s="307"/>
      <c r="W44" s="307"/>
      <c r="X44" s="307"/>
      <c r="Y44" s="307"/>
      <c r="Z44" s="307"/>
      <c r="AA44" s="307"/>
    </row>
    <row r="45" spans="3:27" ht="15.75" customHeight="1" x14ac:dyDescent="0.25">
      <c r="C45" s="294"/>
      <c r="D45" s="314" t="s">
        <v>145</v>
      </c>
      <c r="E45" s="294"/>
      <c r="F45" s="765" t="s">
        <v>146</v>
      </c>
      <c r="G45" s="754"/>
      <c r="H45" s="294"/>
      <c r="I45" s="294"/>
      <c r="J45" s="307" t="s">
        <v>147</v>
      </c>
      <c r="K45" s="294"/>
      <c r="L45" s="765" t="s">
        <v>148</v>
      </c>
      <c r="M45" s="766"/>
      <c r="N45" s="754"/>
      <c r="O45" s="307"/>
      <c r="P45" s="307"/>
      <c r="Q45" s="294"/>
      <c r="R45" s="307" t="s">
        <v>149</v>
      </c>
      <c r="S45" s="307"/>
      <c r="T45" s="307"/>
      <c r="U45" s="307"/>
      <c r="V45" s="307"/>
      <c r="W45" s="773"/>
      <c r="X45" s="766"/>
      <c r="Y45" s="766"/>
      <c r="Z45" s="766"/>
      <c r="AA45" s="754"/>
    </row>
    <row r="46" spans="3:27" ht="15.75" customHeight="1" x14ac:dyDescent="0.25">
      <c r="C46" s="294"/>
      <c r="D46" s="294"/>
      <c r="E46" s="294"/>
      <c r="F46" s="28"/>
      <c r="G46" s="294"/>
      <c r="H46" s="294"/>
      <c r="I46" s="298"/>
      <c r="J46" s="298"/>
      <c r="K46" s="298"/>
      <c r="L46" s="298"/>
      <c r="M46" s="298"/>
      <c r="N46" s="298"/>
      <c r="O46" s="298"/>
      <c r="P46" s="298"/>
      <c r="Q46" s="298"/>
      <c r="R46" s="298"/>
      <c r="S46" s="298"/>
      <c r="T46" s="298"/>
      <c r="U46" s="298"/>
      <c r="V46" s="298"/>
      <c r="W46" s="298"/>
      <c r="X46" s="298"/>
      <c r="Y46" s="298"/>
      <c r="Z46" s="298"/>
      <c r="AA46" s="298"/>
    </row>
    <row r="47" spans="3:27" ht="15.75" customHeight="1" x14ac:dyDescent="0.25">
      <c r="C47" s="315" t="s">
        <v>150</v>
      </c>
      <c r="D47" s="767">
        <v>2024</v>
      </c>
      <c r="E47" s="768"/>
      <c r="F47" s="769"/>
      <c r="G47" s="34"/>
      <c r="H47" s="298"/>
      <c r="I47" s="298"/>
      <c r="J47" s="298"/>
      <c r="K47" s="298"/>
      <c r="L47" s="298"/>
      <c r="M47" s="298"/>
      <c r="N47" s="298"/>
      <c r="O47" s="298"/>
      <c r="P47" s="298"/>
      <c r="Q47" s="761"/>
      <c r="R47" s="762"/>
      <c r="S47" s="762"/>
      <c r="T47" s="762"/>
      <c r="U47" s="762"/>
      <c r="V47" s="298"/>
      <c r="W47" s="298"/>
      <c r="X47" s="763"/>
      <c r="Y47" s="762"/>
      <c r="Z47" s="762"/>
      <c r="AA47" s="762"/>
    </row>
    <row r="49" spans="3:27" ht="15.75" customHeight="1" x14ac:dyDescent="0.25">
      <c r="C49" s="307" t="s">
        <v>140</v>
      </c>
      <c r="D49" s="772">
        <v>1.2</v>
      </c>
      <c r="E49" s="766"/>
      <c r="F49" s="754"/>
      <c r="G49" s="294"/>
      <c r="H49" s="298"/>
      <c r="I49" s="298"/>
      <c r="J49" s="298"/>
      <c r="K49" s="298"/>
      <c r="L49" s="298"/>
      <c r="M49" s="298"/>
      <c r="N49" s="298"/>
      <c r="O49" s="298"/>
      <c r="P49" s="298"/>
      <c r="Q49" s="761"/>
      <c r="R49" s="762"/>
      <c r="S49" s="762"/>
      <c r="T49" s="762"/>
      <c r="U49" s="762"/>
      <c r="V49" s="298"/>
      <c r="W49" s="298"/>
      <c r="X49" s="763"/>
      <c r="Y49" s="762"/>
      <c r="Z49" s="762"/>
      <c r="AA49" s="762"/>
    </row>
    <row r="50" spans="3:27" ht="15.75" customHeight="1" x14ac:dyDescent="0.25">
      <c r="C50" s="294"/>
      <c r="D50" s="294"/>
      <c r="E50" s="294"/>
      <c r="F50" s="294"/>
      <c r="G50" s="294"/>
      <c r="H50" s="294"/>
      <c r="I50" s="298"/>
      <c r="J50" s="298"/>
      <c r="K50" s="307"/>
      <c r="L50" s="307"/>
      <c r="M50" s="307"/>
      <c r="N50" s="307"/>
      <c r="O50" s="307"/>
      <c r="P50" s="307"/>
      <c r="Q50" s="307"/>
      <c r="R50" s="307"/>
      <c r="S50" s="307"/>
      <c r="T50" s="307"/>
      <c r="U50" s="307"/>
      <c r="V50" s="307"/>
      <c r="W50" s="307"/>
      <c r="X50" s="307"/>
      <c r="Y50" s="307"/>
      <c r="Z50" s="307"/>
      <c r="AA50" s="307"/>
    </row>
    <row r="51" spans="3:27" ht="15.75" customHeight="1" x14ac:dyDescent="0.25">
      <c r="C51" s="307"/>
      <c r="D51" s="764" t="s">
        <v>151</v>
      </c>
      <c r="E51" s="766"/>
      <c r="F51" s="766"/>
      <c r="G51" s="766"/>
      <c r="H51" s="766"/>
      <c r="I51" s="766"/>
      <c r="J51" s="766"/>
      <c r="K51" s="766"/>
      <c r="L51" s="766"/>
      <c r="M51" s="766"/>
      <c r="N51" s="766"/>
      <c r="O51" s="766"/>
      <c r="P51" s="766"/>
      <c r="Q51" s="766"/>
      <c r="R51" s="766"/>
      <c r="S51" s="766"/>
      <c r="T51" s="766"/>
      <c r="U51" s="766"/>
      <c r="V51" s="766"/>
      <c r="W51" s="766"/>
      <c r="X51" s="766"/>
      <c r="Y51" s="754"/>
      <c r="Z51" s="308"/>
      <c r="AA51" s="308"/>
    </row>
    <row r="52" spans="3:27" ht="15.75" customHeight="1" x14ac:dyDescent="0.25">
      <c r="C52" s="294"/>
      <c r="D52" s="803" t="s">
        <v>152</v>
      </c>
      <c r="E52" s="766"/>
      <c r="F52" s="766"/>
      <c r="G52" s="766"/>
      <c r="H52" s="754"/>
      <c r="I52" s="799" t="s">
        <v>153</v>
      </c>
      <c r="J52" s="766"/>
      <c r="K52" s="766"/>
      <c r="L52" s="766"/>
      <c r="M52" s="766"/>
      <c r="N52" s="766"/>
      <c r="O52" s="766"/>
      <c r="P52" s="754"/>
      <c r="Q52" s="800" t="s">
        <v>154</v>
      </c>
      <c r="R52" s="766"/>
      <c r="S52" s="766"/>
      <c r="T52" s="766"/>
      <c r="U52" s="766"/>
      <c r="V52" s="766"/>
      <c r="W52" s="766"/>
      <c r="X52" s="766"/>
      <c r="Y52" s="754"/>
      <c r="Z52" s="308"/>
      <c r="AA52" s="308"/>
    </row>
    <row r="53" spans="3:27" ht="15.75" customHeight="1" x14ac:dyDescent="0.25">
      <c r="C53" s="38"/>
      <c r="D53" s="804" t="s">
        <v>155</v>
      </c>
      <c r="E53" s="766"/>
      <c r="F53" s="766"/>
      <c r="G53" s="766"/>
      <c r="H53" s="754"/>
      <c r="I53" s="801" t="s">
        <v>156</v>
      </c>
      <c r="J53" s="766"/>
      <c r="K53" s="766"/>
      <c r="L53" s="766"/>
      <c r="M53" s="766"/>
      <c r="N53" s="766"/>
      <c r="O53" s="766"/>
      <c r="P53" s="754"/>
      <c r="Q53" s="802" t="s">
        <v>157</v>
      </c>
      <c r="R53" s="766"/>
      <c r="S53" s="766"/>
      <c r="T53" s="766"/>
      <c r="U53" s="766"/>
      <c r="V53" s="766"/>
      <c r="W53" s="766"/>
      <c r="X53" s="766"/>
      <c r="Y53" s="754"/>
      <c r="Z53" s="317"/>
      <c r="AA53" s="317"/>
    </row>
    <row r="54" spans="3:27" ht="15.75" customHeight="1" x14ac:dyDescent="0.25">
      <c r="C54" s="318"/>
      <c r="D54" s="318"/>
      <c r="E54" s="318"/>
      <c r="F54" s="318"/>
      <c r="G54" s="319"/>
      <c r="H54" s="319"/>
      <c r="I54" s="319"/>
      <c r="J54" s="319"/>
      <c r="K54" s="319"/>
      <c r="L54" s="319"/>
      <c r="M54" s="319"/>
      <c r="N54" s="319"/>
      <c r="O54" s="319"/>
      <c r="P54" s="319"/>
      <c r="Q54" s="319"/>
      <c r="R54" s="319"/>
      <c r="S54" s="319"/>
      <c r="T54" s="319"/>
      <c r="U54" s="319"/>
      <c r="V54" s="319"/>
      <c r="W54" s="319"/>
      <c r="X54" s="319"/>
      <c r="Y54" s="319"/>
      <c r="Z54" s="318"/>
      <c r="AA54" s="318"/>
    </row>
    <row r="55" spans="3:27" ht="15.75" customHeight="1" x14ac:dyDescent="0.25">
      <c r="C55" s="792" t="s">
        <v>158</v>
      </c>
      <c r="D55" s="766"/>
      <c r="E55" s="766"/>
      <c r="F55" s="754"/>
      <c r="G55" s="797" t="s">
        <v>159</v>
      </c>
      <c r="H55" s="798" t="s">
        <v>160</v>
      </c>
      <c r="I55" s="780"/>
      <c r="J55" s="780"/>
      <c r="K55" s="780"/>
      <c r="L55" s="780"/>
      <c r="M55" s="780"/>
      <c r="N55" s="780"/>
      <c r="O55" s="780"/>
      <c r="P55" s="780"/>
      <c r="Q55" s="780"/>
      <c r="R55" s="780"/>
      <c r="S55" s="780"/>
      <c r="T55" s="780"/>
      <c r="U55" s="780"/>
      <c r="V55" s="780"/>
      <c r="W55" s="780"/>
      <c r="X55" s="780"/>
      <c r="Y55" s="780"/>
      <c r="Z55" s="780"/>
      <c r="AA55" s="781"/>
    </row>
    <row r="56" spans="3:27" ht="15.75" customHeight="1" x14ac:dyDescent="0.25">
      <c r="C56" s="40" t="s">
        <v>161</v>
      </c>
      <c r="D56" s="41" t="s">
        <v>681</v>
      </c>
      <c r="E56" s="792" t="s">
        <v>162</v>
      </c>
      <c r="F56" s="754"/>
      <c r="G56" s="738"/>
      <c r="H56" s="783"/>
      <c r="I56" s="784"/>
      <c r="J56" s="784"/>
      <c r="K56" s="784"/>
      <c r="L56" s="784"/>
      <c r="M56" s="784"/>
      <c r="N56" s="784"/>
      <c r="O56" s="784"/>
      <c r="P56" s="784"/>
      <c r="Q56" s="784"/>
      <c r="R56" s="784"/>
      <c r="S56" s="784"/>
      <c r="T56" s="784"/>
      <c r="U56" s="784"/>
      <c r="V56" s="784"/>
      <c r="W56" s="784"/>
      <c r="X56" s="784"/>
      <c r="Y56" s="784"/>
      <c r="Z56" s="784"/>
      <c r="AA56" s="785"/>
    </row>
    <row r="57" spans="3:27" ht="15.75" customHeight="1" x14ac:dyDescent="0.25">
      <c r="C57" s="42">
        <v>2024</v>
      </c>
      <c r="D57" s="43">
        <v>45474</v>
      </c>
      <c r="E57" s="791">
        <v>45656</v>
      </c>
      <c r="F57" s="754"/>
      <c r="G57" s="44">
        <v>0.5</v>
      </c>
      <c r="H57" s="796"/>
      <c r="I57" s="766"/>
      <c r="J57" s="766"/>
      <c r="K57" s="766"/>
      <c r="L57" s="766"/>
      <c r="M57" s="766"/>
      <c r="N57" s="766"/>
      <c r="O57" s="766"/>
      <c r="P57" s="766"/>
      <c r="Q57" s="766"/>
      <c r="R57" s="766"/>
      <c r="S57" s="766"/>
      <c r="T57" s="766"/>
      <c r="U57" s="766"/>
      <c r="V57" s="766"/>
      <c r="W57" s="766"/>
      <c r="X57" s="766"/>
      <c r="Y57" s="766"/>
      <c r="Z57" s="766"/>
      <c r="AA57" s="754"/>
    </row>
    <row r="58" spans="3:27" ht="15.75" customHeight="1" x14ac:dyDescent="0.25">
      <c r="C58" s="42">
        <v>2025</v>
      </c>
      <c r="D58" s="43">
        <v>45658</v>
      </c>
      <c r="E58" s="791">
        <v>46021</v>
      </c>
      <c r="F58" s="754"/>
      <c r="G58" s="44">
        <v>0.8</v>
      </c>
      <c r="H58" s="796"/>
      <c r="I58" s="766"/>
      <c r="J58" s="766"/>
      <c r="K58" s="766"/>
      <c r="L58" s="766"/>
      <c r="M58" s="766"/>
      <c r="N58" s="766"/>
      <c r="O58" s="766"/>
      <c r="P58" s="766"/>
      <c r="Q58" s="766"/>
      <c r="R58" s="766"/>
      <c r="S58" s="766"/>
      <c r="T58" s="766"/>
      <c r="U58" s="766"/>
      <c r="V58" s="766"/>
      <c r="W58" s="766"/>
      <c r="X58" s="766"/>
      <c r="Y58" s="766"/>
      <c r="Z58" s="766"/>
      <c r="AA58" s="754"/>
    </row>
    <row r="59" spans="3:27" ht="15.75" customHeight="1" x14ac:dyDescent="0.25">
      <c r="C59" s="42">
        <v>2026</v>
      </c>
      <c r="D59" s="43">
        <v>46023</v>
      </c>
      <c r="E59" s="791">
        <v>46386</v>
      </c>
      <c r="F59" s="754"/>
      <c r="G59" s="44">
        <v>0.4</v>
      </c>
      <c r="H59" s="796"/>
      <c r="I59" s="766"/>
      <c r="J59" s="766"/>
      <c r="K59" s="766"/>
      <c r="L59" s="766"/>
      <c r="M59" s="766"/>
      <c r="N59" s="766"/>
      <c r="O59" s="766"/>
      <c r="P59" s="766"/>
      <c r="Q59" s="766"/>
      <c r="R59" s="766"/>
      <c r="S59" s="766"/>
      <c r="T59" s="766"/>
      <c r="U59" s="766"/>
      <c r="V59" s="766"/>
      <c r="W59" s="766"/>
      <c r="X59" s="766"/>
      <c r="Y59" s="766"/>
      <c r="Z59" s="766"/>
      <c r="AA59" s="754"/>
    </row>
    <row r="60" spans="3:27" ht="15.75" customHeight="1" x14ac:dyDescent="0.25">
      <c r="C60" s="42">
        <v>2027</v>
      </c>
      <c r="D60" s="43">
        <v>46388</v>
      </c>
      <c r="E60" s="791">
        <v>46751</v>
      </c>
      <c r="F60" s="754"/>
      <c r="G60" s="44">
        <v>0.3</v>
      </c>
      <c r="H60" s="796"/>
      <c r="I60" s="766"/>
      <c r="J60" s="766"/>
      <c r="K60" s="766"/>
      <c r="L60" s="766"/>
      <c r="M60" s="766"/>
      <c r="N60" s="766"/>
      <c r="O60" s="766"/>
      <c r="P60" s="766"/>
      <c r="Q60" s="766"/>
      <c r="R60" s="766"/>
      <c r="S60" s="766"/>
      <c r="T60" s="766"/>
      <c r="U60" s="766"/>
      <c r="V60" s="766"/>
      <c r="W60" s="766"/>
      <c r="X60" s="766"/>
      <c r="Y60" s="766"/>
      <c r="Z60" s="766"/>
      <c r="AA60" s="754"/>
    </row>
    <row r="61" spans="3:27" ht="15.75" customHeight="1" x14ac:dyDescent="0.25">
      <c r="C61" s="42"/>
      <c r="D61" s="42"/>
      <c r="E61" s="792"/>
      <c r="F61" s="754"/>
      <c r="G61" s="41"/>
      <c r="H61" s="792"/>
      <c r="I61" s="766"/>
      <c r="J61" s="766"/>
      <c r="K61" s="766"/>
      <c r="L61" s="766"/>
      <c r="M61" s="766"/>
      <c r="N61" s="766"/>
      <c r="O61" s="766"/>
      <c r="P61" s="766"/>
      <c r="Q61" s="766"/>
      <c r="R61" s="766"/>
      <c r="S61" s="766"/>
      <c r="T61" s="766"/>
      <c r="U61" s="766"/>
      <c r="V61" s="766"/>
      <c r="W61" s="766"/>
      <c r="X61" s="766"/>
      <c r="Y61" s="766"/>
      <c r="Z61" s="766"/>
      <c r="AA61" s="754"/>
    </row>
    <row r="62" spans="3:27" ht="15.75" customHeight="1" x14ac:dyDescent="0.25">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row>
    <row r="63" spans="3:27" ht="15.75" customHeight="1" x14ac:dyDescent="0.25">
      <c r="C63" s="770" t="s">
        <v>163</v>
      </c>
      <c r="D63" s="762"/>
      <c r="E63" s="307"/>
      <c r="F63" s="298" t="s">
        <v>164</v>
      </c>
      <c r="G63" s="45"/>
      <c r="H63" s="309"/>
      <c r="I63" s="298" t="s">
        <v>165</v>
      </c>
      <c r="J63" s="294"/>
      <c r="K63" s="765"/>
      <c r="L63" s="754"/>
      <c r="M63" s="307"/>
      <c r="N63" s="294"/>
      <c r="O63" s="294"/>
      <c r="P63" s="294"/>
      <c r="Q63" s="294"/>
      <c r="R63" s="294"/>
      <c r="S63" s="294"/>
      <c r="T63" s="294"/>
      <c r="U63" s="294"/>
      <c r="V63" s="294"/>
      <c r="W63" s="294"/>
      <c r="X63" s="294"/>
      <c r="Y63" s="294"/>
      <c r="Z63" s="294"/>
      <c r="AA63" s="294"/>
    </row>
    <row r="65" spans="2:28" ht="15.75" customHeight="1" x14ac:dyDescent="0.25">
      <c r="B65" s="790" t="s">
        <v>166</v>
      </c>
      <c r="C65" s="766"/>
      <c r="D65" s="766"/>
      <c r="E65" s="766"/>
      <c r="F65" s="766"/>
      <c r="G65" s="766"/>
      <c r="H65" s="766"/>
      <c r="I65" s="766"/>
      <c r="J65" s="766"/>
      <c r="K65" s="766"/>
      <c r="L65" s="766"/>
      <c r="M65" s="766"/>
      <c r="N65" s="766"/>
      <c r="O65" s="766"/>
      <c r="P65" s="766"/>
      <c r="Q65" s="766"/>
      <c r="R65" s="766"/>
      <c r="S65" s="766"/>
      <c r="T65" s="766"/>
      <c r="U65" s="766"/>
      <c r="V65" s="766"/>
      <c r="W65" s="766"/>
      <c r="X65" s="766"/>
      <c r="Y65" s="766"/>
      <c r="Z65" s="766"/>
      <c r="AA65" s="766"/>
      <c r="AB65" s="754"/>
    </row>
    <row r="66" spans="2:28" ht="15.75" customHeight="1" x14ac:dyDescent="0.25">
      <c r="B66" s="46"/>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47"/>
    </row>
    <row r="67" spans="2:28" ht="29.25" customHeight="1" x14ac:dyDescent="0.25">
      <c r="B67" s="792" t="s">
        <v>161</v>
      </c>
      <c r="C67" s="754"/>
      <c r="D67" s="41"/>
      <c r="E67" s="792" t="s">
        <v>167</v>
      </c>
      <c r="F67" s="754"/>
      <c r="G67" s="41"/>
      <c r="H67" s="764" t="s">
        <v>168</v>
      </c>
      <c r="I67" s="754"/>
      <c r="J67" s="792"/>
      <c r="K67" s="754"/>
      <c r="L67" s="795"/>
      <c r="M67" s="762"/>
      <c r="N67" s="41" t="s">
        <v>169</v>
      </c>
      <c r="O67" s="792"/>
      <c r="P67" s="766"/>
      <c r="Q67" s="754"/>
      <c r="R67" s="792" t="s">
        <v>170</v>
      </c>
      <c r="S67" s="766"/>
      <c r="T67" s="754"/>
      <c r="U67" s="792"/>
      <c r="V67" s="766"/>
      <c r="W67" s="754"/>
      <c r="X67" s="792" t="s">
        <v>171</v>
      </c>
      <c r="Y67" s="754"/>
      <c r="Z67" s="792"/>
      <c r="AA67" s="766"/>
      <c r="AB67" s="754"/>
    </row>
    <row r="68" spans="2:28" ht="15.75" customHeight="1" x14ac:dyDescent="0.25">
      <c r="B68" s="46"/>
      <c r="C68" s="322"/>
      <c r="D68" s="322"/>
      <c r="E68" s="322"/>
      <c r="F68" s="317"/>
      <c r="G68" s="323"/>
      <c r="H68" s="324"/>
      <c r="I68" s="324"/>
      <c r="J68" s="317"/>
      <c r="K68" s="317"/>
      <c r="L68" s="317"/>
      <c r="M68" s="317"/>
      <c r="N68" s="324"/>
      <c r="O68" s="317"/>
      <c r="P68" s="317"/>
      <c r="Q68" s="317"/>
      <c r="R68" s="317"/>
      <c r="S68" s="324"/>
      <c r="T68" s="304"/>
      <c r="U68" s="304"/>
      <c r="V68" s="294"/>
      <c r="W68" s="324"/>
      <c r="X68" s="314"/>
      <c r="Y68" s="314"/>
      <c r="Z68" s="48"/>
      <c r="AA68" s="27"/>
      <c r="AB68" s="49"/>
    </row>
    <row r="69" spans="2:28" ht="15.75" customHeight="1" x14ac:dyDescent="0.25">
      <c r="B69" s="790" t="s">
        <v>172</v>
      </c>
      <c r="C69" s="754"/>
      <c r="D69" s="793"/>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5"/>
    </row>
    <row r="70" spans="2:28" ht="15.75" customHeight="1" x14ac:dyDescent="0.25">
      <c r="B70" s="46"/>
      <c r="C70" s="322"/>
      <c r="D70" s="322"/>
      <c r="E70" s="322"/>
      <c r="F70" s="317"/>
      <c r="G70" s="323"/>
      <c r="H70" s="324"/>
      <c r="I70" s="324"/>
      <c r="J70" s="317"/>
      <c r="K70" s="317"/>
      <c r="L70" s="317"/>
      <c r="M70" s="317"/>
      <c r="N70" s="324"/>
      <c r="O70" s="317"/>
      <c r="P70" s="317"/>
      <c r="Q70" s="317"/>
      <c r="R70" s="317"/>
      <c r="S70" s="324"/>
      <c r="T70" s="304"/>
      <c r="U70" s="304"/>
      <c r="V70" s="294"/>
      <c r="W70" s="324"/>
      <c r="X70" s="314"/>
      <c r="Y70" s="314"/>
      <c r="Z70" s="48"/>
      <c r="AA70" s="27"/>
      <c r="AB70" s="49"/>
    </row>
    <row r="71" spans="2:28" ht="15.75" customHeight="1" x14ac:dyDescent="0.25">
      <c r="B71" s="790" t="s">
        <v>173</v>
      </c>
      <c r="C71" s="754"/>
      <c r="D71" s="79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5"/>
    </row>
    <row r="72" spans="2:28" ht="15.75" customHeight="1" x14ac:dyDescent="0.25">
      <c r="B72" s="46"/>
      <c r="C72" s="322"/>
      <c r="D72" s="322"/>
      <c r="E72" s="322"/>
      <c r="F72" s="317"/>
      <c r="G72" s="323"/>
      <c r="H72" s="324"/>
      <c r="I72" s="324"/>
      <c r="J72" s="317"/>
      <c r="K72" s="317"/>
      <c r="L72" s="317"/>
      <c r="M72" s="317"/>
      <c r="N72" s="324"/>
      <c r="O72" s="317"/>
      <c r="P72" s="317"/>
      <c r="Q72" s="317"/>
      <c r="R72" s="317"/>
      <c r="S72" s="324"/>
      <c r="T72" s="304"/>
      <c r="U72" s="304"/>
      <c r="V72" s="294"/>
      <c r="W72" s="324"/>
      <c r="X72" s="314"/>
      <c r="Y72" s="314"/>
      <c r="Z72" s="314"/>
      <c r="AA72" s="304"/>
      <c r="AB72" s="310"/>
    </row>
    <row r="73" spans="2:28" ht="15.75" customHeight="1" x14ac:dyDescent="0.25">
      <c r="B73" s="790" t="s">
        <v>174</v>
      </c>
      <c r="C73" s="754"/>
      <c r="D73" s="79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5"/>
    </row>
    <row r="74" spans="2:28" ht="15.75" customHeight="1" x14ac:dyDescent="0.25">
      <c r="B74" s="46"/>
      <c r="C74" s="322"/>
      <c r="D74" s="322"/>
      <c r="E74" s="322"/>
      <c r="F74" s="317"/>
      <c r="G74" s="323"/>
      <c r="H74" s="324"/>
      <c r="I74" s="324"/>
      <c r="J74" s="317"/>
      <c r="K74" s="317"/>
      <c r="L74" s="317"/>
      <c r="M74" s="317"/>
      <c r="N74" s="324"/>
      <c r="O74" s="317"/>
      <c r="P74" s="317"/>
      <c r="Q74" s="317"/>
      <c r="R74" s="317"/>
      <c r="S74" s="324"/>
      <c r="T74" s="304"/>
      <c r="U74" s="304"/>
      <c r="V74" s="294"/>
      <c r="W74" s="324"/>
      <c r="X74" s="314"/>
      <c r="Y74" s="314"/>
      <c r="Z74" s="48"/>
      <c r="AA74" s="27"/>
      <c r="AB74" s="49"/>
    </row>
    <row r="75" spans="2:28" ht="15.75" customHeight="1" x14ac:dyDescent="0.25">
      <c r="B75" s="790" t="s">
        <v>175</v>
      </c>
      <c r="C75" s="754"/>
      <c r="D75" s="79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5"/>
    </row>
    <row r="76" spans="2:28" ht="15.75" customHeight="1" x14ac:dyDescent="0.25">
      <c r="B76" s="46"/>
      <c r="C76" s="322"/>
      <c r="D76" s="322"/>
      <c r="E76" s="322"/>
      <c r="F76" s="317"/>
      <c r="G76" s="323"/>
      <c r="H76" s="324"/>
      <c r="I76" s="324"/>
      <c r="J76" s="317"/>
      <c r="K76" s="317"/>
      <c r="L76" s="317"/>
      <c r="M76" s="317"/>
      <c r="N76" s="324"/>
      <c r="O76" s="317"/>
      <c r="P76" s="317"/>
      <c r="Q76" s="317"/>
      <c r="R76" s="317"/>
      <c r="S76" s="324"/>
      <c r="T76" s="304"/>
      <c r="U76" s="304"/>
      <c r="V76" s="294"/>
      <c r="W76" s="324"/>
      <c r="X76" s="314"/>
      <c r="Y76" s="314"/>
      <c r="Z76" s="48"/>
      <c r="AA76" s="27"/>
      <c r="AB76" s="49"/>
    </row>
    <row r="77" spans="2:28" ht="15.75" customHeight="1" x14ac:dyDescent="0.25">
      <c r="B77" s="790" t="s">
        <v>176</v>
      </c>
      <c r="C77" s="754"/>
      <c r="D77" s="794"/>
      <c r="E77" s="784"/>
      <c r="F77" s="784"/>
      <c r="G77" s="784"/>
      <c r="H77" s="784"/>
      <c r="I77" s="784"/>
      <c r="J77" s="784"/>
      <c r="K77" s="784"/>
      <c r="L77" s="784"/>
      <c r="M77" s="784"/>
      <c r="N77" s="784"/>
      <c r="O77" s="784"/>
      <c r="P77" s="784"/>
      <c r="Q77" s="784"/>
      <c r="R77" s="784"/>
      <c r="S77" s="784"/>
      <c r="T77" s="784"/>
      <c r="U77" s="784"/>
      <c r="V77" s="784"/>
      <c r="W77" s="784"/>
      <c r="X77" s="784"/>
      <c r="Y77" s="784"/>
      <c r="Z77" s="784"/>
      <c r="AA77" s="784"/>
      <c r="AB77" s="785"/>
    </row>
    <row r="78" spans="2:28" ht="15.75" customHeight="1" x14ac:dyDescent="0.25">
      <c r="B78" s="46"/>
      <c r="C78" s="322"/>
      <c r="D78" s="322"/>
      <c r="E78" s="322"/>
      <c r="F78" s="317"/>
      <c r="G78" s="323"/>
      <c r="H78" s="324"/>
      <c r="I78" s="324"/>
      <c r="J78" s="317"/>
      <c r="K78" s="317"/>
      <c r="L78" s="317"/>
      <c r="M78" s="317"/>
      <c r="N78" s="324"/>
      <c r="O78" s="317"/>
      <c r="P78" s="317"/>
      <c r="Q78" s="317"/>
      <c r="R78" s="317"/>
      <c r="S78" s="324"/>
      <c r="T78" s="304"/>
      <c r="U78" s="304"/>
      <c r="V78" s="294"/>
      <c r="W78" s="324"/>
      <c r="X78" s="314"/>
      <c r="Y78" s="314"/>
      <c r="Z78" s="48"/>
      <c r="AA78" s="27"/>
      <c r="AB78" s="49"/>
    </row>
    <row r="79" spans="2:28" ht="15.75" customHeight="1" x14ac:dyDescent="0.25">
      <c r="B79" s="790" t="s">
        <v>177</v>
      </c>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54"/>
    </row>
    <row r="80" spans="2:28" ht="15.75" customHeight="1" x14ac:dyDescent="0.25">
      <c r="B80" s="764" t="s">
        <v>122</v>
      </c>
      <c r="C80" s="754"/>
      <c r="D80" s="50" t="s">
        <v>178</v>
      </c>
      <c r="E80" s="764" t="s">
        <v>179</v>
      </c>
      <c r="F80" s="754"/>
      <c r="G80" s="764" t="s">
        <v>177</v>
      </c>
      <c r="H80" s="766"/>
      <c r="I80" s="766"/>
      <c r="J80" s="766"/>
      <c r="K80" s="766"/>
      <c r="L80" s="766"/>
      <c r="M80" s="766"/>
      <c r="N80" s="766"/>
      <c r="O80" s="754"/>
      <c r="P80" s="764" t="s">
        <v>180</v>
      </c>
      <c r="Q80" s="766"/>
      <c r="R80" s="766"/>
      <c r="S80" s="766"/>
      <c r="T80" s="766"/>
      <c r="U80" s="766"/>
      <c r="V80" s="766"/>
      <c r="W80" s="766"/>
      <c r="X80" s="766"/>
      <c r="Y80" s="766"/>
      <c r="Z80" s="766"/>
      <c r="AA80" s="766"/>
      <c r="AB80" s="754"/>
    </row>
    <row r="81" spans="2:28" ht="15.75" customHeight="1" x14ac:dyDescent="0.25">
      <c r="B81" s="764"/>
      <c r="C81" s="754"/>
      <c r="D81" s="36"/>
      <c r="E81" s="764"/>
      <c r="F81" s="754"/>
      <c r="G81" s="789"/>
      <c r="H81" s="766"/>
      <c r="I81" s="766"/>
      <c r="J81" s="766"/>
      <c r="K81" s="766"/>
      <c r="L81" s="766"/>
      <c r="M81" s="766"/>
      <c r="N81" s="766"/>
      <c r="O81" s="754"/>
      <c r="P81" s="789"/>
      <c r="Q81" s="766"/>
      <c r="R81" s="766"/>
      <c r="S81" s="766"/>
      <c r="T81" s="766"/>
      <c r="U81" s="766"/>
      <c r="V81" s="766"/>
      <c r="W81" s="766"/>
      <c r="X81" s="766"/>
      <c r="Y81" s="766"/>
      <c r="Z81" s="766"/>
      <c r="AA81" s="766"/>
      <c r="AB81" s="754"/>
    </row>
    <row r="82" spans="2:28" ht="15.75" customHeight="1" x14ac:dyDescent="0.25">
      <c r="B82" s="764"/>
      <c r="C82" s="754"/>
      <c r="D82" s="36"/>
      <c r="E82" s="764"/>
      <c r="F82" s="754"/>
      <c r="G82" s="789"/>
      <c r="H82" s="766"/>
      <c r="I82" s="766"/>
      <c r="J82" s="766"/>
      <c r="K82" s="766"/>
      <c r="L82" s="766"/>
      <c r="M82" s="766"/>
      <c r="N82" s="766"/>
      <c r="O82" s="754"/>
      <c r="P82" s="789"/>
      <c r="Q82" s="766"/>
      <c r="R82" s="766"/>
      <c r="S82" s="766"/>
      <c r="T82" s="766"/>
      <c r="U82" s="766"/>
      <c r="V82" s="766"/>
      <c r="W82" s="766"/>
      <c r="X82" s="766"/>
      <c r="Y82" s="766"/>
      <c r="Z82" s="766"/>
      <c r="AA82" s="766"/>
      <c r="AB82" s="754"/>
    </row>
    <row r="83" spans="2:28" ht="26.25" customHeight="1" x14ac:dyDescent="0.25">
      <c r="B83" s="788" t="s">
        <v>181</v>
      </c>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54"/>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3" t="s">
        <v>731</v>
      </c>
    </row>
    <row r="3" spans="1:15" x14ac:dyDescent="0.25">
      <c r="A3" s="153" t="s">
        <v>732</v>
      </c>
      <c r="C3" s="153" t="s">
        <v>733</v>
      </c>
      <c r="E3" s="153" t="s">
        <v>734</v>
      </c>
      <c r="G3" s="153" t="s">
        <v>735</v>
      </c>
      <c r="I3" s="153" t="s">
        <v>736</v>
      </c>
      <c r="K3" s="153" t="s">
        <v>737</v>
      </c>
      <c r="M3" s="153" t="s">
        <v>738</v>
      </c>
      <c r="O3" s="153" t="s">
        <v>739</v>
      </c>
    </row>
    <row r="5" spans="1:15" x14ac:dyDescent="0.25">
      <c r="A5" s="153" t="s">
        <v>21</v>
      </c>
      <c r="C5" s="153" t="s">
        <v>740</v>
      </c>
      <c r="D5" s="153">
        <v>1</v>
      </c>
      <c r="E5" s="153" t="s">
        <v>741</v>
      </c>
      <c r="G5" s="153" t="s">
        <v>15</v>
      </c>
      <c r="I5" s="153" t="s">
        <v>742</v>
      </c>
      <c r="K5" s="153" t="s">
        <v>576</v>
      </c>
      <c r="M5" s="153" t="s">
        <v>126</v>
      </c>
      <c r="O5" s="153" t="s">
        <v>743</v>
      </c>
    </row>
    <row r="6" spans="1:15" x14ac:dyDescent="0.25">
      <c r="A6" s="153" t="s">
        <v>33</v>
      </c>
      <c r="C6" s="153" t="s">
        <v>744</v>
      </c>
      <c r="D6" s="153">
        <v>2</v>
      </c>
      <c r="E6" s="153" t="s">
        <v>745</v>
      </c>
      <c r="G6" s="153" t="s">
        <v>27</v>
      </c>
      <c r="I6" s="153" t="s">
        <v>746</v>
      </c>
      <c r="M6" s="153" t="s">
        <v>654</v>
      </c>
      <c r="O6" s="153" t="s">
        <v>747</v>
      </c>
    </row>
    <row r="7" spans="1:15" x14ac:dyDescent="0.25">
      <c r="A7" s="153" t="s">
        <v>23</v>
      </c>
      <c r="D7" s="153">
        <v>3</v>
      </c>
      <c r="E7" s="153" t="s">
        <v>748</v>
      </c>
      <c r="G7" s="153" t="s">
        <v>46</v>
      </c>
      <c r="I7" s="153" t="s">
        <v>20</v>
      </c>
      <c r="M7" s="153" t="s">
        <v>684</v>
      </c>
      <c r="O7" s="153" t="s">
        <v>749</v>
      </c>
    </row>
    <row r="8" spans="1:15" x14ac:dyDescent="0.25">
      <c r="D8" s="153">
        <v>4</v>
      </c>
      <c r="E8" s="153" t="s">
        <v>750</v>
      </c>
      <c r="G8" s="153" t="s">
        <v>26</v>
      </c>
      <c r="I8" s="153" t="s">
        <v>42</v>
      </c>
      <c r="M8" s="153" t="s">
        <v>711</v>
      </c>
      <c r="O8" s="153" t="s">
        <v>751</v>
      </c>
    </row>
    <row r="9" spans="1:15" x14ac:dyDescent="0.25">
      <c r="D9" s="153">
        <v>5</v>
      </c>
      <c r="E9" s="153" t="s">
        <v>752</v>
      </c>
      <c r="G9" s="153" t="s">
        <v>753</v>
      </c>
      <c r="I9" s="153" t="s">
        <v>57</v>
      </c>
      <c r="O9" s="153" t="s">
        <v>754</v>
      </c>
    </row>
    <row r="10" spans="1:15" x14ac:dyDescent="0.25">
      <c r="D10" s="153">
        <v>6</v>
      </c>
      <c r="E10" s="153" t="s">
        <v>755</v>
      </c>
      <c r="G10" s="153" t="s">
        <v>756</v>
      </c>
      <c r="I10" s="153" t="s">
        <v>62</v>
      </c>
      <c r="O10" s="153" t="s">
        <v>757</v>
      </c>
    </row>
    <row r="11" spans="1:15" x14ac:dyDescent="0.25">
      <c r="D11" s="153">
        <v>7</v>
      </c>
      <c r="E11" s="153" t="s">
        <v>758</v>
      </c>
      <c r="I11" s="153" t="s">
        <v>756</v>
      </c>
    </row>
    <row r="12" spans="1:15" x14ac:dyDescent="0.25">
      <c r="D12" s="153">
        <v>8</v>
      </c>
      <c r="E12" s="153" t="s">
        <v>759</v>
      </c>
    </row>
    <row r="13" spans="1:15" x14ac:dyDescent="0.25">
      <c r="D13" s="153">
        <v>9</v>
      </c>
      <c r="E13" s="153" t="s">
        <v>760</v>
      </c>
    </row>
    <row r="14" spans="1:15" x14ac:dyDescent="0.25">
      <c r="D14" s="153">
        <v>10</v>
      </c>
      <c r="E14" s="153" t="s">
        <v>761</v>
      </c>
    </row>
    <row r="15" spans="1:15" x14ac:dyDescent="0.25">
      <c r="D15" s="153">
        <v>11</v>
      </c>
      <c r="E15" s="153" t="s">
        <v>762</v>
      </c>
    </row>
    <row r="16" spans="1:15" x14ac:dyDescent="0.25">
      <c r="D16" s="153">
        <v>12</v>
      </c>
      <c r="E16" s="153" t="s">
        <v>763</v>
      </c>
    </row>
    <row r="17" spans="4:14" x14ac:dyDescent="0.25">
      <c r="D17" s="153">
        <v>13</v>
      </c>
      <c r="E17" s="153" t="s">
        <v>764</v>
      </c>
    </row>
    <row r="18" spans="4:14" x14ac:dyDescent="0.25">
      <c r="D18" s="153">
        <v>14</v>
      </c>
      <c r="E18" s="153" t="s">
        <v>765</v>
      </c>
    </row>
    <row r="19" spans="4:14" x14ac:dyDescent="0.25">
      <c r="D19" s="153">
        <v>15</v>
      </c>
      <c r="E19" s="153" t="s">
        <v>766</v>
      </c>
    </row>
    <row r="20" spans="4:14" x14ac:dyDescent="0.25">
      <c r="D20" s="153">
        <v>16</v>
      </c>
      <c r="E20" s="153" t="s">
        <v>767</v>
      </c>
    </row>
    <row r="21" spans="4:14" ht="15.75" customHeight="1" x14ac:dyDescent="0.25">
      <c r="D21" s="153">
        <v>17</v>
      </c>
      <c r="E21" s="153" t="s">
        <v>768</v>
      </c>
      <c r="I21" s="153" t="s">
        <v>769</v>
      </c>
      <c r="N21" s="153" t="s">
        <v>770</v>
      </c>
    </row>
    <row r="22" spans="4:14" ht="15.75" customHeight="1" x14ac:dyDescent="0.25">
      <c r="D22" s="153">
        <v>18</v>
      </c>
      <c r="E22" s="153" t="s">
        <v>771</v>
      </c>
    </row>
    <row r="23" spans="4:14" ht="15.75" customHeight="1" x14ac:dyDescent="0.25">
      <c r="D23" s="153">
        <v>19</v>
      </c>
      <c r="E23" s="153" t="s">
        <v>772</v>
      </c>
      <c r="I23" s="153" t="s">
        <v>773</v>
      </c>
      <c r="N23" s="153" t="s">
        <v>774</v>
      </c>
    </row>
    <row r="24" spans="4:14" ht="15.75" customHeight="1" x14ac:dyDescent="0.25">
      <c r="D24" s="153">
        <v>20</v>
      </c>
      <c r="E24" s="153" t="s">
        <v>775</v>
      </c>
      <c r="I24" s="153" t="s">
        <v>776</v>
      </c>
      <c r="N24" s="153" t="s">
        <v>777</v>
      </c>
    </row>
    <row r="25" spans="4:14" ht="15.75" customHeight="1" x14ac:dyDescent="0.25">
      <c r="I25" s="153" t="s">
        <v>778</v>
      </c>
      <c r="N25" s="153" t="s">
        <v>779</v>
      </c>
    </row>
    <row r="26" spans="4:14" ht="15.75" customHeight="1" x14ac:dyDescent="0.25">
      <c r="I26" s="153" t="s">
        <v>780</v>
      </c>
      <c r="N26" s="153" t="s">
        <v>781</v>
      </c>
    </row>
    <row r="27" spans="4:14" ht="15.75" customHeight="1" x14ac:dyDescent="0.25">
      <c r="I27" s="153" t="s">
        <v>782</v>
      </c>
      <c r="N27" s="153" t="s">
        <v>783</v>
      </c>
    </row>
    <row r="28" spans="4:14" ht="15.75" customHeight="1" x14ac:dyDescent="0.25">
      <c r="N28" s="153" t="s">
        <v>784</v>
      </c>
    </row>
    <row r="29" spans="4:14" ht="15.75" customHeight="1" x14ac:dyDescent="0.25">
      <c r="N29" s="153" t="s">
        <v>785</v>
      </c>
    </row>
    <row r="30" spans="4:14" ht="15.75" customHeight="1" x14ac:dyDescent="0.25">
      <c r="I30" s="153" t="s">
        <v>786</v>
      </c>
      <c r="N30" s="153" t="s">
        <v>787</v>
      </c>
    </row>
    <row r="31" spans="4:14" ht="15.75" customHeight="1" x14ac:dyDescent="0.25">
      <c r="N31" s="153" t="s">
        <v>788</v>
      </c>
    </row>
    <row r="32" spans="4:14" ht="15.75" customHeight="1" x14ac:dyDescent="0.25">
      <c r="I32" s="153" t="s">
        <v>789</v>
      </c>
      <c r="N32" s="153" t="s">
        <v>790</v>
      </c>
    </row>
    <row r="33" spans="8:14" ht="15.75" customHeight="1" x14ac:dyDescent="0.25">
      <c r="I33" s="153" t="s">
        <v>791</v>
      </c>
      <c r="N33" s="153" t="s">
        <v>792</v>
      </c>
    </row>
    <row r="34" spans="8:14" ht="15.75" customHeight="1" x14ac:dyDescent="0.25">
      <c r="I34" s="153" t="s">
        <v>793</v>
      </c>
    </row>
    <row r="35" spans="8:14" ht="15.75" customHeight="1" x14ac:dyDescent="0.25">
      <c r="I35" s="153" t="s">
        <v>794</v>
      </c>
    </row>
    <row r="36" spans="8:14" ht="15.75" customHeight="1" x14ac:dyDescent="0.25"/>
    <row r="37" spans="8:14" ht="15.75" customHeight="1" x14ac:dyDescent="0.25"/>
    <row r="38" spans="8:14" ht="15.75" customHeight="1" x14ac:dyDescent="0.25">
      <c r="I38" s="153" t="s">
        <v>795</v>
      </c>
      <c r="L38" s="153" t="s">
        <v>796</v>
      </c>
      <c r="M38" s="153" t="s">
        <v>797</v>
      </c>
      <c r="N38" s="153" t="s">
        <v>798</v>
      </c>
    </row>
    <row r="39" spans="8:14" ht="15.75" customHeight="1" x14ac:dyDescent="0.25"/>
    <row r="40" spans="8:14" ht="15.75" customHeight="1" x14ac:dyDescent="0.25">
      <c r="H40" s="153" t="s">
        <v>799</v>
      </c>
      <c r="I40" s="153" t="s">
        <v>800</v>
      </c>
      <c r="L40" s="51" t="s">
        <v>801</v>
      </c>
      <c r="M40" s="153" t="s">
        <v>802</v>
      </c>
      <c r="N40" s="153" t="s">
        <v>803</v>
      </c>
    </row>
    <row r="41" spans="8:14" ht="15.75" customHeight="1" x14ac:dyDescent="0.25">
      <c r="I41" s="153" t="s">
        <v>804</v>
      </c>
      <c r="L41" s="51" t="s">
        <v>805</v>
      </c>
      <c r="M41" s="153" t="s">
        <v>806</v>
      </c>
      <c r="N41" s="153" t="s">
        <v>807</v>
      </c>
    </row>
    <row r="42" spans="8:14" ht="15.75" customHeight="1" x14ac:dyDescent="0.25">
      <c r="I42" s="153" t="s">
        <v>808</v>
      </c>
      <c r="L42" s="51" t="s">
        <v>809</v>
      </c>
      <c r="N42" s="153" t="s">
        <v>810</v>
      </c>
    </row>
    <row r="43" spans="8:14" ht="15.75" customHeight="1" x14ac:dyDescent="0.25">
      <c r="I43" s="153" t="s">
        <v>811</v>
      </c>
      <c r="L43" s="51" t="s">
        <v>812</v>
      </c>
      <c r="N43" s="153" t="s">
        <v>813</v>
      </c>
    </row>
    <row r="44" spans="8:14" ht="15.75" customHeight="1" x14ac:dyDescent="0.25">
      <c r="I44" s="153" t="s">
        <v>814</v>
      </c>
      <c r="N44" s="153" t="s">
        <v>815</v>
      </c>
    </row>
    <row r="45" spans="8:14" ht="15.75" customHeight="1" x14ac:dyDescent="0.25">
      <c r="I45" s="153" t="s">
        <v>816</v>
      </c>
      <c r="N45" s="153" t="s">
        <v>817</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4.14062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14"/>
      <c r="B1" s="915"/>
      <c r="C1" s="915"/>
      <c r="D1" s="915"/>
      <c r="E1" s="916"/>
      <c r="F1" s="951" t="s">
        <v>269</v>
      </c>
      <c r="G1" s="952"/>
      <c r="H1" s="952"/>
      <c r="I1" s="952"/>
      <c r="J1" s="952"/>
      <c r="K1" s="952"/>
      <c r="L1" s="263"/>
    </row>
    <row r="2" spans="1:12" ht="18.75" customHeight="1" x14ac:dyDescent="0.25">
      <c r="A2" s="947"/>
      <c r="B2" s="948"/>
      <c r="C2" s="948"/>
      <c r="D2" s="948"/>
      <c r="E2" s="949"/>
      <c r="F2" s="953"/>
      <c r="G2" s="954"/>
      <c r="H2" s="954"/>
      <c r="I2" s="954"/>
      <c r="J2" s="954"/>
      <c r="K2" s="954"/>
      <c r="L2" s="263"/>
    </row>
    <row r="3" spans="1:12" ht="18.75" customHeight="1" x14ac:dyDescent="0.25">
      <c r="A3" s="947"/>
      <c r="B3" s="948"/>
      <c r="C3" s="948"/>
      <c r="D3" s="948"/>
      <c r="E3" s="949"/>
      <c r="F3" s="951" t="s">
        <v>270</v>
      </c>
      <c r="G3" s="952"/>
      <c r="H3" s="952"/>
      <c r="I3" s="952"/>
      <c r="J3" s="952"/>
      <c r="K3" s="952"/>
      <c r="L3" s="263"/>
    </row>
    <row r="4" spans="1:12" ht="18.75" customHeight="1" x14ac:dyDescent="0.25">
      <c r="A4" s="950"/>
      <c r="B4" s="919"/>
      <c r="C4" s="919"/>
      <c r="D4" s="919"/>
      <c r="E4" s="936"/>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74</v>
      </c>
      <c r="E8" s="926"/>
      <c r="F8" s="926"/>
      <c r="G8" s="926"/>
      <c r="H8" s="927"/>
      <c r="I8" s="922" t="s">
        <v>276</v>
      </c>
      <c r="J8" s="924"/>
      <c r="K8" s="925" t="s">
        <v>75</v>
      </c>
      <c r="L8" s="927"/>
    </row>
    <row r="9" spans="1:12" ht="15.75" customHeight="1" x14ac:dyDescent="0.25">
      <c r="A9" s="942" t="s">
        <v>277</v>
      </c>
      <c r="B9" s="943"/>
      <c r="C9" s="943"/>
      <c r="D9" s="943"/>
      <c r="E9" s="923"/>
      <c r="F9" s="923"/>
      <c r="G9" s="923"/>
      <c r="H9" s="923"/>
      <c r="I9" s="923"/>
      <c r="J9" s="923"/>
      <c r="K9" s="923"/>
      <c r="L9" s="935"/>
    </row>
    <row r="10" spans="1:12" ht="35.25" customHeight="1" x14ac:dyDescent="0.25">
      <c r="A10" s="920" t="s">
        <v>278</v>
      </c>
      <c r="B10" s="920"/>
      <c r="C10" s="920"/>
      <c r="D10" s="920"/>
      <c r="E10" s="921" t="str">
        <f>+ACTIVIDAD_1!B14</f>
        <v>Brindar el 100% de los tres servicios priorizados para la atención a través del modelo CIOM: primera atención profesional (trabajo social), orientación y seguimiento psicosocial y orientación, asesoría y seguimiento sociojurídico</v>
      </c>
      <c r="F10" s="921"/>
      <c r="G10" s="921"/>
      <c r="H10" s="921"/>
      <c r="I10" s="921"/>
      <c r="J10" s="921"/>
      <c r="K10" s="921"/>
      <c r="L10" s="921"/>
    </row>
    <row r="11" spans="1:12" ht="34.5" customHeight="1" x14ac:dyDescent="0.25">
      <c r="A11" s="933" t="s">
        <v>279</v>
      </c>
      <c r="B11" s="934"/>
      <c r="C11" s="934"/>
      <c r="D11" s="935"/>
      <c r="E11" s="928" t="str">
        <f>+ACTIVIDAD_1!I18</f>
        <v>Porcentaje de los tres servicios priorizados para la atención a través del modelo CIOM: primera atención profesional (trabajo social), orientación y seguimiento psicosocial y orientación, asesoría y seguimiento sociojurídico brindados</v>
      </c>
      <c r="F11" s="921"/>
      <c r="G11" s="921"/>
      <c r="H11" s="921"/>
      <c r="I11" s="921"/>
      <c r="J11" s="921"/>
      <c r="K11" s="921"/>
      <c r="L11" s="929"/>
    </row>
    <row r="12" spans="1:12" ht="47.25" customHeight="1" x14ac:dyDescent="0.25">
      <c r="A12" s="922" t="s">
        <v>280</v>
      </c>
      <c r="B12" s="923"/>
      <c r="C12" s="923"/>
      <c r="D12" s="924"/>
      <c r="E12" s="944" t="s">
        <v>281</v>
      </c>
      <c r="F12" s="945"/>
      <c r="G12" s="945"/>
      <c r="H12" s="945"/>
      <c r="I12" s="945"/>
      <c r="J12" s="945"/>
      <c r="K12" s="945"/>
      <c r="L12" s="946"/>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939">
        <f>+ACTIVIDAD_1!C39</f>
        <v>1</v>
      </c>
      <c r="E16" s="940"/>
      <c r="F16" s="940"/>
      <c r="G16" s="940"/>
      <c r="H16" s="941"/>
      <c r="I16" s="922" t="s">
        <v>237</v>
      </c>
      <c r="J16" s="924"/>
      <c r="K16" s="925" t="s">
        <v>23</v>
      </c>
      <c r="L16" s="927"/>
    </row>
    <row r="17" spans="1:12" ht="27.6" customHeight="1" x14ac:dyDescent="0.25">
      <c r="A17" s="922" t="s">
        <v>288</v>
      </c>
      <c r="B17" s="923"/>
      <c r="C17" s="924"/>
      <c r="D17" s="925"/>
      <c r="E17" s="926"/>
      <c r="F17" s="926"/>
      <c r="G17" s="926"/>
      <c r="H17" s="927"/>
      <c r="I17" s="925"/>
      <c r="J17" s="926"/>
      <c r="K17" s="926"/>
      <c r="L17" s="927"/>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80.099999999999994" customHeight="1" x14ac:dyDescent="0.25">
      <c r="A19" s="392">
        <v>1</v>
      </c>
      <c r="B19" s="266" t="s">
        <v>263</v>
      </c>
      <c r="C19" s="925" t="s">
        <v>295</v>
      </c>
      <c r="D19" s="926"/>
      <c r="E19" s="926"/>
      <c r="F19" s="926"/>
      <c r="G19" s="927"/>
      <c r="H19" s="928" t="s">
        <v>296</v>
      </c>
      <c r="I19" s="929"/>
      <c r="J19" s="925" t="s">
        <v>22</v>
      </c>
      <c r="K19" s="927"/>
      <c r="L19" s="266" t="s">
        <v>297</v>
      </c>
    </row>
    <row r="20" spans="1:12" ht="86.1" customHeight="1" x14ac:dyDescent="0.25">
      <c r="A20" s="392">
        <v>2</v>
      </c>
      <c r="B20" s="266" t="s">
        <v>263</v>
      </c>
      <c r="C20" s="925" t="s">
        <v>298</v>
      </c>
      <c r="D20" s="926"/>
      <c r="E20" s="926"/>
      <c r="F20" s="926"/>
      <c r="G20" s="927"/>
      <c r="H20" s="928" t="s">
        <v>299</v>
      </c>
      <c r="I20" s="929"/>
      <c r="J20" s="925" t="s">
        <v>22</v>
      </c>
      <c r="K20" s="927"/>
      <c r="L20" s="266" t="s">
        <v>297</v>
      </c>
    </row>
    <row r="21" spans="1:12" ht="75.599999999999994" customHeight="1" x14ac:dyDescent="0.25">
      <c r="A21" s="392">
        <v>3</v>
      </c>
      <c r="B21" s="266" t="s">
        <v>263</v>
      </c>
      <c r="C21" s="925" t="s">
        <v>300</v>
      </c>
      <c r="D21" s="926"/>
      <c r="E21" s="926"/>
      <c r="F21" s="926"/>
      <c r="G21" s="927"/>
      <c r="H21" s="928" t="s">
        <v>301</v>
      </c>
      <c r="I21" s="929"/>
      <c r="J21" s="925" t="s">
        <v>22</v>
      </c>
      <c r="K21" s="927"/>
      <c r="L21" s="266" t="s">
        <v>297</v>
      </c>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377">
        <v>1</v>
      </c>
      <c r="B23" s="914" t="s">
        <v>304</v>
      </c>
      <c r="C23" s="915"/>
      <c r="D23" s="915"/>
      <c r="E23" s="915"/>
      <c r="F23" s="915"/>
      <c r="G23" s="915"/>
      <c r="H23" s="915"/>
      <c r="I23" s="915"/>
      <c r="J23" s="915"/>
      <c r="K23" s="916"/>
      <c r="L23" s="378" t="s">
        <v>34</v>
      </c>
    </row>
    <row r="24" spans="1:12" ht="15.75" customHeight="1" x14ac:dyDescent="0.25">
      <c r="A24" s="920" t="s">
        <v>305</v>
      </c>
      <c r="B24" s="920"/>
      <c r="C24" s="920"/>
      <c r="D24" s="920"/>
      <c r="E24" s="920"/>
      <c r="F24" s="920"/>
      <c r="G24" s="920"/>
      <c r="H24" s="920"/>
      <c r="I24" s="920"/>
      <c r="J24" s="920"/>
      <c r="K24" s="920"/>
      <c r="L24" s="920"/>
    </row>
    <row r="25" spans="1:12" ht="26.25" customHeight="1" x14ac:dyDescent="0.25">
      <c r="A25" s="933" t="s">
        <v>306</v>
      </c>
      <c r="B25" s="934"/>
      <c r="C25" s="935"/>
      <c r="D25" s="918">
        <v>1</v>
      </c>
      <c r="E25" s="919"/>
      <c r="F25" s="917" t="s">
        <v>307</v>
      </c>
      <c r="G25" s="917"/>
      <c r="H25" s="379">
        <v>2024</v>
      </c>
      <c r="I25" s="917" t="s">
        <v>308</v>
      </c>
      <c r="J25" s="917"/>
      <c r="K25" s="937" t="s">
        <v>309</v>
      </c>
      <c r="L25" s="938"/>
    </row>
    <row r="26" spans="1:12" ht="26.25" customHeight="1" x14ac:dyDescent="0.25">
      <c r="A26" s="922" t="s">
        <v>310</v>
      </c>
      <c r="B26" s="923"/>
      <c r="C26" s="924"/>
      <c r="D26" s="925" t="s">
        <v>311</v>
      </c>
      <c r="E26" s="926"/>
      <c r="F26" s="919"/>
      <c r="G26" s="919"/>
      <c r="H26" s="926"/>
      <c r="I26" s="919"/>
      <c r="J26" s="919"/>
      <c r="K26" s="926"/>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A64" zoomScale="60" zoomScaleNormal="60" workbookViewId="0">
      <selection activeCell="I17" sqref="I17:O17"/>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4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1.2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thickBot="1" x14ac:dyDescent="0.3">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314</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315</v>
      </c>
      <c r="C17" s="864"/>
      <c r="D17" s="864"/>
      <c r="E17" s="864"/>
      <c r="F17" s="864"/>
      <c r="G17" s="699" t="s">
        <v>215</v>
      </c>
      <c r="H17" s="699"/>
      <c r="I17" s="862" t="s">
        <v>316</v>
      </c>
      <c r="J17" s="862"/>
      <c r="K17" s="862"/>
      <c r="L17" s="862"/>
      <c r="M17" s="862"/>
      <c r="N17" s="862"/>
      <c r="O17" s="862"/>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2" t="s">
        <v>217</v>
      </c>
      <c r="B19" s="869" t="s">
        <v>218</v>
      </c>
      <c r="C19" s="870"/>
      <c r="D19" s="870"/>
      <c r="E19" s="871"/>
      <c r="F19" s="293" t="s">
        <v>219</v>
      </c>
      <c r="G19" s="868" t="s">
        <v>317</v>
      </c>
      <c r="H19" s="868"/>
      <c r="I19" s="868"/>
      <c r="J19" s="117" t="s">
        <v>221</v>
      </c>
      <c r="K19" s="864" t="s">
        <v>318</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59">
        <f>SUM(B26:M26)</f>
        <v>509445000</v>
      </c>
      <c r="O26" s="84"/>
    </row>
    <row r="27" spans="1:15" ht="32.1" customHeight="1" x14ac:dyDescent="0.25">
      <c r="A27" s="85" t="s">
        <v>228</v>
      </c>
      <c r="B27" s="86"/>
      <c r="C27" s="86"/>
      <c r="D27" s="86"/>
      <c r="E27" s="86"/>
      <c r="F27" s="86"/>
      <c r="G27" s="86"/>
      <c r="H27" s="86"/>
      <c r="I27" s="86"/>
      <c r="J27" s="86"/>
      <c r="K27" s="86"/>
      <c r="L27" s="86"/>
      <c r="M27" s="86"/>
      <c r="N27" s="86">
        <f>SUM(B27:M27)</f>
        <v>0</v>
      </c>
      <c r="O27" s="116">
        <f>+(B27+C27+D27+E27+F27+G27+H27+I27+J27+K27+L27+M27)/N26</f>
        <v>0</v>
      </c>
    </row>
    <row r="28" spans="1:15" ht="32.1" customHeight="1" x14ac:dyDescent="0.25">
      <c r="A28" s="85" t="s">
        <v>229</v>
      </c>
      <c r="B28" s="86"/>
      <c r="C28" s="86"/>
      <c r="D28" s="86"/>
      <c r="E28" s="86"/>
      <c r="F28" s="86"/>
      <c r="G28" s="86"/>
      <c r="H28" s="86"/>
      <c r="I28" s="86"/>
      <c r="J28" s="86"/>
      <c r="K28" s="86"/>
      <c r="L28" s="86"/>
      <c r="M28" s="86"/>
      <c r="N28" s="86">
        <f t="shared" ref="N28:N31" si="0">SUM(B28:M28)</f>
        <v>0</v>
      </c>
      <c r="O28" s="116"/>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Desarrollar 40 procesos formativos para fortalecer las capacidades y brindar herramientas a las mujeres en el ejercicio pleno del derecho a la participación y representación</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895" t="s">
        <v>237</v>
      </c>
      <c r="H37" s="895" t="s">
        <v>21</v>
      </c>
      <c r="I37" s="895"/>
      <c r="J37" s="93"/>
    </row>
    <row r="38" spans="1:10" ht="50.25" customHeight="1" thickBot="1" x14ac:dyDescent="0.3">
      <c r="A38" s="894"/>
      <c r="B38" s="384">
        <v>6</v>
      </c>
      <c r="C38" s="384">
        <v>12</v>
      </c>
      <c r="D38" s="384">
        <v>9</v>
      </c>
      <c r="E38" s="384">
        <v>13</v>
      </c>
      <c r="F38" s="381">
        <v>40</v>
      </c>
      <c r="G38" s="895"/>
      <c r="H38" s="895"/>
      <c r="I38" s="895"/>
      <c r="J38" s="93"/>
    </row>
    <row r="39" spans="1:10" ht="52.5" customHeight="1" thickBot="1" x14ac:dyDescent="0.3">
      <c r="A39" s="103" t="s">
        <v>238</v>
      </c>
      <c r="B39" s="887">
        <v>0.1</v>
      </c>
      <c r="C39" s="888"/>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60.5" customHeight="1" thickBot="1" x14ac:dyDescent="0.3">
      <c r="A41" s="894"/>
      <c r="B41" s="98">
        <v>0.3</v>
      </c>
      <c r="C41" s="98"/>
      <c r="D41" s="718"/>
      <c r="E41" s="988"/>
      <c r="F41" s="720"/>
      <c r="G41" s="988"/>
      <c r="H41" s="544"/>
      <c r="I41" s="545"/>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147" customHeight="1" thickBot="1" x14ac:dyDescent="0.3">
      <c r="A43" s="894"/>
      <c r="B43" s="98">
        <v>0.7</v>
      </c>
      <c r="C43" s="98"/>
      <c r="D43" s="982"/>
      <c r="E43" s="986"/>
      <c r="F43" s="982"/>
      <c r="G43" s="986"/>
      <c r="H43" s="547"/>
      <c r="I43" s="548"/>
    </row>
    <row r="44" spans="1:10" s="94" customFormat="1" ht="35.1" customHeight="1" x14ac:dyDescent="0.25">
      <c r="A44" s="893" t="s">
        <v>248</v>
      </c>
      <c r="B44" s="105" t="s">
        <v>241</v>
      </c>
      <c r="C44" s="104" t="s">
        <v>242</v>
      </c>
      <c r="D44" s="879" t="s">
        <v>243</v>
      </c>
      <c r="E44" s="880"/>
      <c r="F44" s="879" t="s">
        <v>244</v>
      </c>
      <c r="G44" s="880"/>
      <c r="H44" s="104" t="s">
        <v>245</v>
      </c>
      <c r="I44" s="106" t="s">
        <v>246</v>
      </c>
    </row>
    <row r="45" spans="1:10" ht="145.5" customHeight="1" x14ac:dyDescent="0.25">
      <c r="A45" s="894"/>
      <c r="B45" s="98">
        <v>1</v>
      </c>
      <c r="C45" s="99"/>
      <c r="D45" s="982"/>
      <c r="E45" s="986"/>
      <c r="F45" s="982"/>
      <c r="G45" s="986"/>
      <c r="H45" s="547"/>
      <c r="I45" s="548"/>
    </row>
    <row r="46" spans="1:10" s="94" customFormat="1" ht="38.25" customHeight="1" x14ac:dyDescent="0.25">
      <c r="A46" s="893" t="s">
        <v>249</v>
      </c>
      <c r="B46" s="105" t="s">
        <v>241</v>
      </c>
      <c r="C46" s="105" t="s">
        <v>242</v>
      </c>
      <c r="D46" s="879" t="s">
        <v>243</v>
      </c>
      <c r="E46" s="880"/>
      <c r="F46" s="879" t="s">
        <v>244</v>
      </c>
      <c r="G46" s="880"/>
      <c r="H46" s="104" t="s">
        <v>245</v>
      </c>
      <c r="I46" s="104" t="s">
        <v>246</v>
      </c>
    </row>
    <row r="47" spans="1:10" ht="122.25" customHeight="1" x14ac:dyDescent="0.25">
      <c r="A47" s="894"/>
      <c r="B47" s="98">
        <v>1</v>
      </c>
      <c r="C47" s="99"/>
      <c r="D47" s="982"/>
      <c r="E47" s="986"/>
      <c r="F47" s="982"/>
      <c r="G47" s="986"/>
      <c r="H47" s="549"/>
      <c r="I47" s="548"/>
    </row>
    <row r="48" spans="1:10" s="94" customFormat="1" ht="35.1" customHeight="1" x14ac:dyDescent="0.25">
      <c r="A48" s="893" t="s">
        <v>250</v>
      </c>
      <c r="B48" s="105" t="s">
        <v>241</v>
      </c>
      <c r="C48" s="104" t="s">
        <v>242</v>
      </c>
      <c r="D48" s="879" t="s">
        <v>243</v>
      </c>
      <c r="E48" s="880"/>
      <c r="F48" s="879" t="s">
        <v>244</v>
      </c>
      <c r="G48" s="880"/>
      <c r="H48" s="104" t="s">
        <v>245</v>
      </c>
      <c r="I48" s="106" t="s">
        <v>246</v>
      </c>
    </row>
    <row r="49" spans="1:9" ht="146.25" customHeight="1" x14ac:dyDescent="0.25">
      <c r="A49" s="894"/>
      <c r="B49" s="98">
        <v>0.5</v>
      </c>
      <c r="C49" s="99"/>
      <c r="D49" s="987"/>
      <c r="E49" s="986"/>
      <c r="F49" s="982"/>
      <c r="G49" s="986"/>
      <c r="H49" s="550"/>
      <c r="I49" s="546"/>
    </row>
    <row r="50" spans="1:9" s="94" customFormat="1" ht="35.1" customHeight="1" x14ac:dyDescent="0.25">
      <c r="A50" s="893" t="s">
        <v>251</v>
      </c>
      <c r="B50" s="105" t="s">
        <v>241</v>
      </c>
      <c r="C50" s="104" t="s">
        <v>242</v>
      </c>
      <c r="D50" s="879" t="s">
        <v>243</v>
      </c>
      <c r="E50" s="880"/>
      <c r="F50" s="879" t="s">
        <v>244</v>
      </c>
      <c r="G50" s="880"/>
      <c r="H50" s="104" t="s">
        <v>245</v>
      </c>
      <c r="I50" s="106" t="s">
        <v>246</v>
      </c>
    </row>
    <row r="51" spans="1:9" ht="148.5" customHeight="1" thickBot="1" x14ac:dyDescent="0.3">
      <c r="A51" s="894"/>
      <c r="B51" s="100">
        <v>0.5</v>
      </c>
      <c r="C51" s="101"/>
      <c r="D51" s="982"/>
      <c r="E51" s="983"/>
      <c r="F51" s="982"/>
      <c r="G51" s="983"/>
      <c r="H51" s="550"/>
      <c r="I51" s="546"/>
    </row>
    <row r="52" spans="1:9" ht="35.1" customHeight="1" thickBot="1" x14ac:dyDescent="0.3">
      <c r="A52" s="893" t="s">
        <v>252</v>
      </c>
      <c r="B52" s="103" t="s">
        <v>241</v>
      </c>
      <c r="C52" s="102" t="s">
        <v>242</v>
      </c>
      <c r="D52" s="879" t="s">
        <v>243</v>
      </c>
      <c r="E52" s="880"/>
      <c r="F52" s="879" t="s">
        <v>244</v>
      </c>
      <c r="G52" s="880"/>
      <c r="H52" s="104" t="s">
        <v>245</v>
      </c>
      <c r="I52" s="106" t="s">
        <v>246</v>
      </c>
    </row>
    <row r="53" spans="1:9" s="527" customFormat="1" ht="178.5" customHeight="1" thickBot="1" x14ac:dyDescent="0.3">
      <c r="A53" s="894"/>
      <c r="B53" s="524">
        <v>1</v>
      </c>
      <c r="C53" s="525"/>
      <c r="D53" s="830"/>
      <c r="E53" s="984"/>
      <c r="F53" s="830"/>
      <c r="G53" s="985"/>
      <c r="H53" s="551"/>
      <c r="I53" s="534"/>
    </row>
    <row r="54" spans="1:9" ht="57" customHeight="1" thickBot="1" x14ac:dyDescent="0.3">
      <c r="A54" s="893" t="s">
        <v>253</v>
      </c>
      <c r="B54" s="103" t="s">
        <v>241</v>
      </c>
      <c r="C54" s="102" t="s">
        <v>242</v>
      </c>
      <c r="D54" s="879" t="s">
        <v>243</v>
      </c>
      <c r="E54" s="880"/>
      <c r="F54" s="879" t="s">
        <v>244</v>
      </c>
      <c r="G54" s="880"/>
      <c r="H54" s="509" t="s">
        <v>245</v>
      </c>
      <c r="I54" s="106" t="s">
        <v>246</v>
      </c>
    </row>
    <row r="55" spans="1:9" ht="168" customHeight="1" thickBot="1" x14ac:dyDescent="0.3">
      <c r="A55" s="894"/>
      <c r="B55" s="553">
        <v>1</v>
      </c>
      <c r="C55" s="554"/>
      <c r="D55" s="720"/>
      <c r="E55" s="977"/>
      <c r="F55" s="720"/>
      <c r="G55" s="977"/>
      <c r="H55" s="552"/>
      <c r="I55" s="543"/>
    </row>
    <row r="56" spans="1:9" ht="35.1" customHeight="1" x14ac:dyDescent="0.25">
      <c r="A56" s="893" t="s">
        <v>254</v>
      </c>
      <c r="B56" s="103" t="s">
        <v>241</v>
      </c>
      <c r="C56" s="102" t="s">
        <v>242</v>
      </c>
      <c r="D56" s="879" t="s">
        <v>243</v>
      </c>
      <c r="E56" s="880"/>
      <c r="F56" s="879" t="s">
        <v>244</v>
      </c>
      <c r="G56" s="880"/>
      <c r="H56" s="102" t="s">
        <v>245</v>
      </c>
      <c r="I56" s="106" t="s">
        <v>246</v>
      </c>
    </row>
    <row r="57" spans="1:9" ht="154.5" customHeight="1" x14ac:dyDescent="0.25">
      <c r="A57" s="894"/>
      <c r="B57" s="100">
        <v>1</v>
      </c>
      <c r="C57" s="101"/>
      <c r="D57" s="978"/>
      <c r="E57" s="979"/>
      <c r="F57" s="980"/>
      <c r="G57" s="981"/>
      <c r="H57" s="96"/>
      <c r="I57" s="406"/>
    </row>
    <row r="58" spans="1:9" ht="35.1" customHeight="1" x14ac:dyDescent="0.25">
      <c r="A58" s="893" t="s">
        <v>255</v>
      </c>
      <c r="B58" s="103" t="s">
        <v>241</v>
      </c>
      <c r="C58" s="102" t="s">
        <v>242</v>
      </c>
      <c r="D58" s="879" t="s">
        <v>243</v>
      </c>
      <c r="E58" s="880"/>
      <c r="F58" s="879" t="s">
        <v>244</v>
      </c>
      <c r="G58" s="880"/>
      <c r="H58" s="104" t="s">
        <v>245</v>
      </c>
      <c r="I58" s="106" t="s">
        <v>246</v>
      </c>
    </row>
    <row r="59" spans="1:9" ht="145.5" customHeight="1" x14ac:dyDescent="0.25">
      <c r="A59" s="894"/>
      <c r="B59" s="100">
        <v>1</v>
      </c>
      <c r="C59" s="101"/>
      <c r="D59" s="702"/>
      <c r="E59" s="704"/>
      <c r="F59" s="702"/>
      <c r="G59" s="731"/>
      <c r="H59" s="150"/>
      <c r="I59" s="499"/>
    </row>
    <row r="60" spans="1:9" ht="104.25" customHeight="1" thickBot="1" x14ac:dyDescent="0.3">
      <c r="A60" s="893" t="s">
        <v>256</v>
      </c>
      <c r="B60" s="103" t="s">
        <v>241</v>
      </c>
      <c r="C60" s="102" t="s">
        <v>242</v>
      </c>
      <c r="D60" s="879" t="s">
        <v>243</v>
      </c>
      <c r="E60" s="880"/>
      <c r="F60" s="879" t="s">
        <v>244</v>
      </c>
      <c r="G60" s="880"/>
      <c r="H60" s="104" t="s">
        <v>245</v>
      </c>
      <c r="I60" s="106" t="s">
        <v>246</v>
      </c>
    </row>
    <row r="61" spans="1:9" ht="167.25" customHeight="1" thickBot="1" x14ac:dyDescent="0.3">
      <c r="A61" s="894"/>
      <c r="B61" s="100">
        <v>0.5</v>
      </c>
      <c r="C61" s="101"/>
      <c r="D61" s="702"/>
      <c r="E61" s="731"/>
      <c r="F61" s="975"/>
      <c r="G61" s="976"/>
      <c r="H61" s="96"/>
      <c r="I61" s="405"/>
    </row>
    <row r="62" spans="1:9" ht="35.1" customHeight="1" thickBot="1" x14ac:dyDescent="0.3">
      <c r="A62" s="893" t="s">
        <v>257</v>
      </c>
      <c r="B62" s="103" t="s">
        <v>241</v>
      </c>
      <c r="C62" s="102" t="s">
        <v>242</v>
      </c>
      <c r="D62" s="879" t="s">
        <v>243</v>
      </c>
      <c r="E62" s="880"/>
      <c r="F62" s="879" t="s">
        <v>244</v>
      </c>
      <c r="G62" s="880"/>
      <c r="H62" s="104" t="s">
        <v>245</v>
      </c>
      <c r="I62" s="106" t="s">
        <v>246</v>
      </c>
    </row>
    <row r="63" spans="1:9" ht="120.75" customHeight="1" thickBot="1" x14ac:dyDescent="0.3">
      <c r="A63" s="894"/>
      <c r="B63" s="100">
        <v>0.5</v>
      </c>
      <c r="C63" s="101"/>
      <c r="D63" s="902"/>
      <c r="E63" s="903"/>
      <c r="F63" s="902"/>
      <c r="G63" s="903"/>
      <c r="H63" s="96"/>
      <c r="I63" s="96"/>
    </row>
    <row r="64" spans="1:9" x14ac:dyDescent="0.25">
      <c r="B64" s="66">
        <f>SUM(B63+B61+B59+B57+B55+B53+B51+B49+B47+B45+B43+B41)</f>
        <v>9</v>
      </c>
      <c r="C64" s="66">
        <f>SUM(C63+C61+C59+C57+C55+C53+C51+C49+C47+C45+C43+C41)</f>
        <v>0</v>
      </c>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41.25" customHeight="1" x14ac:dyDescent="0.25">
      <c r="A68" s="107" t="s">
        <v>259</v>
      </c>
      <c r="B68" s="971" t="s">
        <v>319</v>
      </c>
      <c r="C68" s="972"/>
      <c r="D68" s="971" t="s">
        <v>320</v>
      </c>
      <c r="E68" s="972"/>
      <c r="F68" s="842" t="s">
        <v>321</v>
      </c>
      <c r="G68" s="843"/>
      <c r="H68" s="842" t="s">
        <v>322</v>
      </c>
      <c r="I68" s="843"/>
    </row>
    <row r="69" spans="1:9" ht="40.5" customHeight="1" x14ac:dyDescent="0.25">
      <c r="A69" s="107" t="s">
        <v>264</v>
      </c>
      <c r="B69" s="973">
        <v>0.05</v>
      </c>
      <c r="C69" s="974"/>
      <c r="D69" s="973">
        <v>0.05</v>
      </c>
      <c r="E69" s="974"/>
      <c r="F69" s="807"/>
      <c r="G69" s="808"/>
      <c r="H69" s="807"/>
      <c r="I69" s="80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0.05</v>
      </c>
      <c r="C71" s="110"/>
      <c r="D71" s="109">
        <v>0.05</v>
      </c>
      <c r="E71" s="110"/>
      <c r="F71" s="115"/>
      <c r="G71" s="110"/>
      <c r="H71" s="115"/>
      <c r="I71" s="110"/>
    </row>
    <row r="72" spans="1:9" ht="106.5" customHeight="1" x14ac:dyDescent="0.25">
      <c r="A72" s="107" t="s">
        <v>265</v>
      </c>
      <c r="B72" s="844"/>
      <c r="C72" s="845"/>
      <c r="D72" s="907"/>
      <c r="E72" s="908"/>
      <c r="F72" s="848"/>
      <c r="G72" s="966"/>
      <c r="H72" s="848"/>
      <c r="I72" s="849"/>
    </row>
    <row r="73" spans="1:9" ht="80.25" customHeight="1" x14ac:dyDescent="0.25">
      <c r="A73" s="107" t="s">
        <v>266</v>
      </c>
      <c r="B73" s="824"/>
      <c r="C73" s="825"/>
      <c r="D73" s="824"/>
      <c r="E73" s="825"/>
      <c r="F73" s="833"/>
      <c r="G73" s="832"/>
      <c r="H73" s="833"/>
      <c r="I73" s="832"/>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0.05</v>
      </c>
      <c r="C75" s="110"/>
      <c r="D75" s="109">
        <v>0.05</v>
      </c>
      <c r="E75" s="110"/>
      <c r="F75" s="115"/>
      <c r="G75" s="111"/>
      <c r="H75" s="115"/>
      <c r="I75" s="111"/>
    </row>
    <row r="76" spans="1:9" ht="118.5" customHeight="1" x14ac:dyDescent="0.25">
      <c r="A76" s="107" t="s">
        <v>265</v>
      </c>
      <c r="B76" s="844"/>
      <c r="C76" s="845"/>
      <c r="D76" s="969"/>
      <c r="E76" s="970"/>
      <c r="F76" s="848"/>
      <c r="G76" s="966"/>
      <c r="H76" s="877"/>
      <c r="I76" s="878"/>
    </row>
    <row r="77" spans="1:9" ht="80.25" customHeight="1" x14ac:dyDescent="0.25">
      <c r="A77" s="107" t="s">
        <v>266</v>
      </c>
      <c r="B77" s="824"/>
      <c r="C77" s="825"/>
      <c r="D77" s="824"/>
      <c r="E77" s="825"/>
      <c r="F77" s="833"/>
      <c r="G77" s="832"/>
      <c r="H77" s="833"/>
      <c r="I77" s="832"/>
    </row>
    <row r="78" spans="1:9" ht="30.75"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10"/>
      <c r="D79" s="109">
        <v>0.1</v>
      </c>
      <c r="E79" s="110"/>
      <c r="F79" s="115"/>
      <c r="G79" s="111"/>
      <c r="H79" s="115"/>
      <c r="I79" s="111"/>
    </row>
    <row r="80" spans="1:9" ht="148.5" customHeight="1" x14ac:dyDescent="0.25">
      <c r="A80" s="107" t="s">
        <v>265</v>
      </c>
      <c r="B80" s="967"/>
      <c r="C80" s="968"/>
      <c r="D80" s="817"/>
      <c r="E80" s="818"/>
      <c r="F80" s="848"/>
      <c r="G80" s="966"/>
      <c r="H80" s="833"/>
      <c r="I80" s="832"/>
    </row>
    <row r="81" spans="1:9" ht="80.25" customHeight="1" x14ac:dyDescent="0.25">
      <c r="A81" s="107" t="s">
        <v>266</v>
      </c>
      <c r="B81" s="824"/>
      <c r="C81" s="825"/>
      <c r="D81" s="824"/>
      <c r="E81" s="825"/>
      <c r="F81" s="833"/>
      <c r="G81" s="832"/>
      <c r="H81" s="833"/>
      <c r="I81" s="832"/>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09"/>
      <c r="D83" s="109">
        <v>0.1</v>
      </c>
      <c r="E83" s="110"/>
      <c r="F83" s="115"/>
      <c r="G83" s="111"/>
      <c r="H83" s="115"/>
      <c r="I83" s="111"/>
    </row>
    <row r="84" spans="1:9" ht="123" customHeight="1" x14ac:dyDescent="0.25">
      <c r="A84" s="107" t="s">
        <v>265</v>
      </c>
      <c r="B84" s="844"/>
      <c r="C84" s="845"/>
      <c r="D84" s="844"/>
      <c r="E84" s="845"/>
      <c r="F84" s="848"/>
      <c r="G84" s="966"/>
      <c r="H84" s="833"/>
      <c r="I84" s="832"/>
    </row>
    <row r="85" spans="1:9" ht="80.25" customHeight="1" x14ac:dyDescent="0.25">
      <c r="A85" s="107" t="s">
        <v>266</v>
      </c>
      <c r="B85" s="824"/>
      <c r="C85" s="825"/>
      <c r="D85" s="824"/>
      <c r="E85" s="825"/>
      <c r="F85" s="833"/>
      <c r="G85" s="832"/>
      <c r="H85" s="833"/>
      <c r="I85" s="832"/>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109">
        <v>0.1</v>
      </c>
      <c r="E87" s="109"/>
      <c r="F87" s="115"/>
      <c r="G87" s="111"/>
      <c r="H87" s="115"/>
      <c r="I87" s="111"/>
    </row>
    <row r="88" spans="1:9" ht="139.5" customHeight="1" x14ac:dyDescent="0.25">
      <c r="A88" s="107" t="s">
        <v>265</v>
      </c>
      <c r="B88" s="962"/>
      <c r="C88" s="963"/>
      <c r="D88" s="964"/>
      <c r="E88" s="965"/>
      <c r="F88" s="876"/>
      <c r="G88" s="876"/>
      <c r="H88" s="876"/>
      <c r="I88" s="876"/>
    </row>
    <row r="89" spans="1:9" ht="80.25" customHeight="1" x14ac:dyDescent="0.25">
      <c r="A89" s="107" t="s">
        <v>266</v>
      </c>
      <c r="B89" s="824"/>
      <c r="C89" s="825"/>
      <c r="D89" s="824"/>
      <c r="E89" s="825"/>
      <c r="F89" s="815"/>
      <c r="G89" s="816"/>
      <c r="H89" s="815"/>
      <c r="I89" s="816"/>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12"/>
      <c r="D91" s="109">
        <v>0.1</v>
      </c>
      <c r="E91" s="110"/>
      <c r="F91" s="115"/>
      <c r="G91" s="111"/>
      <c r="H91" s="115"/>
      <c r="I91" s="111"/>
    </row>
    <row r="92" spans="1:9" ht="75.75" customHeight="1" x14ac:dyDescent="0.25">
      <c r="A92" s="107" t="s">
        <v>265</v>
      </c>
      <c r="B92" s="959"/>
      <c r="C92" s="960"/>
      <c r="D92" s="958"/>
      <c r="E92" s="961"/>
      <c r="F92" s="823"/>
      <c r="G92" s="823"/>
      <c r="H92" s="823"/>
      <c r="I92" s="823"/>
    </row>
    <row r="93" spans="1:9" ht="80.25" customHeight="1" x14ac:dyDescent="0.25">
      <c r="A93" s="107" t="s">
        <v>266</v>
      </c>
      <c r="B93" s="824"/>
      <c r="C93" s="825"/>
      <c r="D93" s="824"/>
      <c r="E93" s="825"/>
      <c r="F93" s="815"/>
      <c r="G93" s="816"/>
      <c r="H93" s="815"/>
      <c r="I93" s="816"/>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109">
        <v>0.1</v>
      </c>
      <c r="C95" s="112"/>
      <c r="D95" s="109">
        <v>0.1</v>
      </c>
      <c r="E95" s="110"/>
      <c r="F95" s="115"/>
      <c r="G95" s="111"/>
      <c r="H95" s="115"/>
      <c r="I95" s="111"/>
    </row>
    <row r="96" spans="1:9" s="527" customFormat="1" ht="142.5" customHeight="1" x14ac:dyDescent="0.25">
      <c r="A96" s="411" t="s">
        <v>265</v>
      </c>
      <c r="B96" s="958"/>
      <c r="C96" s="958"/>
      <c r="D96" s="958"/>
      <c r="E96" s="958"/>
      <c r="F96" s="913"/>
      <c r="G96" s="913"/>
      <c r="H96" s="913"/>
      <c r="I96" s="913"/>
    </row>
    <row r="97" spans="1:9" ht="80.25" customHeight="1" x14ac:dyDescent="0.25">
      <c r="A97" s="107" t="s">
        <v>266</v>
      </c>
      <c r="B97" s="813"/>
      <c r="C97" s="814"/>
      <c r="D97" s="813"/>
      <c r="E97" s="814"/>
      <c r="F97" s="815"/>
      <c r="G97" s="816"/>
      <c r="H97" s="815"/>
      <c r="I97" s="816"/>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12"/>
      <c r="D99" s="109">
        <v>0.1</v>
      </c>
      <c r="E99" s="110"/>
      <c r="F99" s="115"/>
      <c r="G99" s="111"/>
      <c r="H99" s="115"/>
      <c r="I99" s="111"/>
    </row>
    <row r="100" spans="1:9" ht="105" customHeight="1" x14ac:dyDescent="0.25">
      <c r="A100" s="107" t="s">
        <v>265</v>
      </c>
      <c r="B100" s="958"/>
      <c r="C100" s="958"/>
      <c r="D100" s="958"/>
      <c r="E100" s="958"/>
      <c r="F100" s="823"/>
      <c r="G100" s="823"/>
      <c r="H100" s="823"/>
      <c r="I100" s="823"/>
    </row>
    <row r="101" spans="1:9" ht="80.25" customHeight="1" x14ac:dyDescent="0.25">
      <c r="A101" s="107" t="s">
        <v>266</v>
      </c>
      <c r="B101" s="824"/>
      <c r="C101" s="825"/>
      <c r="D101" s="824"/>
      <c r="E101" s="825"/>
      <c r="F101" s="815"/>
      <c r="G101" s="816"/>
      <c r="H101" s="815"/>
      <c r="I101" s="816"/>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09"/>
      <c r="D103" s="109">
        <v>0.1</v>
      </c>
      <c r="E103" s="109"/>
      <c r="F103" s="115"/>
      <c r="G103" s="111"/>
      <c r="H103" s="115"/>
      <c r="I103" s="111"/>
    </row>
    <row r="104" spans="1:9" ht="147" customHeight="1" x14ac:dyDescent="0.25">
      <c r="A104" s="107" t="s">
        <v>265</v>
      </c>
      <c r="B104" s="956"/>
      <c r="C104" s="956"/>
      <c r="D104" s="957"/>
      <c r="E104" s="957"/>
      <c r="F104" s="823"/>
      <c r="G104" s="823"/>
      <c r="H104" s="823"/>
      <c r="I104" s="823"/>
    </row>
    <row r="105" spans="1:9" ht="80.25" customHeight="1" x14ac:dyDescent="0.25">
      <c r="A105" s="107" t="s">
        <v>266</v>
      </c>
      <c r="B105" s="824"/>
      <c r="C105" s="825"/>
      <c r="D105" s="824"/>
      <c r="E105" s="825"/>
      <c r="F105" s="815"/>
      <c r="G105" s="816"/>
      <c r="H105" s="815"/>
      <c r="I105" s="816"/>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0.1</v>
      </c>
      <c r="C107" s="109"/>
      <c r="D107" s="109">
        <v>0.1</v>
      </c>
      <c r="E107" s="109"/>
      <c r="F107" s="115"/>
      <c r="G107" s="111"/>
      <c r="H107" s="115"/>
      <c r="I107" s="111"/>
    </row>
    <row r="108" spans="1:9" ht="80.25" customHeight="1" x14ac:dyDescent="0.25">
      <c r="A108" s="107" t="s">
        <v>265</v>
      </c>
      <c r="B108" s="955"/>
      <c r="C108" s="955"/>
      <c r="D108" s="955"/>
      <c r="E108" s="955"/>
      <c r="F108" s="823"/>
      <c r="G108" s="823"/>
      <c r="H108" s="823"/>
      <c r="I108" s="823"/>
    </row>
    <row r="109" spans="1:9" ht="80.25" customHeight="1" x14ac:dyDescent="0.25">
      <c r="A109" s="107" t="s">
        <v>266</v>
      </c>
      <c r="B109" s="824"/>
      <c r="C109" s="825"/>
      <c r="D109" s="824"/>
      <c r="E109" s="825"/>
      <c r="F109" s="815"/>
      <c r="G109" s="816"/>
      <c r="H109" s="815"/>
      <c r="I109" s="816"/>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0.05</v>
      </c>
      <c r="C111" s="648"/>
      <c r="D111" s="109">
        <v>0.05</v>
      </c>
      <c r="E111" s="109"/>
      <c r="F111" s="115"/>
      <c r="G111" s="111"/>
      <c r="H111" s="115"/>
      <c r="I111" s="111"/>
    </row>
    <row r="112" spans="1:9" ht="80.25" customHeight="1" x14ac:dyDescent="0.25">
      <c r="A112" s="107" t="s">
        <v>265</v>
      </c>
      <c r="B112" s="955"/>
      <c r="C112" s="955"/>
      <c r="D112" s="955"/>
      <c r="E112" s="955"/>
      <c r="F112" s="823"/>
      <c r="G112" s="823"/>
      <c r="H112" s="823"/>
      <c r="I112" s="823"/>
    </row>
    <row r="113" spans="1:9" ht="80.25" customHeight="1" x14ac:dyDescent="0.25">
      <c r="A113" s="107" t="s">
        <v>266</v>
      </c>
      <c r="B113" s="824"/>
      <c r="C113" s="825"/>
      <c r="D113" s="824"/>
      <c r="E113" s="825"/>
      <c r="F113" s="815"/>
      <c r="G113" s="816"/>
      <c r="H113" s="815"/>
      <c r="I113" s="816"/>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359">
        <v>0.05</v>
      </c>
      <c r="C115" s="274"/>
      <c r="D115" s="109">
        <v>0.05</v>
      </c>
      <c r="E115" s="274"/>
      <c r="F115" s="274"/>
      <c r="G115" s="275"/>
      <c r="H115" s="274"/>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383">
        <f t="shared" ref="B118:I118" si="1">(B71+B75+B79+B83+B87+B91+B95+B99+B103+B107+B111+B115)</f>
        <v>1</v>
      </c>
      <c r="C118" s="383">
        <f t="shared" si="1"/>
        <v>0</v>
      </c>
      <c r="D118" s="383">
        <f t="shared" si="1"/>
        <v>1</v>
      </c>
      <c r="E118" s="383">
        <f t="shared" si="1"/>
        <v>0</v>
      </c>
      <c r="F118" s="383">
        <f t="shared" si="1"/>
        <v>0</v>
      </c>
      <c r="G118" s="383">
        <f t="shared" si="1"/>
        <v>0</v>
      </c>
      <c r="H118" s="113">
        <f t="shared" si="1"/>
        <v>0</v>
      </c>
      <c r="I118" s="113">
        <f t="shared" si="1"/>
        <v>0</v>
      </c>
    </row>
    <row r="122" spans="1:9" ht="28.5" x14ac:dyDescent="0.25">
      <c r="A122" s="358" t="s">
        <v>268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66</v>
      </c>
      <c r="E8" s="926"/>
      <c r="F8" s="926"/>
      <c r="G8" s="926"/>
      <c r="H8" s="927"/>
      <c r="I8" s="922" t="s">
        <v>276</v>
      </c>
      <c r="J8" s="924"/>
      <c r="K8" s="925" t="s">
        <v>75</v>
      </c>
      <c r="L8" s="927"/>
    </row>
    <row r="9" spans="1:12" ht="15.75" customHeight="1" x14ac:dyDescent="0.25">
      <c r="A9" s="942" t="s">
        <v>277</v>
      </c>
      <c r="B9" s="943"/>
      <c r="C9" s="943"/>
      <c r="D9" s="943"/>
      <c r="E9" s="923"/>
      <c r="F9" s="923"/>
      <c r="G9" s="923"/>
      <c r="H9" s="923"/>
      <c r="I9" s="923"/>
      <c r="J9" s="923"/>
      <c r="K9" s="923"/>
      <c r="L9" s="935"/>
    </row>
    <row r="10" spans="1:12" ht="35.25" customHeight="1" x14ac:dyDescent="0.25">
      <c r="A10" s="920" t="s">
        <v>278</v>
      </c>
      <c r="B10" s="920"/>
      <c r="C10" s="920"/>
      <c r="D10" s="920"/>
      <c r="E10" s="921" t="str">
        <f>+ACTIVIDAD_2!B36</f>
        <v>Desarrollar 40 procesos formativos para fortalecer las capacidades y brindar herramientas a las mujeres en el ejercicio pleno del derecho a la participación y representación</v>
      </c>
      <c r="F10" s="921"/>
      <c r="G10" s="921"/>
      <c r="H10" s="921"/>
      <c r="I10" s="921"/>
      <c r="J10" s="921"/>
      <c r="K10" s="921"/>
      <c r="L10" s="921"/>
    </row>
    <row r="11" spans="1:12" ht="34.5" customHeight="1" x14ac:dyDescent="0.25">
      <c r="A11" s="933" t="s">
        <v>279</v>
      </c>
      <c r="B11" s="934"/>
      <c r="C11" s="934"/>
      <c r="D11" s="935"/>
      <c r="E11" s="928" t="str">
        <f>+ACTIVIDAD_2!I17</f>
        <v>Número de procesos formativos para fortalecer las capacidades y brindar herramientas a las mujeres en el ejercicio pleno del derecho a la participación y representación desarrollados</v>
      </c>
      <c r="F11" s="921"/>
      <c r="G11" s="921"/>
      <c r="H11" s="921"/>
      <c r="I11" s="921"/>
      <c r="J11" s="921"/>
      <c r="K11" s="921"/>
      <c r="L11" s="929"/>
    </row>
    <row r="12" spans="1:12" ht="47.25" customHeight="1" x14ac:dyDescent="0.25">
      <c r="A12" s="922" t="s">
        <v>280</v>
      </c>
      <c r="B12" s="923"/>
      <c r="C12" s="923"/>
      <c r="D12" s="924"/>
      <c r="E12" s="944" t="s">
        <v>323</v>
      </c>
      <c r="F12" s="945"/>
      <c r="G12" s="945"/>
      <c r="H12" s="945"/>
      <c r="I12" s="945"/>
      <c r="J12" s="945"/>
      <c r="K12" s="945"/>
      <c r="L12" s="946"/>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998">
        <f>+ACTIVIDAD_1!C39</f>
        <v>1</v>
      </c>
      <c r="E16" s="999"/>
      <c r="F16" s="999"/>
      <c r="G16" s="999"/>
      <c r="H16" s="1000"/>
      <c r="I16" s="922" t="s">
        <v>237</v>
      </c>
      <c r="J16" s="924"/>
      <c r="K16" s="925" t="s">
        <v>23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89.25" customHeight="1" x14ac:dyDescent="0.25">
      <c r="A19" s="265">
        <v>1</v>
      </c>
      <c r="B19" s="266" t="s">
        <v>263</v>
      </c>
      <c r="C19" s="925" t="s">
        <v>324</v>
      </c>
      <c r="D19" s="926"/>
      <c r="E19" s="926"/>
      <c r="F19" s="926"/>
      <c r="G19" s="927"/>
      <c r="H19" s="1001" t="s">
        <v>325</v>
      </c>
      <c r="I19" s="1002"/>
      <c r="J19" s="930" t="s">
        <v>22</v>
      </c>
      <c r="K19" s="932"/>
      <c r="L19" s="266" t="s">
        <v>326</v>
      </c>
    </row>
    <row r="20" spans="1:12" ht="54.75" customHeight="1" x14ac:dyDescent="0.25">
      <c r="A20" s="265">
        <v>2</v>
      </c>
      <c r="B20" s="266" t="s">
        <v>263</v>
      </c>
      <c r="C20" s="925"/>
      <c r="D20" s="926"/>
      <c r="E20" s="926"/>
      <c r="F20" s="926"/>
      <c r="G20" s="927"/>
      <c r="H20" s="1001"/>
      <c r="I20" s="1002"/>
      <c r="J20" s="930"/>
      <c r="K20" s="932"/>
      <c r="L20" s="266"/>
    </row>
    <row r="21" spans="1:12" ht="34.35" customHeight="1" x14ac:dyDescent="0.25">
      <c r="A21" s="265">
        <v>3</v>
      </c>
      <c r="B21" s="266" t="s">
        <v>263</v>
      </c>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47.25" customHeight="1" x14ac:dyDescent="0.25">
      <c r="A23" s="265">
        <v>1</v>
      </c>
      <c r="B23" s="925" t="s">
        <v>327</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43"/>
      <c r="L24" s="1003"/>
    </row>
    <row r="25" spans="1:12" ht="26.25" customHeight="1" x14ac:dyDescent="0.25">
      <c r="A25" s="922" t="s">
        <v>306</v>
      </c>
      <c r="B25" s="923"/>
      <c r="C25" s="924"/>
      <c r="D25" s="925">
        <v>6</v>
      </c>
      <c r="E25" s="926"/>
      <c r="F25" s="920" t="s">
        <v>307</v>
      </c>
      <c r="G25" s="920"/>
      <c r="H25" s="277">
        <v>2024</v>
      </c>
      <c r="I25" s="920" t="s">
        <v>308</v>
      </c>
      <c r="J25" s="920"/>
      <c r="K25" s="1004" t="s">
        <v>326</v>
      </c>
      <c r="L25" s="1004"/>
    </row>
    <row r="26" spans="1:12" ht="26.25" customHeight="1" x14ac:dyDescent="0.25">
      <c r="A26" s="922" t="s">
        <v>310</v>
      </c>
      <c r="B26" s="923"/>
      <c r="C26" s="924"/>
      <c r="D26" s="925" t="s">
        <v>328</v>
      </c>
      <c r="E26" s="926"/>
      <c r="F26" s="919"/>
      <c r="G26" s="919"/>
      <c r="H26" s="926"/>
      <c r="I26" s="919"/>
      <c r="J26" s="919"/>
      <c r="K26" s="919"/>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115" zoomScale="80" zoomScaleNormal="80" workbookViewId="0">
      <selection activeCell="B69" sqref="B69:I69"/>
    </sheetView>
  </sheetViews>
  <sheetFormatPr baseColWidth="10" defaultColWidth="10.85546875" defaultRowHeight="14.25" x14ac:dyDescent="0.25"/>
  <cols>
    <col min="1" max="1" width="49.7109375" style="66" customWidth="1"/>
    <col min="2" max="2" width="25.28515625" style="66" customWidth="1"/>
    <col min="3" max="3" width="27.42578125" style="66" customWidth="1"/>
    <col min="4" max="4" width="25.140625" style="66" customWidth="1"/>
    <col min="5" max="5" width="23" style="66" customWidth="1"/>
    <col min="6" max="6" width="39.5703125" style="66" customWidth="1"/>
    <col min="7" max="7" width="62.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1" customFormat="1" ht="32.25" customHeight="1" thickBot="1" x14ac:dyDescent="0.3">
      <c r="A1" s="865"/>
      <c r="B1" s="690" t="s">
        <v>182</v>
      </c>
      <c r="C1" s="691"/>
      <c r="D1" s="691"/>
      <c r="E1" s="691"/>
      <c r="F1" s="691"/>
      <c r="G1" s="691"/>
      <c r="H1" s="691"/>
      <c r="I1" s="691"/>
      <c r="J1" s="691"/>
      <c r="K1" s="691"/>
      <c r="L1" s="692"/>
      <c r="M1" s="850" t="s">
        <v>183</v>
      </c>
      <c r="N1" s="851"/>
      <c r="O1" s="852"/>
    </row>
    <row r="2" spans="1:15" s="141" customFormat="1" ht="30.75" customHeight="1" thickBot="1" x14ac:dyDescent="0.3">
      <c r="A2" s="866"/>
      <c r="B2" s="693" t="s">
        <v>184</v>
      </c>
      <c r="C2" s="694"/>
      <c r="D2" s="694"/>
      <c r="E2" s="694"/>
      <c r="F2" s="694"/>
      <c r="G2" s="694"/>
      <c r="H2" s="694"/>
      <c r="I2" s="694"/>
      <c r="J2" s="694"/>
      <c r="K2" s="694"/>
      <c r="L2" s="695"/>
      <c r="M2" s="850" t="s">
        <v>185</v>
      </c>
      <c r="N2" s="851"/>
      <c r="O2" s="852"/>
    </row>
    <row r="3" spans="1:15" s="141" customFormat="1" ht="24" customHeight="1" thickBot="1" x14ac:dyDescent="0.3">
      <c r="A3" s="866"/>
      <c r="B3" s="693" t="s">
        <v>186</v>
      </c>
      <c r="C3" s="694"/>
      <c r="D3" s="694"/>
      <c r="E3" s="694"/>
      <c r="F3" s="694"/>
      <c r="G3" s="694"/>
      <c r="H3" s="694"/>
      <c r="I3" s="694"/>
      <c r="J3" s="694"/>
      <c r="K3" s="694"/>
      <c r="L3" s="695"/>
      <c r="M3" s="850" t="s">
        <v>187</v>
      </c>
      <c r="N3" s="851"/>
      <c r="O3" s="852"/>
    </row>
    <row r="4" spans="1:15" s="141" customFormat="1" ht="21.75" customHeight="1" thickBot="1" x14ac:dyDescent="0.3">
      <c r="A4" s="867"/>
      <c r="B4" s="696" t="s">
        <v>188</v>
      </c>
      <c r="C4" s="697"/>
      <c r="D4" s="697"/>
      <c r="E4" s="697"/>
      <c r="F4" s="697"/>
      <c r="G4" s="697"/>
      <c r="H4" s="697"/>
      <c r="I4" s="697"/>
      <c r="J4" s="697"/>
      <c r="K4" s="697"/>
      <c r="L4" s="698"/>
      <c r="M4" s="850" t="s">
        <v>189</v>
      </c>
      <c r="N4" s="851"/>
      <c r="O4" s="852"/>
    </row>
    <row r="5" spans="1:15" s="141" customFormat="1" ht="21.75" customHeight="1" thickBot="1" x14ac:dyDescent="0.3">
      <c r="A5" s="142"/>
      <c r="B5" s="143"/>
      <c r="C5" s="143"/>
      <c r="D5" s="143"/>
      <c r="E5" s="143"/>
      <c r="F5" s="143"/>
      <c r="G5" s="143"/>
      <c r="H5" s="143"/>
      <c r="I5" s="143"/>
      <c r="J5" s="143"/>
      <c r="K5" s="143"/>
      <c r="L5" s="143"/>
      <c r="M5" s="144"/>
      <c r="N5" s="144"/>
      <c r="O5" s="144"/>
    </row>
    <row r="6" spans="1:15" s="141" customFormat="1" ht="42.75" customHeight="1" thickBot="1" x14ac:dyDescent="0.3">
      <c r="A6" s="117" t="s">
        <v>190</v>
      </c>
      <c r="B6" s="682" t="s">
        <v>191</v>
      </c>
      <c r="C6" s="683"/>
      <c r="D6" s="683"/>
      <c r="E6" s="683"/>
      <c r="F6" s="683"/>
      <c r="G6" s="683"/>
      <c r="H6" s="683"/>
      <c r="I6" s="683"/>
      <c r="J6" s="683"/>
      <c r="K6" s="684"/>
      <c r="L6" s="244" t="s">
        <v>192</v>
      </c>
      <c r="M6" s="473">
        <v>2024110010310</v>
      </c>
      <c r="N6" s="474"/>
      <c r="O6" s="475"/>
    </row>
    <row r="7" spans="1:15" s="141" customFormat="1" ht="13.5" customHeight="1" thickBot="1" x14ac:dyDescent="0.3">
      <c r="A7" s="142"/>
      <c r="B7" s="143"/>
      <c r="C7" s="143"/>
      <c r="D7" s="143"/>
      <c r="E7" s="143"/>
      <c r="F7" s="143"/>
      <c r="G7" s="143"/>
      <c r="H7" s="143"/>
      <c r="I7" s="143"/>
      <c r="J7" s="143"/>
      <c r="K7" s="143"/>
      <c r="L7" s="143"/>
      <c r="M7" s="144"/>
      <c r="N7" s="144"/>
      <c r="O7" s="144"/>
    </row>
    <row r="8" spans="1:15" s="141" customFormat="1" ht="21.75" customHeight="1" thickBot="1" x14ac:dyDescent="0.3">
      <c r="A8" s="699" t="s">
        <v>193</v>
      </c>
      <c r="B8" s="244" t="s">
        <v>194</v>
      </c>
      <c r="C8" s="201"/>
      <c r="D8" s="244" t="s">
        <v>195</v>
      </c>
      <c r="E8" s="202"/>
      <c r="F8" s="244" t="s">
        <v>196</v>
      </c>
      <c r="G8" s="202"/>
      <c r="H8" s="244" t="s">
        <v>197</v>
      </c>
      <c r="I8" s="203"/>
      <c r="J8" s="838" t="s">
        <v>198</v>
      </c>
      <c r="K8" s="700"/>
      <c r="L8" s="243" t="s">
        <v>199</v>
      </c>
      <c r="M8" s="701" t="s">
        <v>200</v>
      </c>
      <c r="N8" s="701"/>
      <c r="O8" s="701"/>
    </row>
    <row r="9" spans="1:15" s="141" customFormat="1" ht="21.75" customHeight="1" thickBot="1" x14ac:dyDescent="0.3">
      <c r="A9" s="699"/>
      <c r="B9" s="245" t="s">
        <v>201</v>
      </c>
      <c r="C9" s="204"/>
      <c r="D9" s="244" t="s">
        <v>202</v>
      </c>
      <c r="E9" s="205"/>
      <c r="F9" s="244" t="s">
        <v>203</v>
      </c>
      <c r="G9" s="205"/>
      <c r="H9" s="244" t="s">
        <v>204</v>
      </c>
      <c r="I9" s="529"/>
      <c r="J9" s="838"/>
      <c r="K9" s="700"/>
      <c r="L9" s="243" t="s">
        <v>205</v>
      </c>
      <c r="M9" s="701"/>
      <c r="N9" s="701"/>
      <c r="O9" s="701"/>
    </row>
    <row r="10" spans="1:15" s="141" customFormat="1" ht="21.75" customHeight="1" x14ac:dyDescent="0.25">
      <c r="A10" s="699"/>
      <c r="B10" s="244" t="s">
        <v>206</v>
      </c>
      <c r="C10" s="201"/>
      <c r="D10" s="244" t="s">
        <v>207</v>
      </c>
      <c r="E10" s="204"/>
      <c r="F10" s="244" t="s">
        <v>208</v>
      </c>
      <c r="G10" s="205"/>
      <c r="H10" s="244" t="s">
        <v>209</v>
      </c>
      <c r="I10" s="203"/>
      <c r="J10" s="838"/>
      <c r="K10" s="700"/>
      <c r="L10" s="243" t="s">
        <v>210</v>
      </c>
      <c r="M10" s="701"/>
      <c r="N10" s="701"/>
      <c r="O10" s="701"/>
    </row>
    <row r="11" spans="1:15" s="141" customFormat="1" ht="21.75" customHeight="1" x14ac:dyDescent="0.25">
      <c r="A11" s="142"/>
      <c r="B11" s="143"/>
      <c r="C11" s="143"/>
      <c r="D11" s="143"/>
      <c r="E11" s="143"/>
      <c r="F11" s="143"/>
      <c r="G11" s="143"/>
      <c r="H11" s="143"/>
      <c r="I11" s="143"/>
      <c r="J11" s="143"/>
      <c r="K11" s="143"/>
      <c r="L11" s="143"/>
      <c r="M11" s="144"/>
      <c r="N11" s="144"/>
      <c r="O11" s="144"/>
    </row>
    <row r="12" spans="1:15" ht="15" customHeight="1" thickBot="1" x14ac:dyDescent="0.3">
      <c r="A12" s="71"/>
      <c r="B12" s="72"/>
      <c r="C12" s="72"/>
      <c r="D12" s="74"/>
      <c r="E12" s="73"/>
      <c r="F12" s="73"/>
      <c r="G12" s="325"/>
      <c r="H12" s="325"/>
      <c r="I12" s="75"/>
      <c r="J12" s="75"/>
      <c r="K12" s="72"/>
      <c r="L12" s="72"/>
      <c r="M12" s="72"/>
      <c r="N12" s="72"/>
      <c r="O12" s="72"/>
    </row>
    <row r="13" spans="1:15" ht="15" customHeight="1" x14ac:dyDescent="0.25">
      <c r="A13" s="873" t="s">
        <v>211</v>
      </c>
      <c r="B13" s="853" t="s">
        <v>329</v>
      </c>
      <c r="C13" s="854"/>
      <c r="D13" s="854"/>
      <c r="E13" s="854"/>
      <c r="F13" s="854"/>
      <c r="G13" s="854"/>
      <c r="H13" s="854"/>
      <c r="I13" s="854"/>
      <c r="J13" s="854"/>
      <c r="K13" s="854"/>
      <c r="L13" s="854"/>
      <c r="M13" s="854"/>
      <c r="N13" s="854"/>
      <c r="O13" s="855"/>
    </row>
    <row r="14" spans="1:15" ht="15" customHeight="1" x14ac:dyDescent="0.25">
      <c r="A14" s="874"/>
      <c r="B14" s="856"/>
      <c r="C14" s="857"/>
      <c r="D14" s="857"/>
      <c r="E14" s="857"/>
      <c r="F14" s="857"/>
      <c r="G14" s="857"/>
      <c r="H14" s="857"/>
      <c r="I14" s="857"/>
      <c r="J14" s="857"/>
      <c r="K14" s="857"/>
      <c r="L14" s="857"/>
      <c r="M14" s="857"/>
      <c r="N14" s="857"/>
      <c r="O14" s="858"/>
    </row>
    <row r="15" spans="1:15" ht="15" customHeight="1" thickBot="1" x14ac:dyDescent="0.3">
      <c r="A15" s="875"/>
      <c r="B15" s="859"/>
      <c r="C15" s="860"/>
      <c r="D15" s="860"/>
      <c r="E15" s="860"/>
      <c r="F15" s="860"/>
      <c r="G15" s="860"/>
      <c r="H15" s="860"/>
      <c r="I15" s="860"/>
      <c r="J15" s="860"/>
      <c r="K15" s="860"/>
      <c r="L15" s="860"/>
      <c r="M15" s="860"/>
      <c r="N15" s="860"/>
      <c r="O15" s="861"/>
    </row>
    <row r="16" spans="1:15" ht="9" customHeight="1" thickBot="1" x14ac:dyDescent="0.3">
      <c r="A16" s="76"/>
      <c r="B16" s="140"/>
      <c r="C16" s="77"/>
      <c r="D16" s="77"/>
      <c r="E16" s="77"/>
      <c r="F16" s="77"/>
      <c r="G16" s="78"/>
      <c r="H16" s="78"/>
      <c r="I16" s="78"/>
      <c r="J16" s="78"/>
      <c r="K16" s="78"/>
      <c r="L16" s="79"/>
      <c r="M16" s="79"/>
      <c r="N16" s="79"/>
      <c r="O16" s="79"/>
    </row>
    <row r="17" spans="1:15" s="80" customFormat="1" ht="37.5" customHeight="1" thickBot="1" x14ac:dyDescent="0.3">
      <c r="A17" s="117" t="s">
        <v>213</v>
      </c>
      <c r="B17" s="864" t="s">
        <v>330</v>
      </c>
      <c r="C17" s="864"/>
      <c r="D17" s="864"/>
      <c r="E17" s="864"/>
      <c r="F17" s="864"/>
      <c r="G17" s="699" t="s">
        <v>215</v>
      </c>
      <c r="H17" s="699"/>
      <c r="I17" s="862" t="s">
        <v>331</v>
      </c>
      <c r="J17" s="862"/>
      <c r="K17" s="862"/>
      <c r="L17" s="862"/>
      <c r="M17" s="862"/>
      <c r="N17" s="862"/>
      <c r="O17" s="86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2" t="s">
        <v>217</v>
      </c>
      <c r="B19" s="869" t="s">
        <v>218</v>
      </c>
      <c r="C19" s="870"/>
      <c r="D19" s="870"/>
      <c r="E19" s="871"/>
      <c r="F19" s="293" t="s">
        <v>219</v>
      </c>
      <c r="G19" s="868" t="s">
        <v>332</v>
      </c>
      <c r="H19" s="868"/>
      <c r="I19" s="868"/>
      <c r="J19" s="117" t="s">
        <v>221</v>
      </c>
      <c r="K19" s="864" t="s">
        <v>318</v>
      </c>
      <c r="L19" s="864"/>
      <c r="M19" s="864"/>
      <c r="N19" s="864"/>
      <c r="O19" s="864"/>
    </row>
    <row r="20" spans="1:15" ht="9" customHeight="1" x14ac:dyDescent="0.25">
      <c r="A20" s="70"/>
      <c r="B20" s="67"/>
      <c r="C20" s="872"/>
      <c r="D20" s="872"/>
      <c r="E20" s="872"/>
      <c r="F20" s="872"/>
      <c r="G20" s="872"/>
      <c r="H20" s="872"/>
      <c r="I20" s="872"/>
      <c r="J20" s="872"/>
      <c r="K20" s="872"/>
      <c r="L20" s="872"/>
      <c r="M20" s="872"/>
      <c r="N20" s="872"/>
      <c r="O20" s="872"/>
    </row>
    <row r="22" spans="1:15" ht="16.5" customHeight="1" thickBot="1" x14ac:dyDescent="0.3">
      <c r="A22" s="138"/>
      <c r="B22" s="139"/>
      <c r="C22" s="139"/>
      <c r="D22" s="139"/>
      <c r="E22" s="139"/>
      <c r="F22" s="139"/>
      <c r="G22" s="139"/>
      <c r="H22" s="139"/>
      <c r="I22" s="139"/>
      <c r="J22" s="139"/>
      <c r="K22" s="139"/>
      <c r="L22" s="139"/>
      <c r="M22" s="139"/>
      <c r="N22" s="139"/>
      <c r="O22" s="139"/>
    </row>
    <row r="23" spans="1:15" ht="32.1" customHeight="1" thickBot="1" x14ac:dyDescent="0.3">
      <c r="A23" s="836" t="s">
        <v>223</v>
      </c>
      <c r="B23" s="837"/>
      <c r="C23" s="837"/>
      <c r="D23" s="837"/>
      <c r="E23" s="837"/>
      <c r="F23" s="837"/>
      <c r="G23" s="837"/>
      <c r="H23" s="837"/>
      <c r="I23" s="837"/>
      <c r="J23" s="837"/>
      <c r="K23" s="837"/>
      <c r="L23" s="837"/>
      <c r="M23" s="837"/>
      <c r="N23" s="837"/>
      <c r="O23" s="838"/>
    </row>
    <row r="24" spans="1:15" ht="32.1" customHeight="1" thickBot="1" x14ac:dyDescent="0.3">
      <c r="A24" s="836" t="s">
        <v>224</v>
      </c>
      <c r="B24" s="837"/>
      <c r="C24" s="837"/>
      <c r="D24" s="837"/>
      <c r="E24" s="837"/>
      <c r="F24" s="837"/>
      <c r="G24" s="837"/>
      <c r="H24" s="837"/>
      <c r="I24" s="837"/>
      <c r="J24" s="837"/>
      <c r="K24" s="837"/>
      <c r="L24" s="837"/>
      <c r="M24" s="837"/>
      <c r="N24" s="837"/>
      <c r="O24" s="838"/>
    </row>
    <row r="25" spans="1:15" ht="32.1" customHeight="1" thickBot="1" x14ac:dyDescent="0.3">
      <c r="A25" s="91"/>
      <c r="B25" s="81" t="s">
        <v>194</v>
      </c>
      <c r="C25" s="81" t="s">
        <v>195</v>
      </c>
      <c r="D25" s="81" t="s">
        <v>196</v>
      </c>
      <c r="E25" s="81" t="s">
        <v>197</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59">
        <f>SUM(B26:M26)</f>
        <v>303615000</v>
      </c>
      <c r="O26" s="84"/>
    </row>
    <row r="27" spans="1:15" ht="32.1" customHeight="1" x14ac:dyDescent="0.25">
      <c r="A27" s="85" t="s">
        <v>228</v>
      </c>
      <c r="B27" s="86"/>
      <c r="C27" s="86"/>
      <c r="D27" s="86"/>
      <c r="E27" s="86"/>
      <c r="F27" s="86"/>
      <c r="G27" s="86"/>
      <c r="H27" s="86"/>
      <c r="I27" s="86"/>
      <c r="J27" s="86"/>
      <c r="K27" s="86"/>
      <c r="L27" s="86"/>
      <c r="M27" s="86"/>
      <c r="N27" s="86">
        <f t="shared" ref="N27:N31" si="0">SUM(B27:M27)</f>
        <v>0</v>
      </c>
      <c r="O27" s="116">
        <f>+(B27+C27+D27+E27+F27+G27+H27+I27+J27+K27+L27+M27)/N26</f>
        <v>0</v>
      </c>
    </row>
    <row r="28" spans="1:15" ht="32.1" customHeight="1" x14ac:dyDescent="0.25">
      <c r="A28" s="85" t="s">
        <v>229</v>
      </c>
      <c r="B28" s="86"/>
      <c r="C28" s="86"/>
      <c r="D28" s="86"/>
      <c r="E28" s="86"/>
      <c r="F28" s="86"/>
      <c r="G28" s="86"/>
      <c r="H28" s="86"/>
      <c r="I28" s="86"/>
      <c r="J28" s="86"/>
      <c r="K28" s="86"/>
      <c r="L28" s="86"/>
      <c r="M28" s="86"/>
      <c r="N28" s="86">
        <f t="shared" si="0"/>
        <v>0</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c r="C30" s="86">
        <v>1</v>
      </c>
      <c r="D30" s="86"/>
      <c r="E30" s="86"/>
      <c r="F30" s="86"/>
      <c r="G30" s="86"/>
      <c r="H30" s="86"/>
      <c r="I30" s="86"/>
      <c r="J30" s="86"/>
      <c r="K30" s="86"/>
      <c r="L30" s="86"/>
      <c r="M30" s="86"/>
      <c r="N30" s="86">
        <f t="shared" si="0"/>
        <v>1</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81" t="s">
        <v>233</v>
      </c>
      <c r="B35" s="882"/>
      <c r="C35" s="882"/>
      <c r="D35" s="882"/>
      <c r="E35" s="882"/>
      <c r="F35" s="882"/>
      <c r="G35" s="882"/>
      <c r="H35" s="882"/>
      <c r="I35" s="883"/>
      <c r="J35" s="95"/>
    </row>
    <row r="36" spans="1:10" ht="50.25" customHeight="1" thickBot="1" x14ac:dyDescent="0.3">
      <c r="A36" s="102" t="s">
        <v>234</v>
      </c>
      <c r="B36" s="884" t="str">
        <f>+B13</f>
        <v>Desarrollar 1 metodología para caracterizar los liderazgos de las mujeres en los territorios</v>
      </c>
      <c r="C36" s="885"/>
      <c r="D36" s="885"/>
      <c r="E36" s="885"/>
      <c r="F36" s="885"/>
      <c r="G36" s="885"/>
      <c r="H36" s="885"/>
      <c r="I36" s="886"/>
      <c r="J36" s="93"/>
    </row>
    <row r="37" spans="1:10" ht="18.75" customHeight="1" thickBot="1" x14ac:dyDescent="0.3">
      <c r="A37" s="893" t="s">
        <v>235</v>
      </c>
      <c r="B37" s="146">
        <v>2024</v>
      </c>
      <c r="C37" s="146">
        <v>2025</v>
      </c>
      <c r="D37" s="146">
        <v>2026</v>
      </c>
      <c r="E37" s="146">
        <v>2027</v>
      </c>
      <c r="F37" s="146" t="s">
        <v>236</v>
      </c>
      <c r="G37" s="1043" t="s">
        <v>237</v>
      </c>
      <c r="H37" s="1314" t="s">
        <v>23</v>
      </c>
      <c r="I37" s="1314"/>
      <c r="J37" s="93"/>
    </row>
    <row r="38" spans="1:10" ht="50.25" customHeight="1" thickBot="1" x14ac:dyDescent="0.3">
      <c r="A38" s="894"/>
      <c r="B38" s="391">
        <v>1</v>
      </c>
      <c r="C38" s="391">
        <v>1</v>
      </c>
      <c r="D38" s="391">
        <v>1</v>
      </c>
      <c r="E38" s="391">
        <v>1</v>
      </c>
      <c r="F38" s="1315">
        <v>1</v>
      </c>
      <c r="G38" s="1043"/>
      <c r="H38" s="1314"/>
      <c r="I38" s="1314"/>
      <c r="J38" s="93"/>
    </row>
    <row r="39" spans="1:10" ht="52.5" customHeight="1" thickBot="1" x14ac:dyDescent="0.3">
      <c r="A39" s="103" t="s">
        <v>238</v>
      </c>
      <c r="B39" s="1041">
        <v>0.09</v>
      </c>
      <c r="C39" s="1042"/>
      <c r="D39" s="890" t="s">
        <v>239</v>
      </c>
      <c r="E39" s="891"/>
      <c r="F39" s="891"/>
      <c r="G39" s="891"/>
      <c r="H39" s="891"/>
      <c r="I39" s="892"/>
    </row>
    <row r="40" spans="1:10" s="94" customFormat="1" ht="48" customHeight="1" thickBot="1" x14ac:dyDescent="0.3">
      <c r="A40" s="893" t="s">
        <v>240</v>
      </c>
      <c r="B40" s="103" t="s">
        <v>241</v>
      </c>
      <c r="C40" s="102" t="s">
        <v>242</v>
      </c>
      <c r="D40" s="879" t="s">
        <v>243</v>
      </c>
      <c r="E40" s="880"/>
      <c r="F40" s="879" t="s">
        <v>244</v>
      </c>
      <c r="G40" s="880"/>
      <c r="H40" s="104" t="s">
        <v>245</v>
      </c>
      <c r="I40" s="106" t="s">
        <v>246</v>
      </c>
    </row>
    <row r="41" spans="1:10" ht="120.75" customHeight="1" thickBot="1" x14ac:dyDescent="0.3">
      <c r="A41" s="894"/>
      <c r="B41" s="535">
        <v>0.05</v>
      </c>
      <c r="C41" s="151"/>
      <c r="D41" s="896"/>
      <c r="E41" s="897"/>
      <c r="F41" s="896"/>
      <c r="G41" s="897"/>
      <c r="H41" s="536"/>
      <c r="I41" s="537"/>
    </row>
    <row r="42" spans="1:10" s="94" customFormat="1" ht="54" customHeight="1" thickBot="1" x14ac:dyDescent="0.3">
      <c r="A42" s="893" t="s">
        <v>247</v>
      </c>
      <c r="B42" s="105" t="s">
        <v>241</v>
      </c>
      <c r="C42" s="104" t="s">
        <v>242</v>
      </c>
      <c r="D42" s="879" t="s">
        <v>243</v>
      </c>
      <c r="E42" s="880"/>
      <c r="F42" s="879" t="s">
        <v>244</v>
      </c>
      <c r="G42" s="880"/>
      <c r="H42" s="104" t="s">
        <v>245</v>
      </c>
      <c r="I42" s="106" t="s">
        <v>246</v>
      </c>
    </row>
    <row r="43" spans="1:10" ht="203.25" customHeight="1" thickBot="1" x14ac:dyDescent="0.3">
      <c r="A43" s="894"/>
      <c r="B43" s="538">
        <v>0.1</v>
      </c>
      <c r="C43" s="539"/>
      <c r="D43" s="896"/>
      <c r="E43" s="897"/>
      <c r="F43" s="896"/>
      <c r="G43" s="897"/>
      <c r="H43" s="536"/>
      <c r="I43" s="537"/>
    </row>
    <row r="44" spans="1:10" s="94" customFormat="1" ht="35.1" customHeight="1" thickBot="1" x14ac:dyDescent="0.3">
      <c r="A44" s="893" t="s">
        <v>248</v>
      </c>
      <c r="B44" s="105" t="s">
        <v>241</v>
      </c>
      <c r="C44" s="104" t="s">
        <v>242</v>
      </c>
      <c r="D44" s="879" t="s">
        <v>243</v>
      </c>
      <c r="E44" s="880"/>
      <c r="F44" s="879" t="s">
        <v>244</v>
      </c>
      <c r="G44" s="880"/>
      <c r="H44" s="104" t="s">
        <v>245</v>
      </c>
      <c r="I44" s="106" t="s">
        <v>246</v>
      </c>
    </row>
    <row r="45" spans="1:10" ht="217.5" customHeight="1" thickBot="1" x14ac:dyDescent="0.3">
      <c r="A45" s="894"/>
      <c r="B45" s="394">
        <v>0.2</v>
      </c>
      <c r="C45" s="99"/>
      <c r="D45" s="715"/>
      <c r="E45" s="716"/>
      <c r="F45" s="1038"/>
      <c r="G45" s="1040"/>
      <c r="H45" s="96"/>
      <c r="I45" s="240"/>
    </row>
    <row r="46" spans="1:10" s="94" customFormat="1" ht="35.1" customHeight="1" thickBot="1" x14ac:dyDescent="0.3">
      <c r="A46" s="893" t="s">
        <v>249</v>
      </c>
      <c r="B46" s="105" t="s">
        <v>241</v>
      </c>
      <c r="C46" s="105" t="s">
        <v>242</v>
      </c>
      <c r="D46" s="879" t="s">
        <v>243</v>
      </c>
      <c r="E46" s="880"/>
      <c r="F46" s="879" t="s">
        <v>244</v>
      </c>
      <c r="G46" s="880"/>
      <c r="H46" s="104" t="s">
        <v>245</v>
      </c>
      <c r="I46" s="104" t="s">
        <v>246</v>
      </c>
    </row>
    <row r="47" spans="1:10" s="540" customFormat="1" ht="162" customHeight="1" thickBot="1" x14ac:dyDescent="0.3">
      <c r="A47" s="894"/>
      <c r="B47" s="538">
        <v>0.3</v>
      </c>
      <c r="C47" s="539"/>
      <c r="D47" s="896"/>
      <c r="E47" s="897"/>
      <c r="F47" s="896"/>
      <c r="G47" s="897"/>
      <c r="H47" s="541"/>
      <c r="I47" s="537"/>
    </row>
    <row r="48" spans="1:10" s="94" customFormat="1" ht="35.1" customHeight="1" thickBot="1" x14ac:dyDescent="0.3">
      <c r="A48" s="893" t="s">
        <v>250</v>
      </c>
      <c r="B48" s="105" t="s">
        <v>241</v>
      </c>
      <c r="C48" s="104" t="s">
        <v>242</v>
      </c>
      <c r="D48" s="879" t="s">
        <v>243</v>
      </c>
      <c r="E48" s="880"/>
      <c r="F48" s="879" t="s">
        <v>244</v>
      </c>
      <c r="G48" s="880"/>
      <c r="H48" s="104" t="s">
        <v>245</v>
      </c>
      <c r="I48" s="106" t="s">
        <v>246</v>
      </c>
    </row>
    <row r="49" spans="1:9" ht="302.25" customHeight="1" thickBot="1" x14ac:dyDescent="0.3">
      <c r="A49" s="894"/>
      <c r="B49" s="394">
        <v>0.4</v>
      </c>
      <c r="C49" s="99"/>
      <c r="D49" s="1038"/>
      <c r="E49" s="1039"/>
      <c r="F49" s="1038"/>
      <c r="G49" s="1040"/>
      <c r="H49" s="96"/>
      <c r="I49" s="497"/>
    </row>
    <row r="50" spans="1:9" s="94" customFormat="1" ht="35.1" customHeight="1" thickBot="1" x14ac:dyDescent="0.3">
      <c r="A50" s="893" t="s">
        <v>251</v>
      </c>
      <c r="B50" s="105" t="s">
        <v>241</v>
      </c>
      <c r="C50" s="104" t="s">
        <v>242</v>
      </c>
      <c r="D50" s="879" t="s">
        <v>243</v>
      </c>
      <c r="E50" s="880"/>
      <c r="F50" s="879" t="s">
        <v>244</v>
      </c>
      <c r="G50" s="880"/>
      <c r="H50" s="104" t="s">
        <v>245</v>
      </c>
      <c r="I50" s="106" t="s">
        <v>246</v>
      </c>
    </row>
    <row r="51" spans="1:9" ht="177.75" customHeight="1" thickBot="1" x14ac:dyDescent="0.3">
      <c r="A51" s="894"/>
      <c r="B51" s="394">
        <v>0.5</v>
      </c>
      <c r="C51" s="101"/>
      <c r="D51" s="896"/>
      <c r="E51" s="1035"/>
      <c r="F51" s="896"/>
      <c r="G51" s="897"/>
      <c r="H51" s="96"/>
      <c r="I51" s="500"/>
    </row>
    <row r="52" spans="1:9" ht="44.25" customHeight="1" thickBot="1" x14ac:dyDescent="0.3">
      <c r="A52" s="893" t="s">
        <v>252</v>
      </c>
      <c r="B52" s="104" t="s">
        <v>241</v>
      </c>
      <c r="C52" s="102" t="s">
        <v>242</v>
      </c>
      <c r="D52" s="879" t="s">
        <v>243</v>
      </c>
      <c r="E52" s="880"/>
      <c r="F52" s="879" t="s">
        <v>244</v>
      </c>
      <c r="G52" s="880"/>
      <c r="H52" s="104" t="s">
        <v>245</v>
      </c>
      <c r="I52" s="106" t="s">
        <v>246</v>
      </c>
    </row>
    <row r="53" spans="1:9" ht="190.5" customHeight="1" thickBot="1" x14ac:dyDescent="0.3">
      <c r="A53" s="894"/>
      <c r="B53" s="394">
        <v>0.6</v>
      </c>
      <c r="C53" s="525"/>
      <c r="D53" s="987"/>
      <c r="E53" s="1036"/>
      <c r="F53" s="987"/>
      <c r="G53" s="1037"/>
      <c r="H53" s="550"/>
      <c r="I53" s="557"/>
    </row>
    <row r="54" spans="1:9" ht="63.75" customHeight="1" thickBot="1" x14ac:dyDescent="0.3">
      <c r="A54" s="893" t="s">
        <v>253</v>
      </c>
      <c r="B54" s="104" t="s">
        <v>241</v>
      </c>
      <c r="C54" s="102" t="s">
        <v>242</v>
      </c>
      <c r="D54" s="879" t="s">
        <v>243</v>
      </c>
      <c r="E54" s="880"/>
      <c r="F54" s="879" t="s">
        <v>244</v>
      </c>
      <c r="G54" s="880"/>
      <c r="H54" s="104" t="s">
        <v>245</v>
      </c>
      <c r="I54" s="558" t="s">
        <v>246</v>
      </c>
    </row>
    <row r="55" spans="1:9" ht="156.75" customHeight="1" thickBot="1" x14ac:dyDescent="0.3">
      <c r="A55" s="894"/>
      <c r="B55" s="394">
        <v>0.7</v>
      </c>
      <c r="C55" s="101"/>
      <c r="D55" s="720"/>
      <c r="E55" s="1033"/>
      <c r="F55" s="720"/>
      <c r="G55" s="1034"/>
      <c r="H55" s="542"/>
      <c r="I55" s="560"/>
    </row>
    <row r="56" spans="1:9" ht="35.1" customHeight="1" thickBot="1" x14ac:dyDescent="0.3">
      <c r="A56" s="893" t="s">
        <v>254</v>
      </c>
      <c r="B56" s="104" t="s">
        <v>241</v>
      </c>
      <c r="C56" s="102" t="s">
        <v>242</v>
      </c>
      <c r="D56" s="879" t="s">
        <v>243</v>
      </c>
      <c r="E56" s="880"/>
      <c r="F56" s="879" t="s">
        <v>244</v>
      </c>
      <c r="G56" s="880"/>
      <c r="H56" s="104" t="s">
        <v>245</v>
      </c>
      <c r="I56" s="559" t="s">
        <v>246</v>
      </c>
    </row>
    <row r="57" spans="1:9" ht="183.75" customHeight="1" x14ac:dyDescent="0.25">
      <c r="A57" s="894"/>
      <c r="B57" s="395">
        <v>0.8</v>
      </c>
      <c r="C57" s="395"/>
      <c r="D57" s="720"/>
      <c r="E57" s="1033"/>
      <c r="F57" s="720"/>
      <c r="G57" s="1033"/>
      <c r="H57" s="96"/>
      <c r="I57" s="405"/>
    </row>
    <row r="58" spans="1:9" ht="35.1" customHeight="1" x14ac:dyDescent="0.25">
      <c r="A58" s="893" t="s">
        <v>255</v>
      </c>
      <c r="B58" s="103" t="s">
        <v>241</v>
      </c>
      <c r="C58" s="576" t="s">
        <v>242</v>
      </c>
      <c r="D58" s="879" t="s">
        <v>243</v>
      </c>
      <c r="E58" s="880"/>
      <c r="F58" s="879" t="s">
        <v>244</v>
      </c>
      <c r="G58" s="880"/>
      <c r="H58" s="104" t="s">
        <v>245</v>
      </c>
      <c r="I58" s="106" t="s">
        <v>246</v>
      </c>
    </row>
    <row r="59" spans="1:9" ht="204.75" customHeight="1" x14ac:dyDescent="0.25">
      <c r="A59" s="894"/>
      <c r="B59" s="394">
        <v>0.9</v>
      </c>
      <c r="C59" s="577"/>
      <c r="D59" s="1029"/>
      <c r="E59" s="1030"/>
      <c r="F59" s="1031"/>
      <c r="G59" s="1032"/>
      <c r="H59" s="96"/>
      <c r="I59" s="500"/>
    </row>
    <row r="60" spans="1:9" ht="35.1" customHeight="1" x14ac:dyDescent="0.25">
      <c r="A60" s="893" t="s">
        <v>256</v>
      </c>
      <c r="B60" s="104" t="s">
        <v>241</v>
      </c>
      <c r="C60" s="102" t="s">
        <v>242</v>
      </c>
      <c r="D60" s="879" t="s">
        <v>243</v>
      </c>
      <c r="E60" s="880"/>
      <c r="F60" s="879" t="s">
        <v>244</v>
      </c>
      <c r="G60" s="880"/>
      <c r="H60" s="104" t="s">
        <v>245</v>
      </c>
      <c r="I60" s="106" t="s">
        <v>246</v>
      </c>
    </row>
    <row r="61" spans="1:9" ht="198" customHeight="1" thickBot="1" x14ac:dyDescent="0.3">
      <c r="A61" s="894"/>
      <c r="B61" s="394">
        <v>0.95</v>
      </c>
      <c r="C61" s="101"/>
      <c r="D61" s="717"/>
      <c r="E61" s="731"/>
      <c r="F61" s="975"/>
      <c r="G61" s="975"/>
      <c r="H61" s="96"/>
      <c r="I61" s="405"/>
    </row>
    <row r="62" spans="1:9" ht="35.1" customHeight="1" thickBot="1" x14ac:dyDescent="0.3">
      <c r="A62" s="893" t="s">
        <v>257</v>
      </c>
      <c r="B62" s="104" t="s">
        <v>241</v>
      </c>
      <c r="C62" s="102" t="s">
        <v>242</v>
      </c>
      <c r="D62" s="879" t="s">
        <v>243</v>
      </c>
      <c r="E62" s="880"/>
      <c r="F62" s="879" t="s">
        <v>244</v>
      </c>
      <c r="G62" s="880"/>
      <c r="H62" s="104" t="s">
        <v>245</v>
      </c>
      <c r="I62" s="106" t="s">
        <v>246</v>
      </c>
    </row>
    <row r="63" spans="1:9" ht="120.75" customHeight="1" thickBot="1" x14ac:dyDescent="0.3">
      <c r="A63" s="894"/>
      <c r="B63" s="395">
        <v>1</v>
      </c>
      <c r="C63" s="101"/>
      <c r="D63" s="902"/>
      <c r="E63" s="903"/>
      <c r="F63" s="902"/>
      <c r="G63" s="903"/>
      <c r="H63" s="96"/>
      <c r="I63" s="96"/>
    </row>
    <row r="66" spans="1:9" s="93" customFormat="1" ht="30" customHeight="1" x14ac:dyDescent="0.25">
      <c r="A66" s="66"/>
      <c r="B66" s="66"/>
      <c r="C66" s="66"/>
      <c r="D66" s="66"/>
      <c r="E66" s="66"/>
      <c r="F66" s="66"/>
      <c r="G66" s="66"/>
      <c r="H66" s="66"/>
      <c r="I66" s="66"/>
    </row>
    <row r="67" spans="1:9" ht="34.5" customHeight="1" x14ac:dyDescent="0.25">
      <c r="A67" s="839" t="s">
        <v>258</v>
      </c>
      <c r="B67" s="839"/>
      <c r="C67" s="839"/>
      <c r="D67" s="839"/>
      <c r="E67" s="839"/>
      <c r="F67" s="839"/>
      <c r="G67" s="839"/>
      <c r="H67" s="839"/>
      <c r="I67" s="839"/>
    </row>
    <row r="68" spans="1:9" ht="54" customHeight="1" x14ac:dyDescent="0.25">
      <c r="A68" s="107" t="s">
        <v>259</v>
      </c>
      <c r="B68" s="840" t="s">
        <v>333</v>
      </c>
      <c r="C68" s="841"/>
      <c r="D68" s="840" t="s">
        <v>334</v>
      </c>
      <c r="E68" s="841"/>
      <c r="F68" s="840" t="s">
        <v>335</v>
      </c>
      <c r="G68" s="841"/>
      <c r="H68" s="840" t="s">
        <v>336</v>
      </c>
      <c r="I68" s="841"/>
    </row>
    <row r="69" spans="1:9" ht="40.5" customHeight="1" x14ac:dyDescent="0.25">
      <c r="A69" s="107" t="s">
        <v>264</v>
      </c>
      <c r="B69" s="1027">
        <v>2.2499999999999999E-2</v>
      </c>
      <c r="C69" s="1028"/>
      <c r="D69" s="1027">
        <v>2.7E-2</v>
      </c>
      <c r="E69" s="1028"/>
      <c r="F69" s="1027">
        <v>2.7E-2</v>
      </c>
      <c r="G69" s="1028"/>
      <c r="H69" s="1027">
        <v>1.35E-2</v>
      </c>
      <c r="I69" s="1028"/>
    </row>
    <row r="70" spans="1:9" ht="30" customHeight="1" x14ac:dyDescent="0.25">
      <c r="A70" s="809" t="s">
        <v>194</v>
      </c>
      <c r="B70" s="154" t="s">
        <v>99</v>
      </c>
      <c r="C70" s="154" t="s">
        <v>242</v>
      </c>
      <c r="D70" s="154" t="s">
        <v>99</v>
      </c>
      <c r="E70" s="154" t="s">
        <v>242</v>
      </c>
      <c r="F70" s="154" t="s">
        <v>99</v>
      </c>
      <c r="G70" s="154" t="s">
        <v>242</v>
      </c>
      <c r="H70" s="154" t="s">
        <v>99</v>
      </c>
      <c r="I70" s="154" t="s">
        <v>242</v>
      </c>
    </row>
    <row r="71" spans="1:9" ht="30" customHeight="1" x14ac:dyDescent="0.25">
      <c r="A71" s="810"/>
      <c r="B71" s="109">
        <v>0.03</v>
      </c>
      <c r="C71" s="109"/>
      <c r="D71" s="109">
        <v>0.03</v>
      </c>
      <c r="E71" s="109"/>
      <c r="F71" s="115">
        <v>0.03</v>
      </c>
      <c r="G71" s="109"/>
      <c r="H71" s="115">
        <v>0.03</v>
      </c>
      <c r="I71" s="109"/>
    </row>
    <row r="72" spans="1:9" ht="80.25" customHeight="1" x14ac:dyDescent="0.25">
      <c r="A72" s="107" t="s">
        <v>265</v>
      </c>
      <c r="B72" s="1024"/>
      <c r="C72" s="1025"/>
      <c r="D72" s="1024"/>
      <c r="E72" s="1025"/>
      <c r="F72" s="1024"/>
      <c r="G72" s="1025"/>
      <c r="H72" s="1024"/>
      <c r="I72" s="1025"/>
    </row>
    <row r="73" spans="1:9" ht="80.25" customHeight="1" x14ac:dyDescent="0.25">
      <c r="A73" s="107" t="s">
        <v>266</v>
      </c>
      <c r="B73" s="1026"/>
      <c r="C73" s="827"/>
      <c r="D73" s="1026"/>
      <c r="E73" s="827"/>
      <c r="F73" s="1018"/>
      <c r="G73" s="1019"/>
      <c r="H73" s="1018"/>
      <c r="I73" s="1019"/>
    </row>
    <row r="74" spans="1:9" ht="30.75" customHeight="1" x14ac:dyDescent="0.25">
      <c r="A74" s="809" t="s">
        <v>195</v>
      </c>
      <c r="B74" s="154" t="s">
        <v>99</v>
      </c>
      <c r="C74" s="154" t="s">
        <v>242</v>
      </c>
      <c r="D74" s="154" t="s">
        <v>99</v>
      </c>
      <c r="E74" s="154" t="s">
        <v>242</v>
      </c>
      <c r="F74" s="154" t="s">
        <v>99</v>
      </c>
      <c r="G74" s="154" t="s">
        <v>242</v>
      </c>
      <c r="H74" s="154" t="s">
        <v>99</v>
      </c>
      <c r="I74" s="154" t="s">
        <v>242</v>
      </c>
    </row>
    <row r="75" spans="1:9" ht="30.75" customHeight="1" x14ac:dyDescent="0.25">
      <c r="A75" s="810"/>
      <c r="B75" s="109">
        <v>7.0000000000000007E-2</v>
      </c>
      <c r="C75" s="110"/>
      <c r="D75" s="109">
        <v>7.0000000000000007E-2</v>
      </c>
      <c r="E75" s="110"/>
      <c r="F75" s="109">
        <v>7.0000000000000007E-2</v>
      </c>
      <c r="G75" s="111"/>
      <c r="H75" s="115">
        <v>7.0000000000000007E-2</v>
      </c>
      <c r="I75" s="462"/>
    </row>
    <row r="76" spans="1:9" ht="108.75" customHeight="1" x14ac:dyDescent="0.25">
      <c r="A76" s="107" t="s">
        <v>265</v>
      </c>
      <c r="B76" s="909"/>
      <c r="C76" s="910"/>
      <c r="D76" s="1022"/>
      <c r="E76" s="1023"/>
      <c r="F76" s="1020"/>
      <c r="G76" s="1021"/>
      <c r="H76" s="1020"/>
      <c r="I76" s="1021"/>
    </row>
    <row r="77" spans="1:9" ht="78.75" customHeight="1" x14ac:dyDescent="0.25">
      <c r="A77" s="107" t="s">
        <v>266</v>
      </c>
      <c r="B77" s="824"/>
      <c r="C77" s="825"/>
      <c r="D77" s="824"/>
      <c r="E77" s="825"/>
      <c r="F77" s="824"/>
      <c r="G77" s="825"/>
      <c r="H77" s="824"/>
      <c r="I77" s="825"/>
    </row>
    <row r="78" spans="1:9" ht="39" customHeight="1" x14ac:dyDescent="0.25">
      <c r="A78" s="809" t="s">
        <v>196</v>
      </c>
      <c r="B78" s="154" t="s">
        <v>99</v>
      </c>
      <c r="C78" s="154" t="s">
        <v>242</v>
      </c>
      <c r="D78" s="154" t="s">
        <v>99</v>
      </c>
      <c r="E78" s="154" t="s">
        <v>242</v>
      </c>
      <c r="F78" s="154" t="s">
        <v>99</v>
      </c>
      <c r="G78" s="154" t="s">
        <v>242</v>
      </c>
      <c r="H78" s="154" t="s">
        <v>99</v>
      </c>
      <c r="I78" s="154" t="s">
        <v>242</v>
      </c>
    </row>
    <row r="79" spans="1:9" ht="30.75" customHeight="1" x14ac:dyDescent="0.25">
      <c r="A79" s="810"/>
      <c r="B79" s="109">
        <v>0.1</v>
      </c>
      <c r="C79" s="110"/>
      <c r="D79" s="109">
        <v>0.1</v>
      </c>
      <c r="E79" s="110"/>
      <c r="F79" s="109">
        <v>0.1</v>
      </c>
      <c r="G79" s="111"/>
      <c r="H79" s="115">
        <v>0.1</v>
      </c>
      <c r="I79" s="111"/>
    </row>
    <row r="80" spans="1:9" ht="144.75" customHeight="1" x14ac:dyDescent="0.25">
      <c r="A80" s="107" t="s">
        <v>265</v>
      </c>
      <c r="B80" s="1016"/>
      <c r="C80" s="1017"/>
      <c r="D80" s="1016"/>
      <c r="E80" s="1017"/>
      <c r="F80" s="834"/>
      <c r="G80" s="835"/>
      <c r="H80" s="1018"/>
      <c r="I80" s="1019"/>
    </row>
    <row r="81" spans="1:9" ht="80.25" customHeight="1" x14ac:dyDescent="0.25">
      <c r="A81" s="107" t="s">
        <v>266</v>
      </c>
      <c r="B81" s="824"/>
      <c r="C81" s="825"/>
      <c r="D81" s="824"/>
      <c r="E81" s="825"/>
      <c r="F81" s="824"/>
      <c r="G81" s="825"/>
      <c r="H81" s="824"/>
      <c r="I81" s="825"/>
    </row>
    <row r="82" spans="1:9" ht="30.75" customHeight="1" x14ac:dyDescent="0.25">
      <c r="A82" s="809" t="s">
        <v>197</v>
      </c>
      <c r="B82" s="154" t="s">
        <v>99</v>
      </c>
      <c r="C82" s="154" t="s">
        <v>242</v>
      </c>
      <c r="D82" s="154" t="s">
        <v>99</v>
      </c>
      <c r="E82" s="154" t="s">
        <v>242</v>
      </c>
      <c r="F82" s="154" t="s">
        <v>99</v>
      </c>
      <c r="G82" s="154" t="s">
        <v>242</v>
      </c>
      <c r="H82" s="154" t="s">
        <v>99</v>
      </c>
      <c r="I82" s="154" t="s">
        <v>242</v>
      </c>
    </row>
    <row r="83" spans="1:9" ht="30.75" customHeight="1" x14ac:dyDescent="0.25">
      <c r="A83" s="810"/>
      <c r="B83" s="109">
        <v>0.1</v>
      </c>
      <c r="C83" s="109"/>
      <c r="D83" s="109">
        <v>0.1</v>
      </c>
      <c r="E83" s="109"/>
      <c r="F83" s="109">
        <v>0.1</v>
      </c>
      <c r="G83" s="109"/>
      <c r="H83" s="115">
        <v>0.1</v>
      </c>
      <c r="I83" s="109"/>
    </row>
    <row r="84" spans="1:9" ht="147" customHeight="1" x14ac:dyDescent="0.25">
      <c r="A84" s="107" t="s">
        <v>265</v>
      </c>
      <c r="B84" s="1016"/>
      <c r="C84" s="1017"/>
      <c r="D84" s="1016"/>
      <c r="E84" s="1017"/>
      <c r="F84" s="834"/>
      <c r="G84" s="835"/>
      <c r="H84" s="1018"/>
      <c r="I84" s="1019"/>
    </row>
    <row r="85" spans="1:9" ht="80.25" customHeight="1" x14ac:dyDescent="0.25">
      <c r="A85" s="107" t="s">
        <v>266</v>
      </c>
      <c r="B85" s="824"/>
      <c r="C85" s="825"/>
      <c r="D85" s="824"/>
      <c r="E85" s="825"/>
      <c r="F85" s="824"/>
      <c r="G85" s="825"/>
      <c r="H85" s="824"/>
      <c r="I85" s="825"/>
    </row>
    <row r="86" spans="1:9" ht="30" customHeight="1" x14ac:dyDescent="0.25">
      <c r="A86" s="809" t="s">
        <v>201</v>
      </c>
      <c r="B86" s="154" t="s">
        <v>99</v>
      </c>
      <c r="C86" s="154" t="s">
        <v>242</v>
      </c>
      <c r="D86" s="154" t="s">
        <v>99</v>
      </c>
      <c r="E86" s="154" t="s">
        <v>242</v>
      </c>
      <c r="F86" s="154" t="s">
        <v>99</v>
      </c>
      <c r="G86" s="154" t="s">
        <v>242</v>
      </c>
      <c r="H86" s="154" t="s">
        <v>99</v>
      </c>
      <c r="I86" s="154" t="s">
        <v>242</v>
      </c>
    </row>
    <row r="87" spans="1:9" ht="30" customHeight="1" x14ac:dyDescent="0.25">
      <c r="A87" s="810"/>
      <c r="B87" s="109">
        <v>0.1</v>
      </c>
      <c r="C87" s="109"/>
      <c r="D87" s="109">
        <v>0.1</v>
      </c>
      <c r="E87" s="109"/>
      <c r="F87" s="109">
        <v>0.1</v>
      </c>
      <c r="G87" s="109"/>
      <c r="H87" s="115">
        <v>0.1</v>
      </c>
      <c r="I87" s="109"/>
    </row>
    <row r="88" spans="1:9" ht="155.25" customHeight="1" x14ac:dyDescent="0.25">
      <c r="A88" s="107" t="s">
        <v>265</v>
      </c>
      <c r="B88" s="1012"/>
      <c r="C88" s="1013"/>
      <c r="D88" s="1012"/>
      <c r="E88" s="1013"/>
      <c r="F88" s="1014"/>
      <c r="G88" s="1015"/>
      <c r="H88" s="1012"/>
      <c r="I88" s="1013"/>
    </row>
    <row r="89" spans="1:9" ht="80.25" customHeight="1" x14ac:dyDescent="0.25">
      <c r="A89" s="107" t="s">
        <v>266</v>
      </c>
      <c r="B89" s="824"/>
      <c r="C89" s="825"/>
      <c r="D89" s="824"/>
      <c r="E89" s="825"/>
      <c r="F89" s="824"/>
      <c r="G89" s="825"/>
      <c r="H89" s="824"/>
      <c r="I89" s="825"/>
    </row>
    <row r="90" spans="1:9" ht="29.25" customHeight="1" x14ac:dyDescent="0.25">
      <c r="A90" s="809" t="s">
        <v>202</v>
      </c>
      <c r="B90" s="154" t="s">
        <v>99</v>
      </c>
      <c r="C90" s="154" t="s">
        <v>242</v>
      </c>
      <c r="D90" s="154" t="s">
        <v>99</v>
      </c>
      <c r="E90" s="154" t="s">
        <v>242</v>
      </c>
      <c r="F90" s="154" t="s">
        <v>99</v>
      </c>
      <c r="G90" s="154" t="s">
        <v>242</v>
      </c>
      <c r="H90" s="154" t="s">
        <v>99</v>
      </c>
      <c r="I90" s="154" t="s">
        <v>242</v>
      </c>
    </row>
    <row r="91" spans="1:9" ht="29.25" customHeight="1" x14ac:dyDescent="0.25">
      <c r="A91" s="810"/>
      <c r="B91" s="109">
        <v>0.1</v>
      </c>
      <c r="C91" s="110"/>
      <c r="D91" s="109">
        <v>0.1</v>
      </c>
      <c r="E91" s="110"/>
      <c r="F91" s="109">
        <v>0.1</v>
      </c>
      <c r="G91" s="111"/>
      <c r="H91" s="115">
        <v>0.1</v>
      </c>
      <c r="I91" s="111"/>
    </row>
    <row r="92" spans="1:9" ht="158.25" customHeight="1" x14ac:dyDescent="0.25">
      <c r="A92" s="107" t="s">
        <v>265</v>
      </c>
      <c r="B92" s="1010"/>
      <c r="C92" s="1010"/>
      <c r="D92" s="1010"/>
      <c r="E92" s="1010"/>
      <c r="F92" s="1010"/>
      <c r="G92" s="1011"/>
      <c r="H92" s="1010"/>
      <c r="I92" s="1010"/>
    </row>
    <row r="93" spans="1:9" ht="80.25" customHeight="1" x14ac:dyDescent="0.25">
      <c r="A93" s="107" t="s">
        <v>266</v>
      </c>
      <c r="B93" s="824"/>
      <c r="C93" s="825"/>
      <c r="D93" s="824"/>
      <c r="E93" s="825"/>
      <c r="F93" s="824"/>
      <c r="G93" s="825"/>
      <c r="H93" s="824"/>
      <c r="I93" s="825"/>
    </row>
    <row r="94" spans="1:9" ht="24.95" customHeight="1" x14ac:dyDescent="0.25">
      <c r="A94" s="809" t="s">
        <v>203</v>
      </c>
      <c r="B94" s="154" t="s">
        <v>99</v>
      </c>
      <c r="C94" s="154" t="s">
        <v>242</v>
      </c>
      <c r="D94" s="154" t="s">
        <v>99</v>
      </c>
      <c r="E94" s="154" t="s">
        <v>242</v>
      </c>
      <c r="F94" s="154" t="s">
        <v>99</v>
      </c>
      <c r="G94" s="154" t="s">
        <v>242</v>
      </c>
      <c r="H94" s="154" t="s">
        <v>99</v>
      </c>
      <c r="I94" s="154" t="s">
        <v>242</v>
      </c>
    </row>
    <row r="95" spans="1:9" ht="24.95" customHeight="1" x14ac:dyDescent="0.25">
      <c r="A95" s="810"/>
      <c r="B95" s="109">
        <v>0.1</v>
      </c>
      <c r="C95" s="110"/>
      <c r="D95" s="109">
        <v>0.1</v>
      </c>
      <c r="E95" s="110"/>
      <c r="F95" s="109">
        <v>0.1</v>
      </c>
      <c r="G95" s="111"/>
      <c r="H95" s="115">
        <v>0.1</v>
      </c>
      <c r="I95" s="111"/>
    </row>
    <row r="96" spans="1:9" ht="166.5" customHeight="1" x14ac:dyDescent="0.25">
      <c r="A96" s="107" t="s">
        <v>265</v>
      </c>
      <c r="B96" s="958"/>
      <c r="C96" s="1009"/>
      <c r="D96" s="958"/>
      <c r="E96" s="958"/>
      <c r="F96" s="958"/>
      <c r="G96" s="958"/>
      <c r="H96" s="958"/>
      <c r="I96" s="958"/>
    </row>
    <row r="97" spans="1:9" ht="80.25" customHeight="1" x14ac:dyDescent="0.25">
      <c r="A97" s="411" t="s">
        <v>266</v>
      </c>
      <c r="B97" s="824"/>
      <c r="C97" s="825"/>
      <c r="D97" s="824"/>
      <c r="E97" s="825"/>
      <c r="F97" s="824"/>
      <c r="G97" s="825"/>
      <c r="H97" s="824"/>
      <c r="I97" s="825"/>
    </row>
    <row r="98" spans="1:9" ht="24.95" customHeight="1" x14ac:dyDescent="0.25">
      <c r="A98" s="809" t="s">
        <v>204</v>
      </c>
      <c r="B98" s="154" t="s">
        <v>99</v>
      </c>
      <c r="C98" s="154" t="s">
        <v>242</v>
      </c>
      <c r="D98" s="154" t="s">
        <v>99</v>
      </c>
      <c r="E98" s="154" t="s">
        <v>242</v>
      </c>
      <c r="F98" s="154" t="s">
        <v>99</v>
      </c>
      <c r="G98" s="154" t="s">
        <v>242</v>
      </c>
      <c r="H98" s="154" t="s">
        <v>99</v>
      </c>
      <c r="I98" s="154" t="s">
        <v>242</v>
      </c>
    </row>
    <row r="99" spans="1:9" ht="24.95" customHeight="1" x14ac:dyDescent="0.25">
      <c r="A99" s="810"/>
      <c r="B99" s="109">
        <v>0.1</v>
      </c>
      <c r="C99" s="110"/>
      <c r="D99" s="109">
        <v>0.1</v>
      </c>
      <c r="E99" s="110"/>
      <c r="F99" s="109">
        <v>0.1</v>
      </c>
      <c r="G99" s="111"/>
      <c r="H99" s="115">
        <v>0.1</v>
      </c>
      <c r="I99" s="111"/>
    </row>
    <row r="100" spans="1:9" ht="204" customHeight="1" x14ac:dyDescent="0.25">
      <c r="A100" s="107" t="s">
        <v>265</v>
      </c>
      <c r="B100" s="1008"/>
      <c r="C100" s="1008"/>
      <c r="D100" s="1008"/>
      <c r="E100" s="1008"/>
      <c r="F100" s="1008"/>
      <c r="G100" s="1008"/>
      <c r="H100" s="1008"/>
      <c r="I100" s="1008"/>
    </row>
    <row r="101" spans="1:9" ht="80.25" customHeight="1" x14ac:dyDescent="0.25">
      <c r="A101" s="107" t="s">
        <v>266</v>
      </c>
      <c r="B101" s="824"/>
      <c r="C101" s="825"/>
      <c r="D101" s="824"/>
      <c r="E101" s="825"/>
      <c r="F101" s="824"/>
      <c r="G101" s="825"/>
      <c r="H101" s="824"/>
      <c r="I101" s="825"/>
    </row>
    <row r="102" spans="1:9" ht="24.95" customHeight="1" x14ac:dyDescent="0.25">
      <c r="A102" s="809" t="s">
        <v>206</v>
      </c>
      <c r="B102" s="154" t="s">
        <v>99</v>
      </c>
      <c r="C102" s="154" t="s">
        <v>242</v>
      </c>
      <c r="D102" s="154" t="s">
        <v>99</v>
      </c>
      <c r="E102" s="154" t="s">
        <v>242</v>
      </c>
      <c r="F102" s="154" t="s">
        <v>99</v>
      </c>
      <c r="G102" s="154" t="s">
        <v>242</v>
      </c>
      <c r="H102" s="154" t="s">
        <v>99</v>
      </c>
      <c r="I102" s="154" t="s">
        <v>242</v>
      </c>
    </row>
    <row r="103" spans="1:9" ht="24.95" customHeight="1" x14ac:dyDescent="0.25">
      <c r="A103" s="810"/>
      <c r="B103" s="109">
        <v>0.1</v>
      </c>
      <c r="C103" s="109"/>
      <c r="D103" s="109">
        <v>0.1</v>
      </c>
      <c r="E103" s="109"/>
      <c r="F103" s="109">
        <v>0.1</v>
      </c>
      <c r="G103" s="109"/>
      <c r="H103" s="115">
        <v>0.1</v>
      </c>
      <c r="I103" s="109"/>
    </row>
    <row r="104" spans="1:9" ht="150" customHeight="1" x14ac:dyDescent="0.25">
      <c r="A104" s="107" t="s">
        <v>265</v>
      </c>
      <c r="B104" s="955"/>
      <c r="C104" s="955"/>
      <c r="D104" s="955"/>
      <c r="E104" s="955"/>
      <c r="F104" s="955"/>
      <c r="G104" s="955"/>
      <c r="H104" s="955"/>
      <c r="I104" s="955"/>
    </row>
    <row r="105" spans="1:9" ht="80.25" customHeight="1" x14ac:dyDescent="0.25">
      <c r="A105" s="107" t="s">
        <v>266</v>
      </c>
      <c r="B105" s="824"/>
      <c r="C105" s="825"/>
      <c r="D105" s="824"/>
      <c r="E105" s="825"/>
      <c r="F105" s="824"/>
      <c r="G105" s="825"/>
      <c r="H105" s="824"/>
      <c r="I105" s="825"/>
    </row>
    <row r="106" spans="1:9" ht="24.95" customHeight="1" x14ac:dyDescent="0.25">
      <c r="A106" s="809" t="s">
        <v>207</v>
      </c>
      <c r="B106" s="154" t="s">
        <v>99</v>
      </c>
      <c r="C106" s="154" t="s">
        <v>242</v>
      </c>
      <c r="D106" s="154" t="s">
        <v>99</v>
      </c>
      <c r="E106" s="154" t="s">
        <v>242</v>
      </c>
      <c r="F106" s="154" t="s">
        <v>99</v>
      </c>
      <c r="G106" s="154" t="s">
        <v>242</v>
      </c>
      <c r="H106" s="154" t="s">
        <v>99</v>
      </c>
      <c r="I106" s="154" t="s">
        <v>242</v>
      </c>
    </row>
    <row r="107" spans="1:9" ht="24.95" customHeight="1" x14ac:dyDescent="0.25">
      <c r="A107" s="810"/>
      <c r="B107" s="109">
        <v>0.1</v>
      </c>
      <c r="C107" s="109"/>
      <c r="D107" s="109">
        <v>0.1</v>
      </c>
      <c r="E107" s="109"/>
      <c r="F107" s="109">
        <v>0.1</v>
      </c>
      <c r="G107" s="109"/>
      <c r="H107" s="115">
        <v>0.1</v>
      </c>
      <c r="I107" s="109"/>
    </row>
    <row r="108" spans="1:9" ht="108.75" customHeight="1" x14ac:dyDescent="0.2">
      <c r="A108" s="107" t="s">
        <v>265</v>
      </c>
      <c r="B108" s="1007"/>
      <c r="C108" s="1007"/>
      <c r="D108" s="1005"/>
      <c r="E108" s="1006"/>
      <c r="F108" s="1005"/>
      <c r="G108" s="1006"/>
      <c r="H108" s="955"/>
      <c r="I108" s="955"/>
    </row>
    <row r="109" spans="1:9" ht="80.25" customHeight="1" x14ac:dyDescent="0.25">
      <c r="A109" s="107" t="s">
        <v>266</v>
      </c>
      <c r="B109" s="824"/>
      <c r="C109" s="825"/>
      <c r="D109" s="824"/>
      <c r="E109" s="825"/>
      <c r="F109" s="824"/>
      <c r="G109" s="825"/>
      <c r="H109" s="824"/>
      <c r="I109" s="825"/>
    </row>
    <row r="110" spans="1:9" ht="24.95" customHeight="1" x14ac:dyDescent="0.25">
      <c r="A110" s="809" t="s">
        <v>208</v>
      </c>
      <c r="B110" s="154" t="s">
        <v>99</v>
      </c>
      <c r="C110" s="154" t="s">
        <v>242</v>
      </c>
      <c r="D110" s="154" t="s">
        <v>99</v>
      </c>
      <c r="E110" s="154" t="s">
        <v>242</v>
      </c>
      <c r="F110" s="154" t="s">
        <v>99</v>
      </c>
      <c r="G110" s="154" t="s">
        <v>242</v>
      </c>
      <c r="H110" s="154" t="s">
        <v>99</v>
      </c>
      <c r="I110" s="154" t="s">
        <v>242</v>
      </c>
    </row>
    <row r="111" spans="1:9" ht="24.95" customHeight="1" x14ac:dyDescent="0.25">
      <c r="A111" s="810"/>
      <c r="B111" s="109">
        <v>0.05</v>
      </c>
      <c r="C111" s="109"/>
      <c r="D111" s="109">
        <v>0.05</v>
      </c>
      <c r="E111" s="109"/>
      <c r="F111" s="109">
        <v>0.05</v>
      </c>
      <c r="G111" s="109"/>
      <c r="H111" s="115">
        <v>0.05</v>
      </c>
      <c r="I111" s="109"/>
    </row>
    <row r="112" spans="1:9" ht="122.25" customHeight="1" x14ac:dyDescent="0.2">
      <c r="A112" s="107" t="s">
        <v>265</v>
      </c>
      <c r="B112" s="955"/>
      <c r="C112" s="955"/>
      <c r="D112" s="955"/>
      <c r="E112" s="955"/>
      <c r="F112" s="1005"/>
      <c r="G112" s="1006"/>
      <c r="H112" s="955"/>
      <c r="I112" s="955"/>
    </row>
    <row r="113" spans="1:9" ht="80.25" customHeight="1" x14ac:dyDescent="0.25">
      <c r="A113" s="107" t="s">
        <v>266</v>
      </c>
      <c r="B113" s="824"/>
      <c r="C113" s="825"/>
      <c r="D113" s="824"/>
      <c r="E113" s="825"/>
      <c r="F113" s="824"/>
      <c r="G113" s="825"/>
      <c r="H113" s="824"/>
      <c r="I113" s="825"/>
    </row>
    <row r="114" spans="1:9" ht="24.95" customHeight="1" x14ac:dyDescent="0.25">
      <c r="A114" s="809" t="s">
        <v>209</v>
      </c>
      <c r="B114" s="154" t="s">
        <v>99</v>
      </c>
      <c r="C114" s="154" t="s">
        <v>242</v>
      </c>
      <c r="D114" s="154" t="s">
        <v>99</v>
      </c>
      <c r="E114" s="154" t="s">
        <v>242</v>
      </c>
      <c r="F114" s="154" t="s">
        <v>99</v>
      </c>
      <c r="G114" s="154" t="s">
        <v>242</v>
      </c>
      <c r="H114" s="154" t="s">
        <v>99</v>
      </c>
      <c r="I114" s="154" t="s">
        <v>242</v>
      </c>
    </row>
    <row r="115" spans="1:9" ht="24.95" customHeight="1" x14ac:dyDescent="0.25">
      <c r="A115" s="810"/>
      <c r="B115" s="109">
        <v>0.05</v>
      </c>
      <c r="C115" s="274"/>
      <c r="D115" s="109">
        <v>0.05</v>
      </c>
      <c r="E115" s="274"/>
      <c r="F115" s="109">
        <v>0.05</v>
      </c>
      <c r="G115" s="275"/>
      <c r="H115" s="115">
        <v>0.05</v>
      </c>
      <c r="I115" s="275"/>
    </row>
    <row r="116" spans="1:9" ht="80.25" customHeight="1" x14ac:dyDescent="0.25">
      <c r="A116" s="107" t="s">
        <v>265</v>
      </c>
      <c r="B116" s="911"/>
      <c r="C116" s="911"/>
      <c r="D116" s="911"/>
      <c r="E116" s="911"/>
      <c r="F116" s="911"/>
      <c r="G116" s="911"/>
      <c r="H116" s="911"/>
      <c r="I116" s="911"/>
    </row>
    <row r="117" spans="1:9" ht="80.25" customHeight="1" x14ac:dyDescent="0.25">
      <c r="A117" s="107" t="s">
        <v>266</v>
      </c>
      <c r="B117" s="815"/>
      <c r="C117" s="816"/>
      <c r="D117" s="815"/>
      <c r="E117" s="816"/>
      <c r="F117" s="815"/>
      <c r="G117" s="816"/>
      <c r="H117" s="815"/>
      <c r="I117" s="816"/>
    </row>
    <row r="118" spans="1:9" ht="16.5" x14ac:dyDescent="0.25">
      <c r="A118" s="108" t="s">
        <v>267</v>
      </c>
      <c r="B118" s="383">
        <f t="shared" ref="B118:I118" si="1">(B71+B75+B79+B83+B87+B91+B95+B99+B103+B107+B111+B115)</f>
        <v>1</v>
      </c>
      <c r="C118" s="383">
        <f t="shared" si="1"/>
        <v>0</v>
      </c>
      <c r="D118" s="383">
        <f t="shared" si="1"/>
        <v>1</v>
      </c>
      <c r="E118" s="383">
        <f t="shared" si="1"/>
        <v>0</v>
      </c>
      <c r="F118" s="383">
        <f t="shared" si="1"/>
        <v>1</v>
      </c>
      <c r="G118" s="383">
        <f t="shared" si="1"/>
        <v>0</v>
      </c>
      <c r="H118" s="383">
        <f t="shared" si="1"/>
        <v>1</v>
      </c>
      <c r="I118" s="383">
        <f t="shared" si="1"/>
        <v>0</v>
      </c>
    </row>
    <row r="122" spans="1:9" ht="28.5" x14ac:dyDescent="0.25">
      <c r="A122" s="358" t="s">
        <v>268</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4" customWidth="1"/>
    <col min="2" max="2" width="9.28515625" style="264" customWidth="1"/>
    <col min="3" max="3" width="5.7109375" style="264" customWidth="1"/>
    <col min="4" max="4" width="6.7109375" style="264" customWidth="1"/>
    <col min="5" max="5" width="5.7109375" style="264" customWidth="1"/>
    <col min="6" max="6" width="10.28515625" style="264" customWidth="1"/>
    <col min="7" max="7" width="2.140625" style="264" customWidth="1"/>
    <col min="8" max="8" width="18.7109375" style="264" customWidth="1"/>
    <col min="9" max="9" width="12.7109375" style="264" customWidth="1"/>
    <col min="10" max="10" width="6.7109375" style="264" customWidth="1"/>
    <col min="11" max="11" width="18.7109375" style="264" customWidth="1"/>
    <col min="12" max="12" width="25.7109375" style="264" customWidth="1"/>
    <col min="13" max="16384" width="8.7109375" style="264"/>
  </cols>
  <sheetData>
    <row r="1" spans="1:12" ht="18.75" customHeight="1" x14ac:dyDescent="0.25">
      <c r="A1" s="989"/>
      <c r="B1" s="990"/>
      <c r="C1" s="990"/>
      <c r="D1" s="990"/>
      <c r="E1" s="991"/>
      <c r="F1" s="951" t="s">
        <v>269</v>
      </c>
      <c r="G1" s="952"/>
      <c r="H1" s="952"/>
      <c r="I1" s="952"/>
      <c r="J1" s="952"/>
      <c r="K1" s="952"/>
      <c r="L1" s="263"/>
    </row>
    <row r="2" spans="1:12" ht="18.75" customHeight="1" x14ac:dyDescent="0.25">
      <c r="A2" s="992"/>
      <c r="B2" s="993"/>
      <c r="C2" s="993"/>
      <c r="D2" s="993"/>
      <c r="E2" s="994"/>
      <c r="F2" s="953"/>
      <c r="G2" s="954"/>
      <c r="H2" s="954"/>
      <c r="I2" s="954"/>
      <c r="J2" s="954"/>
      <c r="K2" s="954"/>
      <c r="L2" s="263"/>
    </row>
    <row r="3" spans="1:12" ht="18.75" customHeight="1" x14ac:dyDescent="0.25">
      <c r="A3" s="992"/>
      <c r="B3" s="993"/>
      <c r="C3" s="993"/>
      <c r="D3" s="993"/>
      <c r="E3" s="994"/>
      <c r="F3" s="951" t="s">
        <v>270</v>
      </c>
      <c r="G3" s="952"/>
      <c r="H3" s="952"/>
      <c r="I3" s="952"/>
      <c r="J3" s="952"/>
      <c r="K3" s="952"/>
      <c r="L3" s="263"/>
    </row>
    <row r="4" spans="1:12" ht="18.75" customHeight="1" x14ac:dyDescent="0.25">
      <c r="A4" s="995"/>
      <c r="B4" s="996"/>
      <c r="C4" s="996"/>
      <c r="D4" s="996"/>
      <c r="E4" s="997"/>
      <c r="F4" s="953"/>
      <c r="G4" s="954"/>
      <c r="H4" s="954"/>
      <c r="I4" s="954"/>
      <c r="J4" s="954"/>
      <c r="K4" s="954"/>
      <c r="L4" s="263"/>
    </row>
    <row r="5" spans="1:12" ht="15.75" customHeight="1" x14ac:dyDescent="0.25">
      <c r="A5" s="922" t="s">
        <v>271</v>
      </c>
      <c r="B5" s="923"/>
      <c r="C5" s="923"/>
      <c r="D5" s="923"/>
      <c r="E5" s="923"/>
      <c r="F5" s="923"/>
      <c r="G5" s="923"/>
      <c r="H5" s="923"/>
      <c r="I5" s="923"/>
      <c r="J5" s="923"/>
      <c r="K5" s="923"/>
      <c r="L5" s="935"/>
    </row>
    <row r="6" spans="1:12" ht="23.25" customHeight="1" x14ac:dyDescent="0.25">
      <c r="A6" s="922" t="s">
        <v>272</v>
      </c>
      <c r="B6" s="923"/>
      <c r="C6" s="924"/>
      <c r="D6" s="925" t="s">
        <v>12</v>
      </c>
      <c r="E6" s="926"/>
      <c r="F6" s="926"/>
      <c r="G6" s="926"/>
      <c r="H6" s="927"/>
      <c r="I6" s="922" t="s">
        <v>273</v>
      </c>
      <c r="J6" s="924"/>
      <c r="K6" s="925" t="s">
        <v>37</v>
      </c>
      <c r="L6" s="927"/>
    </row>
    <row r="7" spans="1:12" ht="17.850000000000001" customHeight="1" x14ac:dyDescent="0.25">
      <c r="A7" s="922" t="s">
        <v>274</v>
      </c>
      <c r="B7" s="923"/>
      <c r="C7" s="924"/>
      <c r="D7" s="925" t="s">
        <v>26</v>
      </c>
      <c r="E7" s="926"/>
      <c r="F7" s="926"/>
      <c r="G7" s="926"/>
      <c r="H7" s="927"/>
      <c r="I7" s="922" t="s">
        <v>98</v>
      </c>
      <c r="J7" s="924"/>
      <c r="K7" s="925" t="s">
        <v>15</v>
      </c>
      <c r="L7" s="927"/>
    </row>
    <row r="8" spans="1:12" ht="35.85" customHeight="1" x14ac:dyDescent="0.25">
      <c r="A8" s="922" t="s">
        <v>275</v>
      </c>
      <c r="B8" s="923"/>
      <c r="C8" s="924"/>
      <c r="D8" s="925" t="s">
        <v>66</v>
      </c>
      <c r="E8" s="926"/>
      <c r="F8" s="926"/>
      <c r="G8" s="926"/>
      <c r="H8" s="927"/>
      <c r="I8" s="922" t="s">
        <v>276</v>
      </c>
      <c r="J8" s="924"/>
      <c r="K8" s="925" t="s">
        <v>75</v>
      </c>
      <c r="L8" s="927"/>
    </row>
    <row r="9" spans="1:12" ht="15.75" customHeight="1" x14ac:dyDescent="0.25">
      <c r="A9" s="942" t="s">
        <v>277</v>
      </c>
      <c r="B9" s="943"/>
      <c r="C9" s="943"/>
      <c r="D9" s="943"/>
      <c r="E9" s="923"/>
      <c r="F9" s="923"/>
      <c r="G9" s="923"/>
      <c r="H9" s="923"/>
      <c r="I9" s="923"/>
      <c r="J9" s="923"/>
      <c r="K9" s="923"/>
      <c r="L9" s="935"/>
    </row>
    <row r="10" spans="1:12" ht="35.25" customHeight="1" x14ac:dyDescent="0.25">
      <c r="A10" s="920" t="s">
        <v>278</v>
      </c>
      <c r="B10" s="920"/>
      <c r="C10" s="920"/>
      <c r="D10" s="920"/>
      <c r="E10" s="921" t="str">
        <f>+ACTIVIDAD_3!B36</f>
        <v>Desarrollar 1 metodología para caracterizar los liderazgos de las mujeres en los territorios</v>
      </c>
      <c r="F10" s="921"/>
      <c r="G10" s="921"/>
      <c r="H10" s="921"/>
      <c r="I10" s="921"/>
      <c r="J10" s="921"/>
      <c r="K10" s="921"/>
      <c r="L10" s="921"/>
    </row>
    <row r="11" spans="1:12" ht="34.5" customHeight="1" x14ac:dyDescent="0.25">
      <c r="A11" s="933" t="s">
        <v>279</v>
      </c>
      <c r="B11" s="934"/>
      <c r="C11" s="934"/>
      <c r="D11" s="935"/>
      <c r="E11" s="928" t="str">
        <f>+ACTIVIDAD_3!I17</f>
        <v>Metodología para caracterizar los liderazgos de las mujeres en los territorios desarrollada</v>
      </c>
      <c r="F11" s="921"/>
      <c r="G11" s="921"/>
      <c r="H11" s="921"/>
      <c r="I11" s="921"/>
      <c r="J11" s="921"/>
      <c r="K11" s="921"/>
      <c r="L11" s="929"/>
    </row>
    <row r="12" spans="1:12" ht="47.25" customHeight="1" x14ac:dyDescent="0.25">
      <c r="A12" s="922" t="s">
        <v>280</v>
      </c>
      <c r="B12" s="923"/>
      <c r="C12" s="923"/>
      <c r="D12" s="924"/>
      <c r="E12" s="944" t="s">
        <v>337</v>
      </c>
      <c r="F12" s="945"/>
      <c r="G12" s="945"/>
      <c r="H12" s="945"/>
      <c r="I12" s="945"/>
      <c r="J12" s="945"/>
      <c r="K12" s="945"/>
      <c r="L12" s="946"/>
    </row>
    <row r="13" spans="1:12" ht="28.5" customHeight="1" x14ac:dyDescent="0.25">
      <c r="A13" s="922" t="s">
        <v>282</v>
      </c>
      <c r="B13" s="923"/>
      <c r="C13" s="924"/>
      <c r="D13" s="925"/>
      <c r="E13" s="926"/>
      <c r="F13" s="926"/>
      <c r="G13" s="926"/>
      <c r="H13" s="927"/>
      <c r="I13" s="922" t="s">
        <v>283</v>
      </c>
      <c r="J13" s="924"/>
      <c r="K13" s="925" t="s">
        <v>49</v>
      </c>
      <c r="L13" s="927"/>
    </row>
    <row r="14" spans="1:12" ht="15.75" customHeight="1" x14ac:dyDescent="0.25">
      <c r="A14" s="922" t="s">
        <v>284</v>
      </c>
      <c r="B14" s="923"/>
      <c r="C14" s="923"/>
      <c r="D14" s="923"/>
      <c r="E14" s="923"/>
      <c r="F14" s="923"/>
      <c r="G14" s="923"/>
      <c r="H14" s="923"/>
      <c r="I14" s="923"/>
      <c r="J14" s="923"/>
      <c r="K14" s="923"/>
      <c r="L14" s="935"/>
    </row>
    <row r="15" spans="1:12" ht="25.5" customHeight="1" x14ac:dyDescent="0.25">
      <c r="A15" s="922" t="s">
        <v>285</v>
      </c>
      <c r="B15" s="923"/>
      <c r="C15" s="924"/>
      <c r="D15" s="925" t="s">
        <v>19</v>
      </c>
      <c r="E15" s="926"/>
      <c r="F15" s="926"/>
      <c r="G15" s="926"/>
      <c r="H15" s="927"/>
      <c r="I15" s="922" t="s">
        <v>286</v>
      </c>
      <c r="J15" s="924"/>
      <c r="K15" s="925" t="s">
        <v>20</v>
      </c>
      <c r="L15" s="927"/>
    </row>
    <row r="16" spans="1:12" ht="25.5" customHeight="1" x14ac:dyDescent="0.25">
      <c r="A16" s="922" t="s">
        <v>287</v>
      </c>
      <c r="B16" s="923"/>
      <c r="C16" s="924"/>
      <c r="D16" s="1044">
        <v>1</v>
      </c>
      <c r="E16" s="1045"/>
      <c r="F16" s="1045"/>
      <c r="G16" s="1045"/>
      <c r="H16" s="1046"/>
      <c r="I16" s="922" t="s">
        <v>237</v>
      </c>
      <c r="J16" s="924"/>
      <c r="K16" s="925" t="s">
        <v>33</v>
      </c>
      <c r="L16" s="927"/>
    </row>
    <row r="17" spans="1:12" ht="27.6" customHeight="1" x14ac:dyDescent="0.25">
      <c r="A17" s="922" t="s">
        <v>288</v>
      </c>
      <c r="B17" s="923"/>
      <c r="C17" s="924"/>
      <c r="D17" s="925"/>
      <c r="E17" s="926"/>
      <c r="F17" s="926"/>
      <c r="G17" s="926"/>
      <c r="H17" s="927"/>
      <c r="I17" s="930"/>
      <c r="J17" s="931"/>
      <c r="K17" s="931"/>
      <c r="L17" s="932"/>
    </row>
    <row r="18" spans="1:12" ht="12" customHeight="1" x14ac:dyDescent="0.25">
      <c r="A18" s="270" t="s">
        <v>289</v>
      </c>
      <c r="B18" s="270" t="s">
        <v>290</v>
      </c>
      <c r="C18" s="922" t="s">
        <v>291</v>
      </c>
      <c r="D18" s="923"/>
      <c r="E18" s="923"/>
      <c r="F18" s="923"/>
      <c r="G18" s="924"/>
      <c r="H18" s="922" t="s">
        <v>292</v>
      </c>
      <c r="I18" s="924"/>
      <c r="J18" s="922" t="s">
        <v>293</v>
      </c>
      <c r="K18" s="924"/>
      <c r="L18" s="270" t="s">
        <v>294</v>
      </c>
    </row>
    <row r="19" spans="1:12" ht="89.25" customHeight="1" x14ac:dyDescent="0.25">
      <c r="A19" s="265">
        <v>1</v>
      </c>
      <c r="B19" s="266" t="s">
        <v>263</v>
      </c>
      <c r="C19" s="925" t="s">
        <v>338</v>
      </c>
      <c r="D19" s="926"/>
      <c r="E19" s="926"/>
      <c r="F19" s="926"/>
      <c r="G19" s="927"/>
      <c r="H19" s="1001" t="s">
        <v>339</v>
      </c>
      <c r="I19" s="1002"/>
      <c r="J19" s="930" t="s">
        <v>22</v>
      </c>
      <c r="K19" s="932"/>
      <c r="L19" s="266" t="s">
        <v>340</v>
      </c>
    </row>
    <row r="20" spans="1:12" ht="54.75" customHeight="1" x14ac:dyDescent="0.25">
      <c r="A20" s="265">
        <v>2</v>
      </c>
      <c r="B20" s="266" t="s">
        <v>263</v>
      </c>
      <c r="C20" s="925"/>
      <c r="D20" s="926"/>
      <c r="E20" s="926"/>
      <c r="F20" s="926"/>
      <c r="G20" s="927"/>
      <c r="H20" s="1001"/>
      <c r="I20" s="1002"/>
      <c r="J20" s="930"/>
      <c r="K20" s="932"/>
      <c r="L20" s="266"/>
    </row>
    <row r="21" spans="1:12" ht="34.35" customHeight="1" x14ac:dyDescent="0.25">
      <c r="A21" s="265">
        <v>3</v>
      </c>
      <c r="B21" s="266" t="s">
        <v>263</v>
      </c>
      <c r="C21" s="925"/>
      <c r="D21" s="926"/>
      <c r="E21" s="926"/>
      <c r="F21" s="926"/>
      <c r="G21" s="927"/>
      <c r="H21" s="925"/>
      <c r="I21" s="927"/>
      <c r="J21" s="930"/>
      <c r="K21" s="932"/>
      <c r="L21" s="266"/>
    </row>
    <row r="22" spans="1:12" ht="25.5" customHeight="1" x14ac:dyDescent="0.25">
      <c r="A22" s="270" t="s">
        <v>289</v>
      </c>
      <c r="B22" s="922" t="s">
        <v>302</v>
      </c>
      <c r="C22" s="923"/>
      <c r="D22" s="923"/>
      <c r="E22" s="923"/>
      <c r="F22" s="923"/>
      <c r="G22" s="923"/>
      <c r="H22" s="923"/>
      <c r="I22" s="923"/>
      <c r="J22" s="923"/>
      <c r="K22" s="924"/>
      <c r="L22" s="270" t="s">
        <v>303</v>
      </c>
    </row>
    <row r="23" spans="1:12" ht="28.35" customHeight="1" x14ac:dyDescent="0.25">
      <c r="A23" s="265">
        <v>1</v>
      </c>
      <c r="B23" s="925" t="s">
        <v>341</v>
      </c>
      <c r="C23" s="926"/>
      <c r="D23" s="926"/>
      <c r="E23" s="926"/>
      <c r="F23" s="926"/>
      <c r="G23" s="926"/>
      <c r="H23" s="926"/>
      <c r="I23" s="926"/>
      <c r="J23" s="926"/>
      <c r="K23" s="927"/>
      <c r="L23" s="266" t="s">
        <v>22</v>
      </c>
    </row>
    <row r="24" spans="1:12" ht="15.75" customHeight="1" x14ac:dyDescent="0.25">
      <c r="A24" s="922" t="s">
        <v>305</v>
      </c>
      <c r="B24" s="923"/>
      <c r="C24" s="923"/>
      <c r="D24" s="923"/>
      <c r="E24" s="923"/>
      <c r="F24" s="943"/>
      <c r="G24" s="943"/>
      <c r="H24" s="923"/>
      <c r="I24" s="943"/>
      <c r="J24" s="943"/>
      <c r="K24" s="943"/>
      <c r="L24" s="1003"/>
    </row>
    <row r="25" spans="1:12" ht="26.25" customHeight="1" x14ac:dyDescent="0.25">
      <c r="A25" s="922" t="s">
        <v>306</v>
      </c>
      <c r="B25" s="923"/>
      <c r="C25" s="924"/>
      <c r="D25" s="925">
        <v>1</v>
      </c>
      <c r="E25" s="926"/>
      <c r="F25" s="920" t="s">
        <v>307</v>
      </c>
      <c r="G25" s="920"/>
      <c r="H25" s="277">
        <v>2024</v>
      </c>
      <c r="I25" s="920" t="s">
        <v>308</v>
      </c>
      <c r="J25" s="920"/>
      <c r="K25" s="1004" t="s">
        <v>340</v>
      </c>
      <c r="L25" s="1004"/>
    </row>
    <row r="26" spans="1:12" ht="26.25" customHeight="1" x14ac:dyDescent="0.25">
      <c r="A26" s="922" t="s">
        <v>310</v>
      </c>
      <c r="B26" s="923"/>
      <c r="C26" s="924"/>
      <c r="D26" s="925" t="s">
        <v>342</v>
      </c>
      <c r="E26" s="926"/>
      <c r="F26" s="919"/>
      <c r="G26" s="919"/>
      <c r="H26" s="926"/>
      <c r="I26" s="919"/>
      <c r="J26" s="919"/>
      <c r="K26" s="919"/>
      <c r="L26" s="936"/>
    </row>
    <row r="27" spans="1:12" ht="45.75" customHeight="1" x14ac:dyDescent="0.25">
      <c r="A27" s="922" t="s">
        <v>312</v>
      </c>
      <c r="B27" s="923"/>
      <c r="C27" s="924"/>
      <c r="D27" s="930"/>
      <c r="E27" s="931"/>
      <c r="F27" s="931"/>
      <c r="G27" s="931"/>
      <c r="H27" s="931"/>
      <c r="I27" s="931"/>
      <c r="J27" s="931"/>
      <c r="K27" s="931"/>
      <c r="L27" s="932"/>
    </row>
    <row r="28" spans="1:12" ht="17.850000000000001" customHeight="1" x14ac:dyDescent="0.25">
      <c r="A28" s="922" t="s">
        <v>313</v>
      </c>
      <c r="B28" s="923"/>
      <c r="C28" s="924"/>
      <c r="D28" s="925"/>
      <c r="E28" s="926"/>
      <c r="F28" s="926"/>
      <c r="G28" s="926"/>
      <c r="H28" s="926"/>
      <c r="I28" s="926"/>
      <c r="J28" s="926"/>
      <c r="K28" s="926"/>
      <c r="L28" s="92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474E8C-4236-4F95-B802-C819AD691661}"/>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ACTIVIDAD_6</vt:lpstr>
      <vt:lpstr>Hoja de vida A6</vt:lpstr>
      <vt:lpstr>ACTIVIDAD_7</vt:lpstr>
      <vt:lpstr>Hoja de vida A7</vt:lpstr>
      <vt:lpstr>ACTIVIDAD_8</vt:lpstr>
      <vt:lpstr>Hoja de vida A8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2026-01-28T19:39:30Z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