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14FDEB97-0D93-45E2-AF20-72154CBBA2D2}" xr6:coauthVersionLast="47" xr6:coauthVersionMax="47" xr10:uidLastSave="{00000000-0000-0000-0000-000000000000}"/>
  <bookViews>
    <workbookView xWindow="-108" yWindow="-108" windowWidth="23256" windowHeight="12456" tabRatio="731" firstSheet="1" activeTab="7"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M24" i="50" l="1"/>
  <c r="C52" i="38" l="1"/>
  <c r="C62" i="20"/>
  <c r="U26" i="50"/>
  <c r="V26" i="50" s="1"/>
  <c r="U26" i="49"/>
  <c r="V26" i="49" s="1"/>
  <c r="Q25" i="20"/>
  <c r="W25" i="20" s="1"/>
  <c r="N26" i="20"/>
  <c r="I116" i="20"/>
  <c r="AE14" i="46"/>
  <c r="AB14" i="46"/>
  <c r="F27" i="50"/>
  <c r="E27" i="20"/>
  <c r="D26" i="20"/>
  <c r="B52" i="38" l="1"/>
  <c r="G26" i="38"/>
  <c r="B62" i="20"/>
  <c r="AV14" i="46" l="1"/>
  <c r="I15" i="47" l="1"/>
  <c r="H15" i="47"/>
  <c r="G15" i="47"/>
  <c r="F15" i="47"/>
  <c r="D15" i="47"/>
  <c r="B116" i="50"/>
  <c r="B62" i="50"/>
  <c r="N29" i="50"/>
  <c r="N28" i="50"/>
  <c r="N27"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O29" i="49"/>
  <c r="O28" i="49"/>
  <c r="N29" i="20" l="1"/>
  <c r="N28" i="20"/>
  <c r="N27" i="20"/>
  <c r="N24" i="20"/>
  <c r="O26" i="20" l="1"/>
  <c r="O28" i="20"/>
  <c r="O29" i="20"/>
  <c r="B34" i="20" l="1"/>
  <c r="C116" i="20" l="1"/>
  <c r="D116" i="20"/>
  <c r="E116" i="20"/>
  <c r="F116" i="20"/>
  <c r="G116" i="20"/>
  <c r="H116" i="20"/>
  <c r="B116" i="20"/>
  <c r="N25" i="20" l="1"/>
  <c r="O25"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Nelly García Báez</author>
  </authors>
  <commentList>
    <comment ref="A16" authorId="0" shapeId="0" xr:uid="{00000000-0006-0000-04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39" authorId="1" shapeId="0" xr:uid="{00000000-0006-0000-0400-000002000000}">
      <text>
        <r>
          <rPr>
            <b/>
            <sz val="9"/>
            <color indexed="81"/>
            <rFont val="Tahoma"/>
            <family val="2"/>
          </rPr>
          <t>Nelly García Báez:</t>
        </r>
        <r>
          <rPr>
            <sz val="9"/>
            <color indexed="81"/>
            <rFont val="Tahoma"/>
            <family val="2"/>
          </rPr>
          <t xml:space="preserve">
Teniendo en cuenta que este reporte es para cargue del seguimiento trimestral en SEGPLAN , verificar y ajustar lo pertinente que recoja los avances y logros acumulados  no solo de junio</t>
        </r>
      </text>
    </comment>
    <comment ref="I39" authorId="1" shapeId="0" xr:uid="{00000000-0006-0000-0400-000003000000}">
      <text>
        <r>
          <rPr>
            <b/>
            <sz val="9"/>
            <color indexed="81"/>
            <rFont val="Tahoma"/>
            <family val="2"/>
          </rPr>
          <t>Nelly García Báez:</t>
        </r>
        <r>
          <rPr>
            <sz val="9"/>
            <color indexed="81"/>
            <rFont val="Tahoma"/>
            <family val="2"/>
          </rPr>
          <t xml:space="preserve">
Teniendo en cuenta que este reporte es para cargue del seguimiento trimestral en SEGPLAN , verificar y ajustar lo pertinente que recoja los beneficios  acumulados no solo de junio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5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800-000001000000}">
      <text>
        <r>
          <rPr>
            <sz val="9"/>
            <color indexed="81"/>
            <rFont val="Tahoma"/>
            <family val="2"/>
          </rPr>
          <t>Fecha en la que el cambio solicitado al plan de acción es aprobado</t>
        </r>
      </text>
    </comment>
    <comment ref="B8" authorId="0" shapeId="0" xr:uid="{00000000-0006-0000-0800-000002000000}">
      <text>
        <r>
          <rPr>
            <sz val="9"/>
            <color indexed="81"/>
            <rFont val="Tahoma"/>
            <family val="2"/>
          </rPr>
          <t>Fecha en la que el cambio solicitado al plan de acción es aprobado</t>
        </r>
      </text>
    </comment>
    <comment ref="C8" authorId="0" shapeId="0" xr:uid="{00000000-0006-0000-0800-000003000000}">
      <text>
        <r>
          <rPr>
            <sz val="9"/>
            <color indexed="81"/>
            <rFont val="Tahoma"/>
            <family val="2"/>
          </rPr>
          <t>Descripción de los cambios realizados en la actialización que corresponda</t>
        </r>
      </text>
    </comment>
    <comment ref="D8" authorId="0" shapeId="0" xr:uid="{00000000-0006-0000-08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<sst xmlns="http://schemas.openxmlformats.org/spreadsheetml/2006/main" count="2078" uniqueCount="658">
  <si>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</si>
  <si>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</si>
  <si>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</si>
  <si>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</si>
  <si>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</si>
  <si>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</si>
  <si>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</si>
  <si>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</si>
  <si>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</si>
  <si>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</si>
  <si>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</si>
  <si>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</si>
  <si>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</si>
  <si>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</si>
  <si>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</si>
  <si>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</si>
  <si>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</si>
  <si>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</si>
  <si>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</si>
  <si>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</si>
  <si>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</si>
  <si>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</si>
  <si>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</si>
  <si>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</si>
  <si>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</si>
  <si>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</si>
  <si>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</si>
  <si>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</si>
  <si>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</si>
  <si>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</si>
  <si>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</si>
  <si>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</si>
  <si>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</si>
  <si>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</si>
  <si>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</si>
  <si>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</si>
  <si>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</si>
  <si>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</si>
  <si>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</si>
  <si>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</si>
  <si>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</si>
  <si>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</si>
  <si>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</si>
  <si>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</si>
  <si>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</si>
  <si>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</si>
  <si>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</si>
  <si>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</si>
  <si>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</si>
  <si>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</si>
  <si>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</si>
  <si>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</si>
  <si>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</si>
  <si>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</si>
  <si>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</si>
  <si>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</si>
  <si>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</si>
  <si>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</si>
  <si>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</si>
  <si>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</si>
  <si>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</si>
  <si>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</si>
  <si>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</si>
  <si>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</si>
  <si>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</si>
  <si>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</si>
  <si>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</si>
  <si>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</si>
  <si>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</si>
  <si>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</si>
  <si>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</si>
  <si>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</si>
  <si>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</si>
  <si>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</si>
  <si>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</si>
  <si>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</si>
  <si>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</si>
  <si>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</si>
  <si>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</si>
  <si>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</si>
  <si>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</si>
  <si>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</si>
  <si>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</si>
  <si>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</si>
  <si>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</si>
  <si>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</si>
  <si>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</si>
  <si>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</si>
  <si>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</si>
  <si>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</si>
  <si>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</si>
  <si>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</si>
  <si>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</si>
  <si>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</si>
  <si>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</si>
  <si>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</si>
  <si>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</si>
  <si>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</si>
  <si>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</si>
  <si>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</si>
  <si>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</si>
  <si>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</si>
  <si>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</si>
  <si>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</si>
  <si>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</si>
  <si>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</si>
  <si>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</si>
  <si>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</si>
  <si>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</si>
  <si>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</si>
  <si>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</si>
  <si>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</si>
  <si>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</si>
  <si>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</si>
  <si>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</si>
  <si>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</si>
  <si>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</si>
  <si>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</si>
  <si>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</si>
  <si>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</si>
  <si>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</si>
  <si>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</si>
  <si>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</si>
  <si>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</si>
  <si>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</si>
  <si>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</si>
  <si>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</si>
  <si>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</si>
  <si>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</si>
  <si>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</si>
  <si>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</si>
  <si>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</si>
  <si>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</si>
  <si>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</si>
  <si>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</si>
  <si>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</si>
  <si>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</si>
  <si>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</si>
  <si>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</si>
  <si>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</si>
  <si>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</si>
  <si>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</si>
  <si>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</si>
  <si>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</si>
  <si>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</si>
  <si>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</si>
  <si>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</si>
  <si>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</si>
  <si>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</si>
  <si>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</si>
  <si>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</si>
  <si>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</si>
  <si>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</si>
  <si>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</si>
  <si>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</si>
  <si>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</si>
  <si>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</si>
  <si>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</si>
  <si>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</si>
  <si>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</si>
  <si>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</si>
  <si>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</si>
  <si>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</si>
  <si>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</si>
  <si>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</si>
  <si>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</si>
  <si>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</si>
  <si>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</si>
  <si>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</si>
  <si>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</si>
  <si>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</si>
  <si>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</si>
  <si>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</si>
  <si>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</si>
  <si>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</si>
  <si>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</si>
  <si>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</si>
  <si>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</si>
  <si>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</si>
  <si>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</si>
  <si>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</si>
  <si>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</si>
  <si>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</si>
  <si>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</si>
  <si>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</si>
  <si>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</si>
  <si>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</si>
  <si>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</si>
  <si>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</si>
  <si>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</si>
  <si>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</si>
  <si>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</si>
  <si>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</si>
  <si>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</si>
  <si>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</si>
  <si>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</si>
  <si>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JULIO</t>
  </si>
  <si>
    <t>AGOSTO</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</si>
  <si>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</si>
  <si>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</si>
  <si>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</si>
  <si>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</si>
  <si>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</si>
  <si>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</si>
  <si>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</si>
  <si>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</si>
  <si>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</si>
  <si>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Durante este periodo se tramitaron los contratos de persona natural que apoyan la implementación de la estrategia de comunicaciones.  Además, en el mes se elaboraron 57 piezas gráficas en respuesta a diversas solicitudes realizadas por las diferentes áreas</t>
  </si>
  <si>
    <t>Al mes de enero se lleva un acumulado en la ejecución de la meta del 0,083 que se ve reflejada en actividades que apuntan a implementar una estrategia de comunicación bien estructurada permitiendo  que la Secretaría impulse iniciativas clave, fomente la participación ciudadana y promueva acciones para la protección y el empoderamiento de las mujeres.</t>
  </si>
  <si>
    <t>N/A</t>
  </si>
  <si>
    <t xml:space="preserve">Las actividades descritas aportan a múltiples beneficios a la Secretaría de la Mujer, fortaleciendo su estrategia de comunicaciones y garantizando un impacto positivo en sus objetivos institucionales. </t>
  </si>
  <si>
    <t>FEBRERO</t>
  </si>
  <si>
    <t xml:space="preserve">Durante el mes de febrero  se tramitaron 6 solicitudes de brief de distintas subdirecciones y gerencias de la Secretaría. Y como resultados de esta solicitudes se elaboraron  339 piezas gráficas y 15 contenidos audiovisuales (videos y fotografías) que permiten dar respuesta a la solictudes de las diferentes áreas. </t>
  </si>
  <si>
    <t>Al mes de febrero  se lleva un acumulado en la ejecución de la meta del 0,166 en la implementación de la estrategia de comunicaciones reflejando un avance significativo en la difusión de las iniciativas de la entidad.Durante este periodo se tramitaron 6 solicitudes de brief de distintas subdirecciones y gerencias de la Secretaría. Esto ha permitido mejorar la organización y gestión de las estrategias de comunicación.
Al mes de febrero, se elaboraron 396 piezas gráficas y 15 contenidos audiovisuales (videos y fotografías), respondiendo a las necesidades de comunicación estratégica de la Secretaría y fortaleciendo la visibilidad de sus actividades.</t>
  </si>
  <si>
    <t>Los avances logrados en la implementación de la estrategia de comunicaciones en la Secretaría de la Mujer aportan diversos beneficios clave los cuales permiten  consolidar el trabajo de la Secretaría de la Mujer, garantizando que sus iniciativas tengan un mayor impacto y sean percibidas de manera efectiva por la ciudadanía y los diferentes grupos de interés.</t>
  </si>
  <si>
    <t>MARZO</t>
  </si>
  <si>
    <t xml:space="preserve">Durante el mes de marzo  se tramitaron 12 solicitudes de brief de distintas subdirecciones y gerencias de la Secretaría. Y como resultados de esta solicitudes se elaboraron  280 piezas gráficas y 15 contenidos audiovisuales (videos y fotografías) que permiten dar respuesta a la solictudes de las diferentes áreas. </t>
  </si>
  <si>
    <t>Al mes demarzo  se lleva un acumulado en la ejecución de la meta del 0,249 en la implementación de la estrategia de comunicaciones reflejando un avance significativo en la difusión de las iniciativas de la entidad. Al corte del primer trimestre se tramitaron 18 solicitudes de brief de distintas subdirecciones y gerencias de la Secretaría. Esto ha permitido mejorar la organización y gestión de las estrategias de comunicación.
Al mes de marzo, se elaboraron 749 piezas gráficas y 73 contenidos audiovisuales (videos y fotografías), respondiendo a las necesidades de comunicación estratégica de la Secretaría y fortaleciendo la visibilidad de sus actividades.</t>
  </si>
  <si>
    <t xml:space="preserve">Estos avances en la estrategia de comunicación traen múltiples beneficios para la Secretaría de la Mujer, como una mayor visibilidad de sus actividades y un fortalecimiento de su presencia en los medios y entre la comunidad. La mejora en la organización y gestión de las estrategias permite una comunicación más coherente y alineada con los objetivos institucionales, lo que incrementa la efectividad de las campañas y acciones. Además, la producción constante de contenido visual y audiovisual facilita el acceso a la información y mejora la comprensión de sus iniciativas, contribuyendo a una mayor participación y apoyo de la ciudadanía. Todo esto refuerza la imagen institucional, promueve la transparencia y potencia el impacto de las acciones de la Secretaría.
</t>
  </si>
  <si>
    <t>ABRIL</t>
  </si>
  <si>
    <t xml:space="preserve">Durante el mes de abrIl  se tramitaron 12 solicitudes de brief de distintas subdirecciones y gerencias de la Secretaría. Y como resultados de esta solicitudes se elaboraron  284 piezas gráficas y 32 contenidos audiovisuales (videos y fotografías) que permiten dar respuesta a la solictudes de las diferentes áreas. </t>
  </si>
  <si>
    <t>A corte de abril, se registra un avance acumulado del 0,332 % en la ejecución de la meta relacionada con la implementación de la estrategia de comunicaciones, lo que evidencia un progreso significativo en la difusión de las iniciativas de la entidad. Durante este periodo, se han gestionado 30 solicitudes de brief por parte de distintas subdirecciones y gerencias de la Secretaría, lo que ha contribuido a una mejor organización y gestión de las estrategias comunicativas.
Asimismo, se elaboraron 1.033 piezas gráficas y 105 contenidos audiovisuales (entre videos y fotografías), dando respuesta a las necesidades de comunicación estratégica y fortaleciendo la visibilidad de las actividades de la Secretaría.</t>
  </si>
  <si>
    <t>Los avances en la estrategia de comunicaciones  benefician directamente a la ciudadanía, ya que permiten un acceso más claro, oportuno y transparente a la información pública, facilitando la comprensión de los programas, servicios y acciones institucionales. Las estrategias de comunicación implementadas han priorizado la inclusión de diversos canales y formatos —como piezas gráficas, contenidos audiovisuales, publicaciones en redes sociales y boletines informativos— para llegar a públicos diversos y garantizar que la información sea accesible para todos los sectores de la población.
Además de estas aaciones, se ha fortalecido el enfoque estratégico de las comunicaciones, alineando los mensajes institucionales con las necesidades y expectativas de la comunidad, promoviendo la cercanía entre la entidad y la ciudadanía. Esto no solo mejora la visibilidad de las actividades de la Secretaría, sino que también fomenta la confianza pública, el sentido de pertenencia y la participación activa en las iniciativas gubernamentales.</t>
  </si>
  <si>
    <t>MAYO</t>
  </si>
  <si>
    <t xml:space="preserve">En el mes de mayo se tramitaron 11 solicitudes tanto de Brief como de correo recibidas por las diferentes dependencias de la Secretaria. Como resultado de anterior se elaboraron 622 piezas graficas y 36 contenidos audiovisuales (videos y fotografías) que permiten dar respuesta a la solictudes de las diferentes áreas. </t>
  </si>
  <si>
    <t>A corte de mayo, se registra un avance acumulado de 0,415 % en la ejecución de la meta relacionada con la implementación de la estrategia de comunicaciones, lo que evidencia un progreso significativo en la difusión de las iniciativas de la entidad. Durante este periodo, se han gestionado 41 solicitudes de brief por parte de distintas dependencias de la Secretaría, lo que ha contribuido a una mejor organización y gestión de las estrategias comunicativas.
Asimismo, se elaboraron 1.655 piezas gráficas y 141 contenidos audiovisuales (entre videos y fotografías), dando respuesta a las necesidades de comunicación estratégica y fortaleciendo la visibilidad de las actividades de la Secretaría.</t>
  </si>
  <si>
    <t>N.A.</t>
  </si>
  <si>
    <t>Los avances en la implementación de la estrategia de comunicaciones continúan beneficiando directamente a la ciudadanía, al facilitar un acceso más claro, oportuno y transparente a la información pública. Esto permite una mejor comprensión de los programas, servicios y acciones institucionales de la Secretaría. Lo anterior refleja un progreso sostenido en la difusión de las iniciativas de la entidad. Las estrategias implementadas han priorizado la utilización de múltiples canales y formatos —como contenidos visuales, publicaciones en redes sociales, boletines informativos y materiales impresos— con el objetivo de alcanzar a públicos diversos y garantizar la accesibilidad de la información en todos los sectores de la población.
Asimismo, se ha consolidado un enfoque estratégico de las comunicaciones, alineando los mensajes institucionales con las necesidades y expectativas de la comunidad. Esta alineación ha promovido una mayor cercanía entre la entidad y la ciudadanía, mejorando la visibilidad de las actividades de la Secretaría y fortaleciendo la confianza pública, el sentido de pertenencia y la participación activa en las iniciativas gubernamentales.</t>
  </si>
  <si>
    <t>JUNIO</t>
  </si>
  <si>
    <t xml:space="preserve">En el mes de junio se tramitaron 20 solicitudes tanto de Brief como de correo recibidas por las diferentes dependencias de la Secretaria. Como resultado de lo anterior se elaboraron 340 piezas graficas y 38 contenidos audiovisuales (videos y fotografías) que permiten dar respuesta a la solictudes de las diferentes áreas. </t>
  </si>
  <si>
    <t>A corte de junio, se registra un avance acumulado de 0,498% en la ejecución de la meta relacionada con la implementación de la estrategia de comunicaciones, lo que evidencia un progreso significativo en la difusión de las iniciativas de la entidad. Durante este periodo, se han gestionado 61 solicitudes de brief por parte de distintas dependencias de la Secretaría, lo que ha contribuido a una mejor organización y gestión de las estrategias comunicativas.
Asimismo, se elaboraron 1.995 piezas gráficas y 179 contenidos audiovisuales (entre videos y fotografías), dando respuesta a las necesidades de comunicación estratégica y fortaleciendo la visibilidad de las actividades de la Secretaría.</t>
  </si>
  <si>
    <t>Los avances en la implementación de la estrategia de comunicaciones siguen generando beneficios directos para la ciudadanía, al facilitar un acceso más claro, oportuno y transparente a la información pública. Esto ha favorecido una mejor comprensión de los programas, servicios y acciones institucionales de la Secretaría. A corte de junio, se evidencia un progreso sostenido en el cumplimiento de la meta asociada a esta estrategia, reflejado en el fortalecimiento de los procesos de difusión y visibilización de las iniciativas de la entidad.
Durante este periodo, se ha consolidado una dinámica de trabajo articulada con las distintas dependencias, mediante la atención oportuna de solicitudes de apoyo comunicacional. Esta coordinación ha permitido una respuesta eficiente a las necesidades de cada área, a través de la producción de piezas gráficas y contenidos audiovisuales que fortalecen la comunicación institucional.</t>
  </si>
  <si>
    <t xml:space="preserve">En el mes de julio se tramitaron 17 solicitudes tanto de Brief como de correo recibidas por las diferentes dependencias de la Secretaria. Como resultado de lo anterior se elaboraron 494 piezas graficas y 55 contenidos audiovisuales (videos y fotografías) que permiten dar respuesta a la solictudes de las diferentes áreas. </t>
  </si>
  <si>
    <t>A corte de julio, se registra un avance acumulado de 0,581% en la ejecución de la meta relacionada con la implementación de la estrategia de comunicaciones, lo que evidencia un progreso significativo en la difusión de las iniciativas de la entidad. Durante este periodo, se han gestionado 78 solicitudes de brief por parte de distintas dependencias de la Secretaría, lo que ha contribuido a una mejor organización y gestión de las estrategias comunicativas.
Asimismo, se elaboraron 2.489 piezas gráficas y 234 contenidos audiovisuales (entre videos y fotografías), dando respuesta a las necesidades de comunicación estratégica y fortaleciendo la visibilidad de las actividades de la Secretaría.</t>
  </si>
  <si>
    <t>Los avances en la implementación de la estrategia de comunicaciones continúan generando beneficios directos para la ciudadanía, al facilitar un acceso más claro, oportuno y transparente a la información pública. Esto ha permitido una mejor comprensión de los programas, servicios y acciones institucionales de la Secretaría. A corte de julio, se observa un progreso significativo en el cumplimiento de la meta establecida, evidenciado en el fortalecimiento sostenido de los procesos de difusión y visibilización de las iniciativas de la entidad. Durante este periodo, se ha consolidado una dinámica de trabajo articulada con las distintas dependencias, a través de la atención oportuna de solicitudes de apoyo comunicacional. Esta coordinación ha favorecido una respuesta eficiente a las necesidades de cada área, mediante la producción estratégica de piezas gráficas y contenidos audiovisuales que robustecen la comunicación institucional y amplían el alcance de las acciones adelantadas por la Secretaría.</t>
  </si>
  <si>
    <t xml:space="preserve">En agosto se gestionaron 18 solicitudes, entre briefs y correos, remitidas por las diferentes dependencias de la Secretaría para la divulgación de sus servicios. Como resultado, se produjeron 349 piezas gráficas y 31 contenidos audiovisuales (videos y fotografías), elaborados para dar respuesta de manera oportuna y efectiva a las necesidades de comunicación de las áreas.
</t>
  </si>
  <si>
    <t xml:space="preserve">A corte de agosto, se registra un avance acumulado de 0,664% en la ejecución de la meta relacionada con la implementación de la estrategia de comunicaciones, lo que evidencia un progreso significativo en la difusión de las iniciativas de la entidad. Durante este periodo, se han gestionado 96 solicitudes de brief o solicitudes por correo electrónico por parte de distintas dependencias de la Secretaría, lo que ha contribuido a una mejor organización y gestión de las estrategias comunicativas.
Asimismo, se elaboraron 2.489 piezas gráficas y 264 contenidos audiovisuales (entre videos y fotografías), dando respuesta a las necesidades de comunicación estratégica y fortaleciendo la visibilidad de las actividades de la Secretaría.
</t>
  </si>
  <si>
    <t>La estrategia de comunicaciones de la Secretaría ha avanzado de manera constante, consolidándose como un pilar para garantizar a la ciudadanía un acceso ágil, claro y confiable a la información pública. Gracias a este esfuerzo, se ha fortalecido la visibilidad de los programas, servicios y acciones institucionales, contribuyendo a una mayor apropiación por parte de la comunidad. Durante el periodo reciente, se ha fortalecido el trabajo colaborativo con las diferentes dependencias, lo que ha permitido responder de forma efectiva a sus requerimientos en materia de comunicación. Este ejercicio articulado se ha traducido en la producción de contenidos gráficos y audiovisuales que no solo respaldan las metas institucionales, sino que también amplían el alcance y la incidencia de las iniciativas que impulsa la Entidad.</t>
  </si>
  <si>
    <t>SEPTIEMBRE</t>
  </si>
  <si>
    <t>En septiembre se gestionaron 42 solicitudes, entre briefs y correos, remitidas por las diferentes dependencias de la Secretaría para la divulgación de sus servicios. Como resultado, se produjeron 505 piezas gráficas y 42 contenidos audiovisuales (videos y fotografías), elaborados para dar respuesta de manera oportuna y efectiva a las necesidades de comunicación de las áreas.</t>
  </si>
  <si>
    <t>A corte de septiembre, se registra un avance acumulado de 0,747% en la ejecución de la meta relacionada con la implementación de la estrategia de comunicaciones, lo que evidencia un progreso significativo en la difusión de las iniciativas de la entidad. Durante este periodo, se han gestionado 138 solicitudes de brief o solicitudes por correo electrónico por parte de distintas dependencias de la Secretaría, lo que ha contribuido a una mejor organización y gestión de las estrategias comunicativas.
Asimismo, se elaboraron 2,994 piezas gráficas y 306 contenidos audiovisuales (entre videos y fotografías), dando respuesta a las necesidades de comunicación estratégica y fortaleciendo la visibilidad de las actividades de la Secretaría.</t>
  </si>
  <si>
    <t>La estrategia de comunicaciones de la Secretaría ha mantenido un avance constante, consolidándose como un eje fundamental para garantizar a la ciudadanía un acceso ágil, transparente y confiable a la información pública. Este proceso ha permitido fortalecer la visibilidad de los programas, servicios y acciones institucionales, promoviendo una mayor apropiación y participación por parte de la comunidad.Durante el periodo reciente, se ha fortalecido el trabajo articulado con las diferentes dependencias de la entidad, lo que ha posibilitado una atención más oportuna y efectiva a sus requerimientos comunicativos. Esta labor coordinada se ha reflejado en la creación y difusión de contenidos gráficos y audiovisuales que apoyan las metas institucionales y potencian el alcance de las iniciativas misionales.
El fortalecimiento de las estrategias digitales y la producción de materiales comunicativos de calidad han contribuido a mejorar la relación entre la administración y la ciudadanía, consolidando espacios informativos accesibles que promueven la transparencia, el sentido de pertenencia y la confianza en la gestión pública.</t>
  </si>
  <si>
    <t>OCTUBRE</t>
  </si>
  <si>
    <t>En octubre se gestionaron 26 solicitudes, entre briefs y correos, remitidas por las diferentes dependencias de la Secretaría para la divulgación de sus servicios. Como resultado, se produjeron 415 piezas gráficas y 46 contenidos audiovisuales (videos y fotografías), elaborados para dar respuesta de manera oportuna y efectiva a las necesidades de comunicación de las áreas.</t>
  </si>
  <si>
    <t xml:space="preserve">A corte de octubre, se registra un avance acumulado de 0,83% en la ejecución de la meta relacionada con la implementación de la estrategia de comunicaciones, lo que evidencia un progreso significativo en la difusión de las iniciativas de la entidad. Durante este periodo, se han gestionado 164 solicitudes de brief o solicitudes por correo electrónico por parte de distintas dependencias de la Secretaría, lo que ha contribuido a una mejor organización y gestión de las estrategias comunicativas.
Por otro lado al mes de octubre, se han elaborado 3.758 piezas gráficas. Durante este mes se realizó un ajuste en las cifras reportadas, incorporando piezas que fueron producidas en periodos anteriores, lo cual permitió actualizar y precisar los datos consignados en la matriz de seguimiento de elaboración de piezas gráficas. Asimismo, a la fecha se han desarrollado 352 contenidos audiovisuales (entre videos y fotografías), atendiendo las necesidades de comunicación estratégica y contribuyendo al fortalecimiento de la visibilidad de las actividades de la Secretaría.
</t>
  </si>
  <si>
    <t xml:space="preserve">La estrategia de comunicaciones de la Secretaría ha mantenido un avance sostenido, consolidándose como un pilar esencial para garantizar a la ciudadanía un acceso ágil, transparente y confiable a la información pública. Este proceso ha fortalecido la visibilidad de los programas, servicios y acciones institucionales, generando mayor conocimiento y apropiación de las iniciativas que promueven el ejercicio de los derechos y la participación activa de las mujeres y de la comunidad en general.
Durante este periodo, el trabajo articulado con las distintas dependencias de la entidad ha permitido responder de manera oportuna y efectiva a las necesidades comunicativas, optimizando la difusión de los mensajes estratégicos y potenciando el impacto de las campañas institucionales.
Asimismo, el fortalecimiento de las estrategias digitales y la producción de materiales comunicativos de alta calidad han contribuido a mejorar la relación entre la administración y la ciudadanía, consolidando canales accesibles, confiables y participativos que promueven la transparencia, el sentido de pertenencia y la confianza en la gestión pública.
</t>
  </si>
  <si>
    <t xml:space="preserve">NOVIEMBRE </t>
  </si>
  <si>
    <t xml:space="preserve">En noviembre se gestionaron 14 solicitudes, entre briefs y correos, remitidas por las diferentes dependencias de la Secretaría para la divulgación de sus servicios. Como resultado, se produjeron 416 piezas gráficas y 37 contenidos audiovisuales (videos y fotografías), elaborados para dar respuesta de manera oportuna y efectiva a las necesidades de comunicación de las áreas. </t>
  </si>
  <si>
    <t xml:space="preserve">A corte de noviembre, se registra un avance acumulado de 0,91% en la ejecución de la meta relacionada con la implementación de la estrategia de comunicaciones, lo que evidencia un progreso significativo en la difusión de las iniciativas de la entidad. Durante este periodo, se han gestionado 178 solicitudes de brief o solicitudes por correo electrónico por parte de distintas dependencias de la Secretaría, lo que ha contribuido a una mejor organización y gestión de las estrategias comunicativas.
Por otro lado al mes de noviembre, se han elaborado 4.174 piezas gráficas. Durante este mes se realizó un ajuste en las cifras reportadas, incorporando piezas que fueron producidas en periodos anteriores, lo cual permitió actualizar y precisar los datos consignados en la matriz de seguimiento de elaboración de piezas gráficas. Asimismo, a la fecha se han desarrollado 389 contenidos audiovisuales (entre videos y fotografías), atendiendo las necesidades de comunicación estratégica y contribuyendo al fortalecimiento de la visibilidad de las actividades de la Secretaría.
</t>
  </si>
  <si>
    <t>La estrategia de comunicaciones de la Secretaría ha presentado un avance sostenido, consolidándose como un pilar fundamental para garantizar a la ciudadanía un acceso oportuno, transparente y confiable a la información pública. Este proceso ha fortalecido la visibilidad de los programas, servicios y acciones institucionales, promoviendo un mayor conocimiento y apropiación de las iniciativas orientadas al ejercicio de los derechos y a la participación activa de las mujeres y de la comunidad en general.
De igual manera, el trabajo articulado con las distintas dependencias de la entidad ha permitido atender de forma eficaz las necesidades comunicativas, optimizando la difusión de los mensajes estratégicos y el alcance de las campañas institucionales. El fortalecimiento de las estrategias digitales y la producción de materiales comunicativos de calidad han contribuido a mejorar la relación entre la administración y la ciudadanía, consolidando canales accesibles y participativos que fomentan la transparencia, el sentido de pertenencia y la confianza en la gestión pública.</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</si>
  <si>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</si>
  <si>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</si>
  <si>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</si>
  <si>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</si>
  <si>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</si>
  <si>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</si>
  <si>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</si>
  <si>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</si>
  <si>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57 piezas gráficas que responden a diferentes solicitudes realizadas</t>
  </si>
  <si>
    <t>Para el mes de enero se tramitaron los contratos de persona natural que apoyan el cumplimiento de la meta que permiten la implementación de la estrategia de comunicaciones y en específico la producción de contenidos audiovisuales para la estrategia de comunicaciones</t>
  </si>
  <si>
    <t>EVIDENCIAS DE EJECUCIÓN</t>
  </si>
  <si>
    <t>https://secretariadistritald-my.sharepoint.com/:f:/g/personal/ecastaneda_sdmujer_gov_co/EpeFmxvbn5BJsp9_onbazacBYdTeX-NmXHBWN6AFNLvs-w?e=9BegAu</t>
  </si>
  <si>
    <t>https://secretariadistritald-my.sharepoint.com/:f:/g/personal/ecastaneda_sdmujer_gov_co/EpYYHfQSb-pGkFUz2lb3HIEB5mwl38MThKeS5iyWoNJEvA?e=oqq3wK</t>
  </si>
  <si>
    <t>https://secretariadistritald-my.sharepoint.com/:f:/g/personal/ecastaneda_sdmujer_gov_co/Em8HMEtsax1KpXsc6JR9gksB6pun1Y75QAfk8Z0hXdRH-Q?e=bQLp9C</t>
  </si>
  <si>
    <t>En el mes de febrero ya con la contratación de las personas que apoyan las actividades de las tareas se tramitaron 6 solicitudes de Brief realizadas por la difrentes subdirecciones o gerencias de la Secretaría.</t>
  </si>
  <si>
    <t>Para el mes de febrero se elaboraron 339 piezas gráficas que responden a las necesidades de comunicar estratégicamente las actividades de la Secretaría</t>
  </si>
  <si>
    <t xml:space="preserve">En el mes de febrero se realizaron 15 contenidos audiovisuales entre videos y tomas fotográficas que responden a las necesidades de comunicar estratégicamente las actividades de la Secretaría </t>
  </si>
  <si>
    <t>En el mes de marzo  se tramitaron 12 solicitudes de Brief realizadas por la difrentes subdirecciones o gerencias de la Secretaría.</t>
  </si>
  <si>
    <t>Para el mes de marzo se elaboraron 280 piezas gráficas que responden a las necesidades de comunicar estratégicamente las actividades de la Secretaría</t>
  </si>
  <si>
    <t xml:space="preserve">En el mes de marzo se realizaron 58 contenidos audiovisuales entre videos y tomas fotográficas que responden a las necesidades de comunicar estratégicamente las actividades de la Secretaría </t>
  </si>
  <si>
    <t>https://secretariadistritald-my.sharepoint.com/:f:/g/personal/ecastaneda_sdmujer_gov_co/EhNNTwm7dxJLsvCaefRbzM8B4CCMdinaeVoKGT9S3BeGcg?e=rvvdDJ</t>
  </si>
  <si>
    <t>https://secretariadistritald-my.sharepoint.com/:f:/g/personal/ecastaneda_sdmujer_gov_co/Eg_8xyikXh9MrsRVHruscEIBkDrYn3vXeR9D1lN6-o4oKg?e=nmzm1v</t>
  </si>
  <si>
    <t>https://secretariadistritald-my.sharepoint.com/:f:/g/personal/ecastaneda_sdmujer_gov_co/Et4Kn409wP9CtKOBQrd40gIBz5zPYT6JeWsgqWGHJg4hEg?e=5ZbTqo</t>
  </si>
  <si>
    <t>En el mes de abril  se tramitaron 6 solicitudes de Brief realizadas por las difrentes subdirecciones o gerencias de la Secretaría.</t>
  </si>
  <si>
    <t>Para el mes de abril se elaboraron 284 piezas gráficas que responden a las necesidades de comunicar estratégicamente las actividades de la Secretaría</t>
  </si>
  <si>
    <t xml:space="preserve">En el mes de abril se realizaron 32 contenidos audiovisuales entre videos y tomas fotográficas que responden a las necesidades de comunicar estratégicamente las actividades de la Secretaría </t>
  </si>
  <si>
    <t>https://secretariadistritald-my.sharepoint.com/:f:/g/personal/ecastaneda_sdmujer_gov_co/Ep6B-3K0nJJMtLahfoDrvtEB2qRwK9H-k4dr6XHE5KCaQQ?e=pIuqRt</t>
  </si>
  <si>
    <t>https://secretariadistritald-my.sharepoint.com/:f:/g/personal/ecastaneda_sdmujer_gov_co/Eik00_UEBR1BibMfdt1SmFsBnyf8EwFOAKppMOMHfBhqLQ?e=6iSXBo</t>
  </si>
  <si>
    <t>https://secretariadistritald-my.sharepoint.com/:f:/g/personal/ecastaneda_sdmujer_gov_co/EjH6DZiewwRAhNII1Mt-5tgB8mJTzQypV66L1N_ZjUoYbg?e=xXdUza</t>
  </si>
  <si>
    <t xml:space="preserve">En el mes de mayo se tramitaron 11 solicitudes tanto de Brief como de correo recibidas por las diferentes dependencias de la Secretaria </t>
  </si>
  <si>
    <t>Para el mes de mayo se elaboraron 622 piezas graficas que responden a las necesidades de comunicar estratégicamente las actividades de la Secretaría</t>
  </si>
  <si>
    <t xml:space="preserve">En el mes de mayo se realizaron 36 contenidos audiovisuales entre videos y tomas fotográficas que responden a las necesidades de comunicar estratégicamente las actividades de la Secretaría 	</t>
  </si>
  <si>
    <t>https://secretariadistritald-my.sharepoint.com/:x:/g/personal/ecastaneda_sdmujer_gov_co/EZQ-bDNPvb5PmbOpoI_8YWABpa670OiFO0RuiDnZRqa39w?e=egi6wL</t>
  </si>
  <si>
    <t>https://secretariadistritald-my.sharepoint.com/:x:/g/personal/ecastaneda_sdmujer_gov_co/Efwe0ju6xQVEvMa5YF3fV-QBYEiurnzcBVdO7dg2lu1eYQ?e=1SP0gW</t>
  </si>
  <si>
    <t>https://secretariadistritald-my.sharepoint.com/:x:/g/personal/jdaza_sdmujer_gov_co/EVveWJk96f1FqOj2CxYCQO4BPmTyNWfuOIF0M0PjfMwshA?e=wzPOVz</t>
  </si>
  <si>
    <t>Reporte publicación Productos Video - Equipo Audiovisual SDMujer.xlsx</t>
  </si>
  <si>
    <t xml:space="preserve">En el mes de junio se tramitaron 20 solicitudes tanto de Brief como de correo recibidas por las diferentes dependencias de la Secretaria 	</t>
  </si>
  <si>
    <t>Para el mes de junio se elaboraron 340 piezas graficas que responden a las necesidades de comunicar estratégicamente las actividades de la Secretaría</t>
  </si>
  <si>
    <t xml:space="preserve">En el mes de junio se realizaron 38 contenidos audiovisuales entre videos y tomas fotográficas que responden a las necesidades de comunicar estratégicamente las actividades de la Secretaría 	</t>
  </si>
  <si>
    <t>https://secretariadistritald-my.sharepoint.com/:x:/g/personal/jarocha_sdmujer_gov_co/Edx5k1mrVR9Do-8v49NuLpkBS5T6IdrfpW6FHf3WULovzQ?e=HfuQg5</t>
  </si>
  <si>
    <t>https://secretariadistritald-my.sharepoint.com/:f:/g/personal/jarocha_sdmujer_gov_co/Et_Ydz8ecMpBnebLST6pZDcB-CdtwpIRt6NyIcLQLzqxtQ?e=czzKPw</t>
  </si>
  <si>
    <t xml:space="preserve">En el mes de julio se tramitaron 17 solicitudes tanto de Brief como de correo recibidas por las diferentes dependencias de la Secretaria 	</t>
  </si>
  <si>
    <t>Para el mes de julio se elaboraron 494 piezas graficas que responden a las necesidades de comunicar estratégicamente las actividades de la Secretaría</t>
  </si>
  <si>
    <t xml:space="preserve">En el mes de julio se realizaron 55 contenidos audiovisuales entre videos y tomas fotográficas que responden a las necesidades de comunicar estratégicamente las actividades de la Secretaría 	</t>
  </si>
  <si>
    <t>https://secretariadistritald-my.sharepoint.com/:x:/g/personal/jarocha_sdmujer_gov_co/Ealawl8pNR9LvsSJpleqaqgBqKY2STD1Edv8fGPmRFEqxA?e=V1EM8F</t>
  </si>
  <si>
    <t>https://secretariadistritald-my.sharepoint.com/:f:/g/personal/jarocha_sdmujer_gov_co/El9ifT7pNzFPsgcYx04OaiMBzJSWYgGnPoOyBQLmzfimvw?e=SdYsg4</t>
  </si>
  <si>
    <t>https://secretariadistritald-my.sharepoint.com/:x:/g/personal/jdaza_sdmujer_gov_co/EVveWJk96f1FqOj2CxYCQO4BPmTyNWfuOIF0M0PjfMwshA?e=B90p8Z</t>
  </si>
  <si>
    <t xml:space="preserve">En el mes de agosto se tramitaron 18 solicitudes tanto de Brief como de correo recibidas por las diferentes dependencias de la Secretaria 	</t>
  </si>
  <si>
    <t>Para el mes de agosto se elaboraron349 piezas graficas que responden a las necesidades de comunicar estratégicamente las actividades de la Secretaría</t>
  </si>
  <si>
    <t xml:space="preserve">En el mes de agosto se realizaron 31 contenidos audiovisuales entre videos y tomas fotográficas que responden a las necesidades de comunicar estratégicamente las actividades de la Secretaría 	</t>
  </si>
  <si>
    <t>https://secretariadistritald-my.sharepoint.com/:f:/g/personal/ecastaneda_sdmujer_gov_co/EiNWtVB80CFOnH5knwfBCRgBqCAbzPYEC-XWvaDSg3gcMg?e=ingITr</t>
  </si>
  <si>
    <t>https://secretariadistritald-my.sharepoint.com/:f:/g/personal/ecastaneda_sdmujer_gov_co/ErHKC5NrVXJIn7_uu9lHkh0BxFYheOO9KuWYU9iiaqH5nA?e=aWhiMP</t>
  </si>
  <si>
    <t>https://secretariadistritald-my.sharepoint.com/:x:/g/personal/jdaza_sdmujer_gov_co/EVveWJk96f1FqOj2CxYCQO4B6wQb-m6ptO1A-ECW_fIP6Q?e=cXBapr&amp;CID=5d938343-2144-58bb-7a13-d8140e2517f9</t>
  </si>
  <si>
    <t xml:space="preserve">En el mes de septiembre se tramitaron 42 solicitudes tanto de Brief como de correo recibidas por las diferentes dependencias de la Secretaria  </t>
  </si>
  <si>
    <t>Para el mes de septiembre se elaboraron 505 piezas graficas que responden a las necesidades de comunicar estratégicamente las actividades de la Secretaría</t>
  </si>
  <si>
    <t xml:space="preserve">En el mes de septiembre se realizaron 42 contenidos audiovisuales entre videos y tomas fotográficas que responden a las necesidades de comunicar estratégicamente las actividades de la Secretaría  </t>
  </si>
  <si>
    <t>https://secretariadistritald-my.sharepoint.com/:f:/g/personal/ecastaneda_sdmujer_gov_co/EvH5NapL5Z5BpwGLsWQLI_kBNaaRl07GLLPwXAUGX506wg?e=IpEFtP</t>
  </si>
  <si>
    <t>https://secretariadistritald-my.sharepoint.com/:f:/g/personal/ecastaneda_sdmujer_gov_co/Egn7E0jnrnVGhiAkgDK_QJ4B3hzxL8yHC0N_csShoFZPrQ?e=i5Xt0H</t>
  </si>
  <si>
    <t>https://secretariadistritald-my.sharepoint.com/:f:/g/personal/ecastaneda_sdmujer_gov_co/Et80P6at-p1KpAxmiuYEnXkB84F8jwhPa3iX4MG3sv4_2A?e=w2l8rr</t>
  </si>
  <si>
    <t xml:space="preserve">En el mes de octubre se tramitaron 26 solicitudes tanto de Brief como de correo recibidas por las diferentes dependencias de la Secretaría.  </t>
  </si>
  <si>
    <t>Para el mes de octubre se elaboraron 415 piezas graficas que responden a las necesidades de comunicar estratégicamente las actividades de la Secretaría</t>
  </si>
  <si>
    <t xml:space="preserve">En el mes de octubre se realizaron 46 contenidos audiovisuales entre videos y tomas fotográficas que responden a las necesidades de comunicar estratégicamente las actividades de la Secretaría   </t>
  </si>
  <si>
    <t>https://secretariadistritald-my.sharepoint.com/:f:/g/personal/ecastaneda_sdmujer_gov_co/Eg9z0EaNly1MmoakKx0d7VoB7zFJVNIAyBKk8QWKx_mN-A?e=NSGcs8</t>
  </si>
  <si>
    <t>https://secretariadistritald-my.sharepoint.com/:f:/g/personal/ecastaneda_sdmujer_gov_co/ErR_BIipHbhHuZt2_iiUXu0BzRLN_H5W0w889kH62AUTfg?e=W1dam2</t>
  </si>
  <si>
    <t>https://secretariadistritald-my.sharepoint.com/:f:/g/personal/ecastaneda_sdmujer_gov_co/EhPcMkDPUpFMrzccOn-iqFcBI9pR2NuOjpmpSFroZInYEA?e=d8z97W</t>
  </si>
  <si>
    <t xml:space="preserve">En el mes de noviembre se tramitaron 14 solicitudes tanto de Brief como de correo recibidas por las diferentes dependencias de la Secretaría.   </t>
  </si>
  <si>
    <t>Para el mes de noviembre se elaboraron 416 piezas graficas que responden a las necesidades de comunicar estratégicamente las actividades de la Secretaría</t>
  </si>
  <si>
    <t xml:space="preserve">En el mes de noviembre se realizaron 37 contenidos audiovisuales entre videos y tomas fotográficas que responden a las necesidades de comunicar estratégicamente las actividades de la Secretaría   </t>
  </si>
  <si>
    <t>https://secretariadistritald-my.sharepoint.com/:f:/g/personal/ecastaneda_sdmujer_gov_co/IgDryATeRaqhQplGDo0qqtjNAbLL_mQrtCJ1iPEifCl3jbk?e=jw0L5y</t>
  </si>
  <si>
    <t>https://secretariadistritald-my.sharepoint.com/:f:/g/personal/ecastaneda_sdmujer_gov_co/IgA2hYMjk_LMTKORFPMrzwf_AejTyTm4BsXpKI1ElZj8sdk?e=FoMmb2</t>
  </si>
  <si>
    <t>https://secretariadistritald-my.sharepoint.com/:f:/g/personal/ecastaneda_sdmujer_gov_co/IgDLnDU4A7RvQ7p-MblqSe6sAQcCDFvzp4pQaZx6SUSIXOI?e=b6aGMA</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</si>
  <si>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</si>
  <si>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</si>
  <si>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</si>
  <si>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</si>
  <si>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13 contenidos actualizados, se reportó un alcance de 91.094 personas en las páginas de la Secretaría y se evidenciaron 1.950 nuevos usuarios en redes sociales, con un alcance total de 259,979 personas a través de los contenidos publicados.</t>
  </si>
  <si>
    <t>Al mes de enero se lleva una ejecución del 8,3 evidenciando las siguientes tareas: se subieron 13 contenidos actualizados, se reportó un alcance de 91.094 personas en las páginas de la Secretaría y se evidenciaron 1.950 nuevos usuarios en redes sociales, con un alcance de 259,979 personas. Para un total acumulado de 351,073 personas a través de los contenidos publicados.</t>
  </si>
  <si>
    <t>Durante febrero, se realizaron 22 actualizaciones en la página web de la Secretaría en respuesta a diversas solicitudes. Como resultado, se alcanzaron 103.893 personas en las páginas web y se evidenciaron 1.693 nuevos usuarios en redes socialescon un alcance de 434,488 en redes sociales para este mes. El total de personas alcanzadas en el mes de marzo fue de 538,381 en redes y páginas web</t>
  </si>
  <si>
    <t>Entre enero y febrero, se avanzó en la meta en un 16,6 con la contratación de personal y la actualización de contenidos en plataformas digitales. En total, se realizaron 35 actualizaciones en la página web (13 en enero y 22 en febrero), alcanzando 194.987 personas en las páginas de la Secretaría. En redes sociales, se sumaron 3.643 nuevos usuarios y se logró un alcance de  personas. Para un total acumulado de 694.467. en redes sociales a febrero.  El acumulado de  personas alcanzadas con los contenidos publicados en ambos meses para páginas web y redes sociales es de 889,454.</t>
  </si>
  <si>
    <t>Los avances en SDMujer han fortalecido la difusión de información y servicios a la ciudadanía, facilitando el acceso a contenidos actualizados a través de plataformas digitales. La contratación de personal ha permitido mejorar la gestión y la calidad de la información, beneficiando a un mayor número de personas. Además, el crecimiento en redes sociales y el incremento en el alcance de las publicaciones han ampliado la visibilidad de la Secretaría, promoviendo una mayor interacción y participación de la comunidad en temas clave para las mujeres.</t>
  </si>
  <si>
    <t>Durante el mes de marzo, se realizaron 57 actualizaciones en la página web de la Secretaría en respuesta a diversas solicitudes. Como resultado, se alcanzaron 95.876 personas alcanzadas en las páginas web y se evidenciaron 2.095 nuevos usuarios en redes sociales, con un alcance de 2.232.246 personas en las redes. Para cerrar el mes de marzo con un alcance total de 2.328.122 personas alcanzadas en páginas web y redes sociales</t>
  </si>
  <si>
    <t>Al cierre del primer trimestre se avanzó en un 24,9% a través de las diferentes Plataformas digitales de la Entidad con un total de 92 actualizaciones en la página web  y un alcance de 290.836 personas en páginas web, 2.926.713 en redes sociales para un total alcanzado a marzo de 3.217.576 personas</t>
  </si>
  <si>
    <t>La Secretaría ha logrado un avance significativo en la difusión de información y actualización de contenidos a través de sus plataformas digitales, fortaleciendo la comunicación con la ciudadanía. Gracias a las constantes actualizaciones en la página web y a la amplia difusión en redes sociales, se ha conseguido un impacto considerable, permitiendo que un gran número de personas accedan a información relevante de manera oportuna y eficiente. Este esfuerzo contribuye a una mayor transparencia, participación y cercanía con la comunidad, consolidando el compromiso de la Entidad con la difusión de sus iniciativas y servicios.</t>
  </si>
  <si>
    <t>Durante el mes de abril, se realizaron 48 actualizaciones en la página web de la Secretaría en respuesta a diversas solicitudes. Como resultado, se alcanzaron 97,145 personas alcanzadas en las páginas web y se evidenciaron 1,497 nuevos usuarios en redes sociales, con un alcance de 564,431 personas en las redes. Para cerrar el mes de abril con un alcance total de 661.576  personas alcanzadas en páginas web y redes sociales</t>
  </si>
  <si>
    <t>Al cierre del mes de abril, se alcanzó un avance del 33,2 % en la ejecución de las metas a través de las diferentes plataformas digitales de la entidad. En este periodo, se realizaron 140 actualizaciones en la página web institucional, logrando un alcance de 387.981 personas a través de este canal. Adicionalmente, las redes sociales registraron un alcance de 3.491.144 personas, lo que representa un total acumulado de 3.879.152 personas alcanzadas hasta el mes de abril.</t>
  </si>
  <si>
    <t>Al cierre del mes de abril, se alcanzó un avance del 33,2 % en la ejecución de las metas a través de las diferentes plataformas digitales de la entidad. En este periodo, se fortaleció la actualización constante de la página web institucional y la difusión de contenidos en redes sociales, lo que ha permitido mantener informada a la ciudadanía de manera continua.
Este trabajo beneficia directamente a la comunidad, ya que facilita el acceso a información confiable desde cualquier lugar, promueve el diálogo entre la administración y la ciudadanía, y garantiza que los procesos institucionales sean más visibles y comprensibles. Además, impulsa una mayor cercanía con la población, permitiendo que las personas se involucren activamente en los temas de interés público y ejerzan un control social más informado.</t>
  </si>
  <si>
    <t>Durante el mes de mayo se realizaron 48 ctualizaciones en la página web de la Secretaría en respuesta a diversas solicitudes. Como resultado, se alcanzaron 79.776 visitas en las páginas web de la SDMujer  y se evidenciaron 2123 nuevos usuarios en redes sociales y un alcance de 501087 personas con los contenidos publicaciones en el presente mes.  Para cerrar el mes de mayo con un alcance total de 580.863  personas alcanzadas en páginas web y redes sociales</t>
  </si>
  <si>
    <t>Al cierre del mes de mayo, se alcanzó un avance del 41,5% en la ejecución de las metas a través de las diferentes plataformas digitales de la entidad. En este periodo, se realizaron 188 actualizaciones en la página web institucional, logrando un alcance de 467.757 visitas a través de este canal. Adicionalmente, las redes sociales registraron un alcance de 3.992.231 personas, lo que representa un total acumulado de 4.460.015 personas alcanzadas</t>
  </si>
  <si>
    <t xml:space="preserve"> Este trabajo ha fortalecido la presencia institucional en los entornos digitales, permitiendo mantener informada a la comunidad de manera continua y confiable. La actualización constante de contenidos y el uso estratégico de estas plataformas han facilitado el acceso a información pública desde cualquier lugar, promoviendo el diálogo entre la administración y la ciudadanía. Además, ha contribuido a la visibilidad de los procesos institucionales y ha fomentado una mayor cercanía con la población, lo que impulsa una participación más activa e informada en los temas de interés público y fortalece el ejercicio del control social.</t>
  </si>
  <si>
    <t>Durante el mes de junio se realizaron 52 actualizaciones en la página web de la Secretaría en respuesta a diversas solicitudes. Como resultado, se alcanzaron 67.280 visitas en las páginas web de la SDMujer  y se evidenciaron 2018 nuevos usuarios en redes sociales y un alcance de 1.609.422 personas con los contenidos publicaciones en el presente mes.  Para cerrar el mes de junio con un alcance total de 1.676.702  personas alcanzadas en páginas web y redes sociales</t>
  </si>
  <si>
    <t>Al cierre del mes de junio, se alcanzó un avance del 49,8% en la ejecución de las metas a través de las diferentes plataformas digitales de la entidad. En este periodo, se realizaron 240 actualizaciones en la página web institucional, logrando un alcance de 535.037 visitas a través de este canal. Adicionalmente, las redes sociales registraron un alcance de 5.601.653 personas, lo que representa un total acumulado de 5.668.933 personas alcanzadas</t>
  </si>
  <si>
    <t>Durante el mes de junio, se fortaleció significativamente la presencia institucional en los entornos digitales, consolidando un canal de comunicación confiable y dinámico con la ciudadanía. La actualización constante de contenidos en la página web, en respuesta a diversas solicitudes, así como la difusión estratégica en redes sociales, permitieron mantener informada a la comunidad y facilitar el acceso a la información pública desde cualquier lugar. Esta gestión ha promovido un diálogo más cercano entre la administración y la ciudadanía, aumentando la visibilidad de los procesos institucionales y fomentando una participación más activa e informada en los asuntos de interés público. Gracias al uso eficaz de estas plataformas, se evidenció un crecimiento sostenido en el alcance y la interacción con los contenidos digitales, lo que también refleja un avance positivo en el cumplimiento de las metas establecidas para el periodo.</t>
  </si>
  <si>
    <t xml:space="preserve">Durante el mes de julio se realizaron 51 actualizaciones en la página web de la Secretaría en respuesta a diversas solicitudes. Como resultado, se alcanzaron 81.774 visitas en las páginas web de la SDMujer  y se evidenciaron 13.666 nuevos usuarios en redes sociales y un alcance de 946.222 personas con los contenidos publicaciones en el presente mes.  </t>
  </si>
  <si>
    <t>Al cierre del mes de julio, se alcanzó un avance del 58,1% en la ejecución de las metas a través de las diferentes plataformas digitales de la entidad. En este periodo, se realizaron 291 actualizaciones en la página web institucional, logrando un alcance de 616.811 visitas a través de este canal. Adicionalmente, las redes sociales registraron un alcance de 6.547.875 personas,  lo que representa un total acumulado de 7.164.686 personas alcanzadas</t>
  </si>
  <si>
    <t>Durante el mes de julio, se fortaleció de manera sostenida la presencia institucional en los entornos digitales, consolidando estos canales como medios confiables y dinámicos de comunicación con la ciudadanía. La actualización continua de la página web institucional, en respuesta a las solicitudes de distintas dependencias, junto con una estrategia activa de difusión en redes sociales, permitió mantener informada a la comunidad y facilitar el acceso a la información pública desde cualquier lugar. Esta gestión ha favorecido un diálogo más cercano entre la administración y la ciudadanía, incrementando la visibilidad de los procesos institucionales y promoviendo una participación más activa e informada. El uso eficaz de estas plataformas digitales reflejó un avance positivo en el cumplimiento de las metas trazadas para el periodo, evidenciado en el aumento sostenido del alcance y la interacción con los contenidos publicados.</t>
  </si>
  <si>
    <t>Durante el mes de agosto se realizaron 25 actualizaciones en la página web de la Secretaría en respuesta a diversas solicitudes realizadas por las diferentes áreas. Como resultado, se alcanzaron 94.591 visitas en las páginas web de la SDMujer  y se evidenciaron 1.399 nuevos usuarios y un alcance de 718.060 personas con los contenidos publicaciones en redes sociales</t>
  </si>
  <si>
    <t xml:space="preserve">Al cierre del mes de agosto, se alcanzó un avance del 66,4% en la ejecución de la meta a través de las diferentes plataformas digitales de la entidad. En este periodo. A la fecha se han tramitado 316 solicitudes para actualizar la información en las páginas web de la Entidad. En este periodo. Se requiere hacer un ajuste a los impactos en redes sociales y páginas web así:
Páginas web Alcances
enero 91.094     febrero 103.893    marzo 95.876     abril 97.145   mayo 105.589   junio 87.865   julio 105.873   agosto 94.591   Total: 781.926
Redes Sociales:
Enero 259.979   Febrero 434.488  marzo 2.232.246  abril 564.431   mayo 663.538   junio 1.609.422    julio 948.796   agosto 718.060  Total: 7.430.960
Total impactos = redes sociales+ páginas web
Total impactos a agosto= 8.212.886
Adicional a lo anterior a la fecha se tienen un total de 16.368 nuevos seguidores así:
Enero 1.950  Febrero 1.693   marzo 2.095   abril 1.497   mayo 2.123   junio 2.018   julio 3.593   agosto 1.399
</t>
  </si>
  <si>
    <t>En agosto se consolidó de manera progresiva la presencia institucional en los espacios digitales, posicionando estos canales como fuentes seguras y dinámicas de comunicación con la ciudadanía. La actualización constante de la información en la página web, en respuesta a los requerimientos de las diferentes dependencias, junto con una estrategia activa de difusión en redes sociales, permitió mantener informada a la comunidad y garantizar el acceso oportuno a la información pública desde cualquier lugar. Esta labor fortaleció el vínculo entre la administración y la ciudadanía, incrementando la visibilidad de los procesos institucionales y fomentando una participación más informada y cercana. El uso eficiente de estas plataformas digitales representó un avance significativo en el logro de las metas propuestas para el periodo, reflejado en el crecimiento sostenido del alcance y la interacción con los contenidos divulgados.</t>
  </si>
  <si>
    <t>Durante el mes de septiembre se realizaron 26 actualizaciones en la página web de la Secretaría en respuesta a diversas solicitudes realizadas por las diferentes áreas. Como resultado, se alcanzaron 105.707 visitas en las páginas web de la SDMujer  y se evidenciaron 2,268 nuevos usuarios y un alcance de 966,721 personas con los contenidos publicaciones en redes sociales</t>
  </si>
  <si>
    <r>
      <t>Al cierre del mes de septiembre, se alcanzó un avance del 74,7% en la ejecución de las metas a través de las diferentes plataformas digitales de la entidad. En este periodo, se realizaron 342 actualizaciones en la página web institucional, logrando un alcance de 887,633 visitas a través de este canal. Adicionalmente, las redes sociales registraron un alcance de 8.397.681 personas, lo que representa un total acumulado de 9.285.314</t>
    </r>
    <r>
      <rPr>
        <sz val="12"/>
        <color rgb="FFFF0000"/>
        <rFont val="Arial"/>
        <family val="2"/>
      </rPr>
      <t xml:space="preserve"> </t>
    </r>
    <r>
      <rPr>
        <sz val="12"/>
        <color theme="1"/>
        <rFont val="Arial"/>
        <family val="2"/>
      </rPr>
      <t>personas alcanzadas</t>
    </r>
  </si>
  <si>
    <t>En septiembre se consolidó de manera progresiva la presencia institucional en los espacios digitales, fortaleciendo el acceso de la ciudadanía a información confiable, clara y oportuna. La actualización permanente de los contenidos en la página web, junto con una estrategia activa en redes sociales, permitió mantener informada a la comunidad sobre los programas, servicios y acciones desarrolladas por la entidad. Estas acciones consolidaron los canales digitales como espacios seguros y participativos, que facilitan la comunicación directa entre la administración y la ciudadanía. Gracias a ello, se promovió una mayor transparencia en la gestión pública, se fortaleció la confianza institucional y se incentivó la participación ciudadana en los temas de interés social.
El uso eficiente de las plataformas digitales representó un avance significativo en el cumplimiento de los objetivos propuestos, al ofrecer herramientas accesibles que acercan la información pública a las personas y fomentan una relación más cercana, dinámica y colaborativa entre la entidad y la comunidad.</t>
  </si>
  <si>
    <t xml:space="preserve">Durante el mes de octubre se realizaron 54 actualizaciones en la página web de la Secretaría en respuesta a diversas solicitudes realizadas por las diferentes áreas. Como resultado, se alcanzaron 106.648 visitas en las páginas web de la SDMujer  y se evidenciaron 2.949 nuevos usuarios y un alcance de 1.028,587 personas con los contenidos publicaciones en redes sociales  </t>
  </si>
  <si>
    <t xml:space="preserve">Al cierre del mes de octubre, se alcanzó un avance del 83% en la ejecución de las metas a través de las diferentes plataformas digitales de la entidad. En este periodo, se realizaron 396 actualizaciones en la página web institucional, logrando un alcance de 994.281 visitas a través de este canal. Adicionalmente, las redes sociales registraron 21.585 nuevos seguidores y un alcance de 9.426.268 personas, lo que representa un total acumulado de 10.420.549 personas alcanzadas a través de páginas web y redes sociales. 
</t>
  </si>
  <si>
    <t xml:space="preserve">Durante este periodo, se consolidó de manera progresiva la presencia institucional en los espacios digitales, fortaleciendo el acceso de la ciudadanía a información clara, confiable y oportuna. La actualización continua de los contenidos en la página web, junto con una estrategia activa en redes sociales, ha permitido mantener una comunicación fluida con la comunidad y difundir de manera efectiva los programas, servicios y acciones desarrolladas por la entidad.
Estas acciones han posicionado los canales digitales como espacios seguros, participativos y de fácil acceso, que facilitan la interacción directa entre la administración y la ciudadanía. Gracias a ello, se ha promovido una gestión pública más transparente, fortaleciendo la confianza institucional y fomentando la participación activa de las personas en los temas de interés social.
El uso estratégico y eficiente de las plataformas digitales ha contribuido al cumplimiento de los objetivos institucionales, al ofrecer herramientas que acercan la información pública, potencian la rendición de cuentas y consolidan una relación más cercana, dinámica y colaborativa entre la entidad y la comunidad.
</t>
  </si>
  <si>
    <t xml:space="preserve">Durante el mes de noviembre se realizaron 54 actualizaciones en la página web de la Secretaría en respuesta a diversas solicitudes realizadas por las diferentes áreas. Como resultado, se alcanzaron 98.222 visitas en las páginas web de la SDMujer  y se evidenciaron 3.920 nuevos usuarios y un alcance de 1.024.764 personas con los contenidos publicaciones en redes sociales  </t>
  </si>
  <si>
    <t xml:space="preserve">Al cierre del mes de noviembre, se alcanzó un avance del 91% en la ejecución de las metas a través de las diferentes plataformas digitales de la entidad. En este periodo, se realizaron 450 actualizaciones en la página web institucional, logrando un alcance de 1.092.503 visitas a través de este canal. Adicionalmente, las redes sociales registraron 25.505 nuevos seguidores y un alcance de 10.451.032 personas, lo que representa un total acumulado de 11.543.535 personas alcanzadas a través de páginas web y redes sociales. </t>
  </si>
  <si>
    <t>Durante este periodo se consolidó de manera progresiva la presencia institucional en los entornos digitales, fortaleciendo el acceso de la ciudadanía a información clara, confiable y oportuna mediante la actualización permanente de contenidos en la página web y una estrategia activa en redes sociales, lo que permitió mantener una comunicación fluida y efectiva para difundir los programas, servicios y acciones de la entidad. Estas acciones posicionaron los canales digitales como espacios seguros, participativos y de fácil acceso, facilitando la interacción directa entre la administración y la ciudadanía, promoviendo una gestión pública más transparente, fortaleciendo la confianza institucional y fomentando la participación activa en temas de interés social, al tiempo que el uso estratégico y eficiente de las plataformas digitales contribuyó al cumplimiento de los objetivos institucionales, la rendición de cuentas y la consolidación de una relación más cercana, dinámica y colaborativa con la comunidad.</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</si>
  <si>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</si>
  <si>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</si>
  <si>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</si>
  <si>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</si>
  <si>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13 contenidos actualizados.</t>
  </si>
  <si>
    <t xml:space="preserve">
Para el mes de enero se evidenciaron 1.950 nuevos usuarios en redes sociales y un alcance de 259.979 personas con los contenidos publicados en el mes de enero</t>
  </si>
  <si>
    <t>Para el mes de enero se reportó un alcance de 91.094 personas en las páginas de la Secretaría</t>
  </si>
  <si>
    <t>https://secretariadistritald-my.sharepoint.com/:f:/g/personal/ecastaneda_sdmujer_gov_co/EhJ5FV7zoz5EsWOhCSa-1BwBavvpGyd3SD63Ur5ez46iZg?e=ihnTXB</t>
  </si>
  <si>
    <t>https://secretariadistritald-my.sharepoint.com/:f:/g/personal/ecastaneda_sdmujer_gov_co/EmZu-Ye7jUxJvrUO1p2hNlQBQJ4CNMxRc6NnKR-hPWpong?e=17YHCc</t>
  </si>
  <si>
    <t>https://secretariadistritald-my.sharepoint.com/:f:/g/personal/ecastaneda_sdmujer_gov_co/EqjdoHMXhFxBveyvtsxCBaQBbNWLP1pAz4w_EzHPQ_4fYA?e=OjJHRi</t>
  </si>
  <si>
    <t>En febrero se realizaron 22 actualizaciones de la página web de acuerdo con las solicitudes realizadas</t>
  </si>
  <si>
    <t>Para el mes de febrero se evidencaron 1.693 nuevos usuarios en redes sociales y un alcance de 434,488 personas con los contenidos publicados en el mes de febrero</t>
  </si>
  <si>
    <t>Para el mes de febrero se reportó un alcance de 103.893 personas en las páginas web  de la Secretaría</t>
  </si>
  <si>
    <t>En el mes de marzo se realizaron 57 actualizaciones de la página web de acuerdo con las solicitudes realizadas</t>
  </si>
  <si>
    <t xml:space="preserve">Para el mes de marzo se evidenciaron 2.095 nuevos usuarios en redes sociales y un alcance de 2,232,246 personas con los contenidos publicados en el mes de marzo, esto debido al evento conmemorativo 8M y a la pauta realizada en las redes sociales con el fin de dar a conocer los servicios que presta la SDMujer. </t>
  </si>
  <si>
    <t>Para el mes de marzo se reportó un alcance de 95,876 personas en las páginas web  de la Secretaría</t>
  </si>
  <si>
    <t>https://secretariadistritald-my.sharepoint.com/:f:/g/personal/ecastaneda_sdmujer_gov_co/EuRxmWVMx2RErob94Y_7j4IBGswg8UteTpKbe7aiRJjXhA?e=ajr146</t>
  </si>
  <si>
    <t>https://secretariadistritald-my.sharepoint.com/:f:/g/personal/ecastaneda_sdmujer_gov_co/EllyIbvIdLFOjLPN6gHa41ABiUFrMMYFtIbX8ns5b4OFdA?e=1DEyKW</t>
  </si>
  <si>
    <t>https://secretariadistritald-my.sharepoint.com/:f:/g/personal/ecastaneda_sdmujer_gov_co/ErQ6Z_aJcWpJj_3dgm1MKdABEPTVlW_SObYWK-EI3bPxAA?e=P3NIkI</t>
  </si>
  <si>
    <t>En el mes de abril se realizaron 48 actualizaciones de la página web de acuerdo con las solicitudes realizadas</t>
  </si>
  <si>
    <t xml:space="preserve">Para el mes de abril se evidenciaron 1,497 nuevos usuarios en redes sociales y un alcance de 564,431 personas con los contenidos publicados en el mes de abril. </t>
  </si>
  <si>
    <t>Para el mes de abril se reportó un alcance de 97,145 personas en las páginas web  de la Secretaría</t>
  </si>
  <si>
    <t>https://secretariadistritald-my.sharepoint.com/:x:/g/personal/comunicaciones_sdmujer_gov_co/EUPUBxAuszlGi4zgGc_VIrAB3npbPvJDMXixCdVnwU2fYw?e=B6Pdge&amp;CID=cee82683-3371-06db-3999-14c680cc0c47</t>
  </si>
  <si>
    <t>https://secretariadistritald-my.sharepoint.com/:f:/g/personal/ecastaneda_sdmujer_gov_co/EjRHBfW1EqZIpGUqQBw0mHoBkvuqYBRg41tOmfIB7xclaw?e=Ubek7z</t>
  </si>
  <si>
    <t>https://secretariadistritald-my.sharepoint.com/:f:/g/personal/ecastaneda_sdmujer_gov_co/EgUSxWsQXMFMtIQkUSLnAsUBN68s2TyVLn8nXrLjAKjY9g?e=Cjp7kX</t>
  </si>
  <si>
    <t>En el mes de mayo se realizaron 48 actualizaciones de la página web de acuerdo con las solicitudes realizadas</t>
  </si>
  <si>
    <t>Para el mes de mayo se evidenciaron 2123 nuevos usuarios en redes sociales y un alcance de 501087 personas con los contenidos publicaciones en el presente mes.</t>
  </si>
  <si>
    <t>Para el mes de mayo se reportó un alcance de 79.776 visitas en las páginas web de la SDMujer</t>
  </si>
  <si>
    <t>https://secretariadistritald-my.sharepoint.com/:f:/g/personal/ecastaneda_sdmujer_gov_co/Eirpnn6klPRHsEZESw_TmbgBYpaqAOWgcLZ0SLja-fOXaw?e=ZkdbWI</t>
  </si>
  <si>
    <t>https://secretariadistritald-my.sharepoint.com/:x:/g/personal/comunicaciones_sdmujer_gov_co/EdNeceCQLg9Nk_beBP9RsgQBBYPaHoD6pHwJuBHShhDNXQ?e=A06icN</t>
  </si>
  <si>
    <t>En el mes de junio se realizaron 52 actualizaciones de la página web de acuerdo con las solicitudes realizadas</t>
  </si>
  <si>
    <t>Para el mes de junio se evidenciaron 2018 nuevos usuarios en redes sociales y un alcance de 1609422 personas con los contenidos publicaciones en el presente mes.</t>
  </si>
  <si>
    <t>Para el mes de junio se reportó un alcance de 67.280 visitas en las páginas web de la SDMujer</t>
  </si>
  <si>
    <t>https://secretariadistritald-my.sharepoint.com/:x:/g/personal/comunicaciones_sdmujer_gov_co/EUPUBxAuszlGi4zgGc_VIrAB3npbPvJDMXixCdVnwU2fYw?e=OWvkcW</t>
  </si>
  <si>
    <t>https://secretariadistritald-my.sharepoint.com/:x:/g/personal/jarocha_sdmujer_gov_co/EVoxVGBE-WlCk6REWE7801cB2FDnKNoM3kMaSkeOe116ug?e=iOoDQn</t>
  </si>
  <si>
    <t>https://secretariadistritald-my.sharepoint.com/:x:/g/personal/comunicaciones_sdmujer_gov_co/EdNeceCQLg9Nk_beBP9RsgQBBYPaHoD6pHwJuBHShhDNXQ?e=P2lfZT</t>
  </si>
  <si>
    <t>En el mes de julio se realizaron 51 actualizaciones de la página web de acuerdo con las solicitudes realizadas</t>
  </si>
  <si>
    <t>Para el mes de julio se evidenciaron 13.666 nuevos usuarios en redes sociales y un alcance de 946.222 personas con los contenidos publicaciones en el presente mes.</t>
  </si>
  <si>
    <t>Para el mes de julio se reportó un alcance de 81.774 visitas en las páginas web de la SDMujer</t>
  </si>
  <si>
    <t>https://secretariadistritald-my.sharepoint.com/:x:/g/personal/comunicaciones_sdmujer_gov_co/EUPUBxAuszlGi4zgGc_VIrAB3npbPvJDMXixCdVnwU2fYw?e=pJgb46</t>
  </si>
  <si>
    <t>https://secretariadistritald-my.sharepoint.com/:x:/g/personal/jarocha_sdmujer_gov_co/EcqZj0KkwWRMktkAQZssKL0Bt0z6EAL7Z-mKWRMzIDGxLA?e=6Br2VB</t>
  </si>
  <si>
    <t>https://secretariadistritald-my.sharepoint.com/:x:/g/personal/comunicaciones_sdmujer_gov_co/EdNeceCQLg9Nk_beBP9RsgQBBYPaHoD6pHwJuBHShhDNXQ?e=OvJng7</t>
  </si>
  <si>
    <t>En el mes de agosto se realizaron 25 actualizaciones de la página web de acuerdo con las solicitudes realizadas</t>
  </si>
  <si>
    <t>Para el mes de agosto se evidenciaron 1,399 nuevos usuarios en redes sociales y un alcance de 718,060 personas con los contenidos publicaciones en el presente mes.</t>
  </si>
  <si>
    <t>Para el mes de agosto se reportó un alcance de 94.591 visitas en las páginas web de la SDMujer</t>
  </si>
  <si>
    <t>https://secretariadistritald-my.sharepoint.com/:f:/g/personal/ecastaneda_sdmujer_gov_co/Es6KRvPODzBDpT2wouG-0SgBMCI3sv2G-eu2XniVQG1bHg?e=Y34NXm</t>
  </si>
  <si>
    <t>https://secretariadistritald-my.sharepoint.com/:f:/g/personal/ecastaneda_sdmujer_gov_co/EsRjmVfc_hRPse075vjYungBUIlns3Sukam1IpkKoblU7w?e=jgRDqW</t>
  </si>
  <si>
    <t>https://secretariadistritald-my.sharepoint.com/:f:/g/personal/ecastaneda_sdmujer_gov_co/EhqoO8LRLHtLknyb-ifXx9ABNwa9P73JCfL_hcLTsJJ1aA?e=r7JBKx</t>
  </si>
  <si>
    <t>En el mes de septiembre se realizaron 26 actualizaciones de la página web de acuerdo con las solicitudes realizadas</t>
  </si>
  <si>
    <t>Para el mes de septiembre se evidenciaron 2,268 nuevos usuarios en redes sociales y un alcance de 966,721 personas con los contenidos publicaciones en el presente mes.</t>
  </si>
  <si>
    <t>Para el mes de septiembre se reportó un alcance de 105,707 visitas en las páginas web de la SDMujer</t>
  </si>
  <si>
    <t>https://secretariadistritald-my.sharepoint.com/:f:/g/personal/ecastaneda_sdmujer_gov_co/Ev7sd0vyBkxMo4wPk9bw6KEBA4mEDfzROgnlb6GHiA16OA?e=iccG5A</t>
  </si>
  <si>
    <t>https://secretariadistritald-my.sharepoint.com/:f:/g/personal/ecastaneda_sdmujer_gov_co/EmJpuqPA6yJItb41qQXQr64BKilcf7eSKP94YzYIdWSCVQ?e=R0PVKC</t>
  </si>
  <si>
    <t>https://secretariadistritald-my.sharepoint.com/:f:/g/personal/ecastaneda_sdmujer_gov_co/Er_P3Y6WEhJMuC6EWeKS9w0BA-l4KrmrxHtrE5O3ZcjA3Q?e=LiqoXU</t>
  </si>
  <si>
    <t>En el mes de octubre se realizaron 54 actualizaciones de la página web de acuerdo con las solicitudes realizadas</t>
  </si>
  <si>
    <t xml:space="preserve">Para el mes de octubre se evidenciaron 2.949 nuevos seguidores en redes sociales y un alcance de 1.028.587 personas con los contenidos publicaciones en el presente mes. </t>
  </si>
  <si>
    <t xml:space="preserve">Para el mes de octubre se reportó un alcance de 106.648 visitas en las páginas web de la SDMujer </t>
  </si>
  <si>
    <t>https://secretariadistritald-my.sharepoint.com/:f:/g/personal/ecastaneda_sdmujer_gov_co/EswlSxBNY51FiD7sWrrH07UB7Soa8iLRP5OA2tEdgN-XQA?e=9I5JiT</t>
  </si>
  <si>
    <t>https://secretariadistritald-my.sharepoint.com/:f:/g/personal/ecastaneda_sdmujer_gov_co/EjxfA578_aZFoAlQTsLEr0UB-wS0YNcLCNWTolEYvk5f1g?e=Znijf7</t>
  </si>
  <si>
    <t>https://secretariadistritald-my.sharepoint.com/:f:/g/personal/ecastaneda_sdmujer_gov_co/EqZZWF0AJC1FooXakxiftOwBMgTehhgRSOhzmxGHtbw7zw?e=id45K5</t>
  </si>
  <si>
    <t>En el mes de noviembre se realizaron 54 actualizaciones de la página web de acuerdo con las solicitudes realizadas</t>
  </si>
  <si>
    <t xml:space="preserve">Para el mes de noviembre se evidenciaron 3.920 nuevos seguidores en redes sociales y un alcance de 1.024.764 personas con los contenidos publicaciones en el presente mes. </t>
  </si>
  <si>
    <t xml:space="preserve">Para el mes de noviembre se reportó un alcance de 98.222 visitas en las páginas web de la SDMujer </t>
  </si>
  <si>
    <t>https://secretariadistritald-my.sharepoint.com/:f:/g/personal/ecastaneda_sdmujer_gov_co/IgBdoRW6sTvESK0PkgrQIttPATRCWCNL7hx9duObJb8-3q0?e=uMddF8</t>
  </si>
  <si>
    <t>https://secretariadistritald-my.sharepoint.com/:f:/g/personal/ecastaneda_sdmujer_gov_co/IgABVpiBrEidRLWVMhzII51UAap7n_UGP2IQU0BLfSb67K8?e=gHXxye</t>
  </si>
  <si>
    <t>https://secretariadistritald-my.sharepoint.com/:f:/g/personal/ecastaneda_sdmujer_gov_co/IgBb1ukIjcKFSoloLBSomWEeAbe31QciA093BpLmw6S_ibk?e=Wrp7V7</t>
  </si>
  <si>
    <t xml:space="preserve"> Implementar el 100 Porciento de las herramientas que permitan el posicionamiento de la SDMujer en medios de comunicación</t>
  </si>
  <si>
    <t>Porcentaje de implementación de las herramientas para el posicionamiento en medios de comunicación</t>
  </si>
  <si>
    <t>En enero, se tramitaron los contratos de persona natural para el cumplimiento de la meta y se reportaron 3 impactos en medios de comunicación. Además, se elaboraron 5 contenidos periodísticos, abordando temas clave como la violencia psicológica, la Línea Púrpura Distrital, la terminología adecuada para referirse al feminicidio, la violencia vicaria y las redes de apoyo para prevenir violencias de género. El comunicado del 20 de enero de 2025 expresó el rechazo al feminicidio en Ciudad Bolívar, reforzando el compromiso de la Secretaría en la lucha contra la violencia de género.</t>
  </si>
  <si>
    <t xml:space="preserve">Al mes de enero se lleva un 8,3 % de cumplimiento de la meta en donde se elaboraron un total de 5 contenidos periodisticos que se pueden evidenciar en los temas  clave como la violencia psicológica, la Línea Púrpura Distrital, la terminología adecuada para referirse al feminicidio, la violencia vicaria y las redes de apoyo para prevenir violencias de género. El comunicado del 20 de enero de 2025 expresó el rechazo al feminicidio en Ciudad Bolívar, reforzando el compromiso de la Secretaría en la lucha contra la violencia de género.  Se evidenciaron  3 impactos en medios de comunicación </t>
  </si>
  <si>
    <t>Mayor visibilidad y alcance: La elaboración de notas y comunicados de prensa permitió difundir información clave sobre violencia de género, alcanzando a más personas y generando conciencia en la comunidad.
Sensibilización y educación: Los temas abordados ayudan a educar a la población sobre la violencia psicológica, la violencia vicaria y la importancia de usar términos adecuados como feminicidio en lugar de "crimen pasional".
Fortalecimiento de redes de apoyo: La difusión de información sobre la Línea Púrpura Distrital y otras redes de apoyo facilita el acceso a recursos para las víctimas y la comunidad.
Compromiso institucional: La Secretaría refuerza su postura contra la violencia de género, enviando un mensaje claro de rechazo al feminicidio y reafirmando su compromiso con la protección de los derechos de las mujeres.
Impacto en medios de comunicación: La presencia en medios contribuye a que las iniciativas de la Secretaría tengan mayor relevancia y lleguen a una audiencia más amplia.</t>
  </si>
  <si>
    <t>En febrero, se realizó seguimiento a las noticias de la Secretaría en medios de comunicación, registrando 24  impactos. Además, se elaboraron 10 contenidos periodísticos abordando temas clave como las Casas de Igualdad de Oportunidades para las Mujeres, el fortalecimiento de la autonomía económica femenina, la atención especializada para mujeres en situación de vulnerabilidad, la expansión del Sistema Distrital de Cuidado y la asesoría jurídica gratuita para más de 40 mil mujeres. También se destacó la participación de Bogotá en el análisis internacional sobre seguridad de las mujeres en el espacio público y la colaboración con otras ciudades para fortalecer políticas de cuidado e igualdad.</t>
  </si>
  <si>
    <t>Al mes de febrero se lleva un avance en la meta del 16,6%, se tramitaron contratos de persona natural para el cumplimiento de la meta y se realizó seguimiento a las noticias de la Secretaría en medios de comunicación, registrando un total de 27 impactos (3 en enero y 24 en febrero). Se elaboraron  15 contenidos periodísticos en enero y febrero, abordando temas clave como la violencia psicológica, la Línea Púrpura Distrital, la violencia vicaria, las Casas de Igualdad de Oportunidades para las Mujeres, la autonomía económica femenina y la expansión del Sistema Distrital de Cuidado. También se destacó la atención especializada para mujeres en situación de vulnerabilidad, la asesoría jurídica gratuita para más de 40 mil mujeres y la participación de Bogotá en el análisis internacional sobre la seguridad de las mujeres en el espacio público. El comunicado del 20 de enero de 2025 expresó el rechazo al feminicidio en Ciudad Bolívar, reafirmando el compromiso de la Secretaría en la lucha contra la violencia de género.</t>
  </si>
  <si>
    <t xml:space="preserve">Se ha  beneficiado a la ciudadanía al fortalecer la información y sensibilización sobre derechos de las mujeres, prevención de la violencia de género y acceso a servicios especializados. Con la elaboración de 15 notas y contenidos de comunicación estrategica, junto con 27 impactos en medios de comunicación, se ha ampliado el alcance de mensajes clave, facilitando el acceso a recursos como asesoría jurídica, atención en Casas de Igualdad de Oportunidades y programas de autonomía económica. Esto ha permitido que más mujeres conozcan y ejerzan sus derechos, promoviendo una sociedad más equitativa e informada.
</t>
  </si>
  <si>
    <t>En marzo, se realizó seguimiento a las noticias de la Secretaría en medios de comunicación, registrando 74 impactos. Además, se elaboraron 21 contenidos periodísticos destacando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reafirmando el compromiso con la equidad de género en Bogotá.</t>
  </si>
  <si>
    <t>Al mes de  marzo se lleva un avance en la meta del 24,9%, realizando el  seguimiento a las noticias de la Secretaría en medios de comunicación, registrando un total de 101 impactos en medios de comunicación. Se elaboraron  36 contenidos periodísticos ,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reafirmando el compromiso con la equidad de género en Bogotá.</t>
  </si>
  <si>
    <t>NA</t>
  </si>
  <si>
    <t>Gracias al seguimiento continuo de las noticias sobre la Secretaría en medios de comunicación y a la generación de contenidos estratégicos, se ha fortalecido la visibilidad de temas clave relacionados con los derechos de las mujeres y la equidad de género. La difusión de información sobre violencia psicológica, autonomía económica femenina y el Sistema Distrital de Cuidado ha contribuido a sensibilizar a la ciudadanía y a consolidar iniciativas en favor del bienestar y la protección de las mujeres. Además, se han impulsado acciones innovadoras, como la oferta de servicios de cuidado en espacios comerciales y la ampliación de medidas de apoyo, reafirmando el compromiso con la igualdad de oportunidades. La participación en actividades conmemorativas y la promoción de espacios de diálogo han fortalecido la vinculación de la comunidad, mientras que la adhesión de nuevas entidades al Sello En Igualdad demuestra el avance hacia una ciudad más equitativa e inclusiva.</t>
  </si>
  <si>
    <t>En abril, se realizó seguimiento a las noticias de la Secretaría en medios de comunicación, registrando 64 impactos. Además, se elaboraron 20 contenidos periodísticos destacando Bogotá cuida a quienes cuidan: Durante el primer cuatrimestre del año, la estrategia de comunicaciones de la Secretaría Distrital de la Mujer ha priorizado contenidos de alto impacto social, orientados a la promoción de derechos, la prevención de violencias y el empoderamiento de las mujeres en Bogotá. Entre las notas más relevantes se destacan:
En su primer año de gestión, la SDMujer aumentó sus esfuerzos en prevención de violencias y feminicidios, lo que refleja un compromiso institucional sólido con la erradicación de las violencias basadas en género y el fortalecimiento de rutas de atención.
Bogotá cuida a quienes cuidan: el Sistema Distrital de Cuidado transforma la vida de miles de mujeres, una nota que visibiliza una política pública innovadora que redistribuye el trabajo de cuidado no remunerado y reconoce el rol fundamental de las cuidadoras.
¿Tu empresa le apuesta a la equidad? Bogotá la certifica con incentivos y apoyo gratuito, resalta el trabajo conjunto entre sector público y privado para fomentar entornos laborales más igualitarios y con enfoque de género.
Más de 1.800 mujeres víctimas de violencias han sido atendidas tras convenio con la Fiscalía, evidencia los resultados concretos de la articulación interinstitucional en la garantía de acceso a la justicia y protección de los derechos de las mujeres.
Curso de Habilidades digitales para la autonomía de las mujeres: inscripciones de abril, promueve el cierre de brechas digitales, brindando herramientas clave para la inclusión y autonomía económica de las mujeres.
940 mujeres han presentado de manera gratuita las Pruebas Saber 11 con el acompañamiento de la SDMujer, una acción que apuesta por el acceso equitativo a la educación como base para la transformación social.
La importancia de estas notas radica en su capacidad para informar, sensibilizar e involucrar a la ciudadanía en los avances y retos de la política de género en Bogotá. Además, refuerzan la visibilidad del trabajo institucional y promueven la corresponsabilidad social en la construcción de una ciudad más equitativa, segura e inclusiva para las mujeres y las niñas.</t>
  </si>
  <si>
    <t>Al mes de abril se lleva un avance en la meta del 33,2%, realizando el  seguimiento a las noticias de la Secretaría en medios de comunicación, registrando un total de 165 impactos en medios de comunicación. Se elaboraron  56 contenidos periodísticos ,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En su primer año de gestión, la SDMujer aumentó sus esfuerzos en prevención de violencias y feminicidios, Bogotá cuida a quienes cuidan: el Sistema Distrital de Cuidado transforma la vida de miles de mujeres, ¿Tu empresa le apuesta a la equidad? Bogotá la certifica con incentivos y apoyo gratuito, Más de 1.800 mujeres víctimas de violencias han sido atendidas tras convenio con la Fiscalía, Curso de Habilidades digitales para la autonomía de las mujeres: inscripciones de abril, 940 mujeres han presentado de manera gratuita las Pruebas Saber 11 con el acompañamiento de la SDMuje, reafirmando el compromiso con la equidad de género en Bogotá.</t>
  </si>
  <si>
    <t>La comunicación de noticias a través de los medios fortalece el vínculo entre las instituciones públicas y la ciudadanía, al garantizar el acceso transparente, oportuno y comprensible a la información de interés general. Esto permite que las personas estén al tanto de programas, servicios, derechos y oportunidades disponibles, lo que facilita su participación activa y el ejercicio pleno de su ciudadanía. Además, la difusión efectiva de contenidos contribuye a reducir la desinformación y a generar confianza en la gestión pública.</t>
  </si>
  <si>
    <t>En mayo, se realizó seguimiento a las noticias de la Secretaría en medios de comunicación, registrando 108 impactos. Además, se elaboraron 17 contenidos periodísticos destacando: -Estudio revela que las mujeres en Bogotá están en mayor riesgo de padecer un trastorno de salud mental. 
-Redes Seguras sigue creciendo en Suba con cinco nuevas tiendas OXXO aliadas.
-Secretaría Distrital de la Mujer tiene nueva sede para las mujeres en Ciudad Bolívar.
-Bogotá, la única ciudad del país que destina $5,8 billones a la igualdad de género. 
-Manzanas del Cuidado: espacios que liberan tiempo y abren oportunidades para las Mujeres
-Bogotá previene violencias de género en mujeres indígenas Embera. 
-Con las ‘Megatomas’, la prevención llega donde las mujeres más lo necesitan.
-Secretaría de la Mujer ofrece un curso en prevención de violencias digitales hacia las mujeres.
-Manzanas del Cuidado: espacios seguros para las mujeres en Bogotá.
-En TransMilenio prevenimos las violencias contra las mujeres y pasan cosas buenas.
-Más del 80% de las mujeres en Bogotá enfrentan afectaciones en su salud ¿Qué está afectando su bienestar?.
-Redistribuir el cuidado: una apuesta por la equidad de género en Bogotá.
-El Observatorio de Mujeres y Equidad de Género adelanta cuatro investigaciones para contribuir a la garantía de los derechos de las mujeres
-Redes Seguras en propiedad horizontal: una estrategia para prevenir las violencias contra las mujeres en zonas residenciales. 
-El derecho a la menstruación digna también se cuida en la calle 
-El Sistema Distrital de Cuidado continúa consolidándose como referente internacional de equidad y bienestar para las mujeres 
-En Bogotá la solidaridad colectiva se está activando ante el acoso sexual callejero ¿Por qué es importante? Aquí les contamos</t>
  </si>
  <si>
    <t xml:space="preserve">Al mes de mayo se lleva un avance en la meta del 41,5%, realizando el  seguimiento a las noticias de la Secretaría en medios de comunicación, registrando un total de 273 impactos en medios de comunicación. Se elaboraron  73 contenidos periodístico, abordando temas clave como la violencia psicológica, la Línea Púrpura Distrital, la violencia vicaria, las Casas de Igualdad de Oportunidades para las Mujeres, la autonomía económica femenina y la expansión del Sistema Distrital de Cuidado. También se destacó  avances en la protección y bienestar de las mujeres, incluyendo el incremento de presupuesto para la prevención de violencias y la expansión de medidas de apoyo como las Casas Refugio. La ciudad se convirtió en pionera al ofrecer servicios de cuidado en centros comerciales, mientras que el Sistema Distrital de Cuidado fortaleció su comunicación y participación en actividades conmemorativas del 8M. Además, se promovieron espacios de diálogo como Mujeres Tertuliando y estrategias para acercar servicios a mujeres rurales. También se impulsaron iniciativas en transporte público, prevención de violencias en eventos masivos y la adhesión de más entidades al Sello En Igualdad, En su primer año de gestión, la SDMujer aumentó sus esfuerzos en prevención de violencias y feminicidios, Bogotá cuida a quienes cuidan reafirmando el compromiso con la equidad de género en Bogotá. -Redes Seguras sigue creciendo en Suba con cinco nuevas tiendas OXXO aliadas.
</t>
  </si>
  <si>
    <t>La difusión de noticias a través de medios de comunicación, especialmente mediante estrategias de free press, fortalece significativamente el vínculo entre las instituciones públicas y la ciudadanía. Al promover la publicación de contenidos sin recurrir a pauta, se garantiza un acceso más transparente, oportuno y comprensible a la información de interés general. Esta labor permite visibilizar programas, servicios, derechos y oportunidades disponibles, incentivando una ciudadanía más informada, participativa y empoderada.
El trabajo de free press no solo amplía el alcance de los mensajes institucionales, sino que también contribuye a reducir la desinformación, fortalecer la confianza en la gestión pública y posicionar en la agenda mediática temas clave como la equidad de género, la prevención de violencias y el reconocimiento de los derechos de las mujeres. A través de esta estrategia, la Secretaría logra conectar de manera más efectiva con diversos públicos y consolidar una comunicación pública más cercana, creíble y efectiva.</t>
  </si>
  <si>
    <t xml:space="preserve">En junio, se realizó seguimiento a las noticias de la Secretaría en medios de comunicación, registrando 86 impactos. Además, se elaboraron 21 contenidos periodísticos destacando: - Estrategia de Cuidados Itinerantes: una nueva forma de llegar a más mujeres y personas cuidadoras en Bogotá  
-Sembrando autonomía, mujeres campesinas y rurales se forman para emprender y liderar  
-La SDMujer avanza en la lucha contra la dependencia económica de las mujeres  
- Bogotá garantiza atención a mujeres víctimas de violencias los 365 días del año -Bogotá amplía servicios y atenciones del Sistema Distrital de Cuidado en Cajas de Compensación Familiar.  
- Mujeres privadas de la libertad son capaces de cambiar sus historias.  - Atención jurídica en hospitales para prevenir las violencias contra las mujeres.  - El Sistema Distrital de Cuidado también previene violencias contra las mujeres.  
- En junio la Secretaría de la Mujer abre convocatoria al curso de Construcción de Indicadores de género para ideas proyectos sociales.  
- Con formaciones, Bogotá previene la violencia política contra las mujeres.  
- Bogotá fortalece las redes de cuidado comunitario en territorios urbanos y rurales  
- ABC sobre la Agencia MUJ, una estrategia en la Línea 123 que atiende casos de violencias.  
- En Bogotá las principales beneficiarias de la Estrategia de Autonomía Económica son mujeres cuidadoras”: Laura Tami Leal.  
- Secretaría de la Mujer cuida de la salud mental de las mujeres a través de la actividad física.  
- El 73% de las mujeres en Bogotá padecen violencia psicológica. ¿Cómo reconocerla? 
- Arranca el Fiestón LesBiArte, se cumplen 10 años visibilizando el aporte de las mujeres lesbianas y bisexuales a Bogotá.  
- Secretaría de la Mujer y Policía articulan esfuerzos para prevenir las violencias contra las mujeres en la ciudad.  
- El Sistema Distrital de Cuidado llega a las zonas rurales de Bogotá con nueva estrategia itinerante.  
- Cerca de 200 mujeres participan del ciclo: herramientas con enfoque de género para la participación de las mujeres en Bogotá. </t>
  </si>
  <si>
    <t>Al mes de junio se lleva un avance en la meta del 49,8%, realizando el  seguimiento a las noticias de la Secretaría en medios de comunicación, registrando un total de 359 impactos en medios de comunicación. Se elaboraron 94 contenidos periodístico, abordando temas clave como  Prevención y atención de violencias contra las mujeres, Autonomía económica y liderazgo femenino, Sistema Distrital de Cuidado, Inclusión y diversidad, Salud mental y bienestar,  Participación política y comunitaria. Este conjunto de acciones refleja el compromiso de la Secretaría Distrital de la Mujer con la equidad de género, la prevención de violencias y el fortalecimiento de la autonomía y el bienestar de las mujeres en Bogotá.</t>
  </si>
  <si>
    <t>La difusión de contenidos a través de medios de comunicación, especialmente mediante estrategias de free press, ha sido fundamental para fortalecer el vínculo entre la ciudadanía y la gestión pública de la Secretaría de la Mujer. Esta labor ha permitido posicionar temas de alto impacto social en la agenda mediática, visibilizando de manera transparente y accesible iniciativas institucionales que promueven los derechos de las mujeres. Durante el último mes, se destacó el abordaje de temas clave como la prevención y atención de violencias, la autonomía económica y el liderazgo femenino, así como la expansión y fortalecimiento del Sistema Distrital de Cuidado.
A través de contenidos periodísticos elaborados con enfoque de género, se resaltaron estrategias que acercan los servicios a las mujeres rurales y cuidadoras, el acompañamiento integral a mujeres víctimas de violencias, la formación en salud mental y participación política, y la inclusión de poblaciones diversas. Además, se promovieron espacios que reconocen la diversidad de las mujeres, como Fiestón LesBiArte, y se impulsaron alianzas institucionales para prevenir violencias. Esta estrategia comunicativa no solo amplía el alcance de los mensajes institucionales, sino que también contribuye a construir una narrativa pública más cercana, confiable y transformadora en favor de la equidad de género.</t>
  </si>
  <si>
    <t>En julio, se realizó seguimiento a las noticias de la Secretaría en medios de comunicación, registrando 106 impactos. Además, se elaboraron 25 contenidos periodísticos destacando los siguientes temas:  Igualdad y liderazgo de las mujeres - Sistema Distrital de Cuidado - Autonomía económica y educación - Prevención y atención de violencias -  Cultura, memoria y diversidad - Envejecimiento poblacional</t>
  </si>
  <si>
    <t>Al mes de julio se lleva un avance en la meta del 58,1%, realizando el  seguimiento a las noticias de la Secretaría en medios de comunicación, registrando un total de 465 impactos en medios de comunicación. Se elaboraron 119 contenidos periodístico, que abordaron temas estratégicos como igualdad y liderazgo de las mujeres, autonomía económica y educación, prevención y atención de violencias, Sistema Distrital de Cuidado, cultura, memoria y diversidad, así como los retos asociados al envejecimiento poblacional. Este conjunto de acciones refleja el compromiso de la Secretaría Distrital de la Mujer con la equidad de género, la prevención de violencias y el fortalecimiento de la autonomía y el bienestar de las mujeres en Bogotá.</t>
  </si>
  <si>
    <t>Durante el mes de julio, la difusión de contenidos a través de medios de comunicación, especialmente mediante estrategias de free press, continuó siendo una herramienta fundamental para fortalecer el vínculo entre la ciudadanía y la gestión pública de la Secretaría Distrital de la Mujer. Esta labor ha permitido posicionar en la agenda mediática temas de alto impacto social, visibilizando de forma transparente y accesible las iniciativas que promueven los derechos de las mujeres en Bogotá.
Los contenidos periodísticos elaborados con enfoque de género abordaron asuntos clave como la prevención y atención de violencias, la autonomía económica, el liderazgo femenino, la expansión del Sistema Distrital de Cuidado, la inclusión de poblaciones diversas, la salud mental y la participación política y comunitaria. Además, se destacaron estrategias orientadas a acercar los servicios institucionales a mujeres rurales y cuidadoras, así como acciones de acompañamiento integral a víctimas de violencias y alianzas para la prevención de estas.Durante este periodo, también se visibilizaron espacios de reconocimiento a la diversidad, como iniciativas culturales lideradas por mujeres LBT, que fortalecen la narrativa pública en favor de la equidad de género. Esta estrategia comunicativa ha sido clave no solo para ampliar el alcance de los mensajes institucionales, sino también para consolidar una comunicación cercana, confiable y transformadora que impulse los derechos y el bienestar de las mujeres en la ciudad.Durante el mes de julio, la difusión de contenidos a través de medios de comunicación, especialmente mediante estrategias de free press, continuó siendo una herramienta fundamental para fortalecer el vínculo entre la ciudadanía y la gestión pública de la Secretaría Distrital de la Mujer. Esta labor ha permitido posicionar en la agenda mediática temas de alto impacto social, visibilizando de forma transparente y accesible las iniciativas que promueven los derechos de las mujeres en Bogotá.Los contenidos periodísticos elaborados con enfoque de género abordaron asuntos clave como la prevención y atención de violencias, la autonomía económica, el liderazgo femenino, la expansión del Sistema Distrital de Cuidado, la inclusión de poblaciones diversas, la salud mental y la participación política y comunitaria. Además, se destacaron estrategias orientadas a acercar los servicios institucionales a mujeres rurales y cuidadoras, así como acciones de acompañamiento integral a víctimas de violencias y alianzas para la prevención de estas.
Durante este periodo, también se visibilizaron espacios de reconocimiento a la diversidad, como iniciativas culturales lideradas por mujeres LBT, que fortalecen la narrativa pública en favor de la equidad de género. Esta estrategia comunicativa ha sido clave no solo para ampliar el alcance de los mensajes institucionales, sino también para consolidar una comunicación cercana, confiable y transformadora que impulse los derechos y el bienestar de las mujeres en la ciudad.</t>
  </si>
  <si>
    <t>En agosto, se realizó seguimiento a las noticias de la Secretaría en medios de comunicación, registrando 107 impactos. Además, se elaboraron 20 contenidos periodísticos destacando los siguientes temas:  Nuevas opciones línea 195 – Prevención de violencias la SDMujer garantiza los derechos de las mujeres campesinas y rurales, Traslado de la Manzana del Cuidado de Engativá para fortalecer la prestación de sus servicios entre otros</t>
  </si>
  <si>
    <t>A corte de agosto, la meta registra un avance del 66,4%, producto del seguimiento realizado a las noticias de la Secretaría en los medios de comunicación, con un total de 572 impactos registrados. Este trabajo se traduce en un acumulado de 139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t>
  </si>
  <si>
    <t>Al mes de agosto se evidencia un avance significativo en el cumplimiento de la meta, a partir del seguimiento y posicionamiento de las noticias de la Secretaría en los medios de comunicación. Esta labor permitió visibilizar contenidos periodísticos que abordaron temas estratégicos como la igualdad y el liderazgo de las mujeres, la autonomía económica y la educación, la prevención y atención de violencias, el fortalecimiento del Sistema Distrital de Cuidado, así como aspectos relacionados con la cultura, la memoria y la diversidad.
Asimismo, se resaltaron asuntos de gran relevancia social como los retos asociados al envejecimiento poblacional, las nuevas alternativas de atención a través de la línea 195 en materia de prevención de violencias, la garantía de derechos de las mujeres campesinas y rurales, y el traslado de la Manzana del Cuidado de Engativá para ampliar y mejorar la prestación de sus servicios.
Este conjunto de acciones ha contribuido a que la ciudadanía cuente con información clara, oportuna y cercana sobre los programas y servicios de la Secretaría Distrital de la Mujer. De esta manera, se fortalece el acceso a los derechos, se promueve la participación activa y se consolida la confianza en la gestión pública, reafirmando el compromiso institucional con la equidad de género, la prevención de violencias y el bienestar integral de las mujeres en Bogotá.</t>
  </si>
  <si>
    <t>En septiembre, se realizó seguimiento a las noticias de la Secretaría en medios de comunicación, registrando 117 impactos. Además, se elaboraron 20 contenidos periodísticos destacando los siguientes temas: Bogotá, primera ciudad de América Latina en ser Capital Mundial del Tiempo, Seguridad, cuidado y derechos, Mujeres, ahora pueden activar la Ruta Única de Atención en las siguientes URI de Bogotá, Día Distrital de las Mujeres Indígenas ¿cómo se conmemora este año, La Estrategia de Cuidados Comunitarios sigue fortaleciéndose entre otros</t>
  </si>
  <si>
    <t>Con corte de septiembre, la meta registra un avance del 71,7%, producto del seguimiento realizado a las noticias de la Secretaría en los medios de comunicación, con un total de 759 impactos registrados. Se ajustan los impactos para el año así: Enero: 3 Febrero:24 Marzo:84 Abril:68 Mayo: 112 junio:86 julio:158 agosto:107 septiembre: 117. Este trabajo se traduce en un acumulado de 159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t>
  </si>
  <si>
    <t>Se registró un avance importante en el posicionamiento de la Secretaría Distrital de la Mujer en los medios de comunicación, mediante la difusión de contenidos periodísticos que abordaron temas estratégicos como la igualdad y el liderazgo de las mujeres, la autonomía económica, la educación, la prevención y atención de violencias, el fortalecimiento del Sistema Distrital de Cuidado y el reconocimiento de la cultura, la memoria y la diversidad. Asimismo, se visibilizaron asuntos de alto interés social como los retos del envejecimiento poblacional, las alternativas de atención de la línea 195 para la prevención de violencias, la garantía de derechos de las mujeres rurales y campesinas, y los avances en la ampliación y mejora de los servicios de las Manzanas del Cuidado.
Estas acciones fortalecen el derecho de la ciudadanía a contar con información pública clara, accesible y cercana, permitiendo a las mujeres y a la comunidad en general conocer las oportunidades, servicios y programas disponibles. De esta manera, se promueve una participación más activa e informada, se impulsa el ejercicio pleno de los derechos y se consolida la confianza en la gestión institucional, reafirmando el compromiso de la Secretaría con la equidad de género, la prevención de las violencias y el bienestar integral de las mujeres en Bogotá.</t>
  </si>
  <si>
    <t>En octubre, se realizó seguimiento a las noticias de la Secretaría en medios de comunicación, registrando 129 impactos. Además, se elaboraron 19 contenidos periodísticos destacando los siguientes temas: La violencia física no es normal ni justificable. Entre enero de 2024 y septiembre de 2025, la Secretaría Distrital de la Mujer atendió 24.700 casos en Bogotá.</t>
  </si>
  <si>
    <t>Con corte de octubre, la meta registra un avance del 83%, producto del seguimiento realizado a las noticias de la Secretaría en los medios de comunicación, con un total de 888 impactos registrados. Este trabajo se traduce en un acumulado de 178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nuevas alternativas de la línea 195 para la prevención de violencias, iniciativas que garantizan los derechos de las mujeres campesinas y rurales, y el traslado de la Manzana del Cuidado de Engativá para fortalecer la prestación de sus servicios, entre otros. Este conjunto de acciones evidencia el compromiso de la Secretaría Distrital de la Mujer con la equidad de género, la erradicación de las violencias y el fortalecimiento de la autonomía y bienestar de las mujeres en Bogotá. La violencia física no es normal ni justificable. Entre enero de 2024 y septiembre de 2025, la Secretaría Distrital de la Mujer atendió 24.700 casos en Bogotá.</t>
  </si>
  <si>
    <t>Se evidenció un avance significativo en el posicionamiento de la Secretaría Distrital de la Mujer en los medios de comunicación, a través de la difusión de contenidos periodísticos que destacaron temas estratégicos como la igualdad y el liderazgo de las mujeres, la autonomía económica, la educación, la prevención y atención de violencias, el fortalecimiento del Sistema Distrital de Cuidado, así como el reconocimiento de la cultura, la memoria y la diversidad. Del mismo modo, se visibilizaron asuntos de alto interés social relacionados con los retos del envejecimiento poblacional, las alternativas de atención de la Línea 195 para la prevención de violencias, la garantía de derechos de las mujeres rurales y campesinas, y los avances en la ampliación y mejora de los servicios de las Manzanas del Cuidado.
A la fecha, se ha cumplido de manera estratégica con el Plan de Comunicaciones establecido para la presente vigencia, lo que ha permitido orientar las acciones hacia el fortalecimiento de la gestión institucional y la articulación con las diferentes dependencias. Estas acciones han contribuido al ejercicio del derecho ciudadano a acceder a información pública clara, veraz y oportuna, permitiendo a las mujeres y a la comunidad en general conocer y aprovechar las oportunidades, servicios y programas que ofrece la entidad. De esta forma, se fomenta una participación más activa e informada, se promueve el ejercicio pleno de los derechos y se refuerza la confianza en la gestión institucional, reafirmando el compromiso de la Secretaría con la equidad de género, la prevención de las violencias y el bienestar integral de las mujeres en Bogotá.</t>
  </si>
  <si>
    <t>En noviembre, se realizó seguimiento a las noticias de la Secretaría en medios de comunicación, registrando 154 impactos. Además, se elaboraron 19 contenidos periodísticos destacando los siguientes temas: Lo que debes saber del 25N y las acciones de Bogotá para prevenir las violencias contra las mujeres.16 días de activismo: conoce nuestra programación local alrededor del 25N. El acoso laboral y sexual sigue afectando a las mujeres en Bogotá. El acoso callejero no es normal y Bogotá actúa para prevenirlo. Manzanas del Cuidado: espacios seguros con orientación psicojurídica gratuita para las mujeres, entre otros</t>
  </si>
  <si>
    <t>Con corte de noviembre, la meta registra un avance del 91,3%, producto del seguimiento realizado a las noticias de la Secretaría en los medios de comunicación, con un total de 1.042 impactos registrados. Este trabajo se traduce en un acumulado de 197 contenidos periodísticos que abordaron temas estratégicos como la igualdad y el liderazgo de las mujeres, la autonomía económica y la educación, la prevención y atención de violencias, el Sistema Distrital de Cuidado, así como aspectos relacionados con cultura, memoria y diversidad, además de los retos asociados al envejecimiento poblacional. También se difundieron El acoso laboral y sexual sigue afectando a las mujeres en Bogotá. El acoso callejero no es normal y Bogotá actúa para prevenirlo. Manzanas del Cuidado: espacios seguros con orientación psicojurídica gratuita para las mujeres, entre otros. Este conjunto de acciones evidencia el compromiso de la Secretaría Distrital de la Mujer con la equidad de género, la erradicación de las violencias y el fortalecimiento de la autonomía y bienestar de las mujeres en Bogotá</t>
  </si>
  <si>
    <t xml:space="preserve">Se evidenció un avance significativo en el posicionamiento de la Secretaría Distrital de la Mujer en los medios de comunicación, a través de la difusión de contenidos periodísticos que destacaron temas estratégicos como la igualdad y el liderazgo de las mujeres, la autonomía económica, la educación, la prevención y atención de violencias, el fortalecimiento del Sistema Distrital de Cuidado, así como el reconocimiento de la cultura, la memoria y la diversidad. Del mismo modo, se visibilizaron asuntos de alto interés social relacionados con los retos del envejecimiento poblacional, las alternativas de atención de la Línea 195 para la prevención de violencias, la garantía de derechos de las mujeres rurales y campesinas, y los avances en la ampliación y mejora de los servicios de las Manzanas del Cuidado.
A la fecha, se ha cumplido de manera estratégica con el Plan de Comunicaciones establecido para la presente vigencia, lo que ha permitido orientar las acciones hacia el fortalecimiento de la gestión institucional y la articulación con las diferentes dependencias. Estas acciones han contribuido al ejercicio del derecho ciudadano a acceder a información pública clara, veraz y oportuna, permitiendo a las mujeres y a la comunidad en general conocer y aprovechar las oportunidades, servicios y programas que ofrece la entidad. De esta forma, se fomenta una participación más activa e informada, se promueve el ejercicio pleno de los derechos y se refuerza la confianza en la gestión institucional, reafirmando el compromiso de la Secretaría con la equidad de género, la prevención de las violencias y el bienestar integral de las mujeres en Bogotá."
</t>
  </si>
  <si>
    <t>7. Realizar el seguimiento a los impactos en medios de comunicación</t>
  </si>
  <si>
    <t>8. Elaborar contenidos para los diferentes medios de comunicación</t>
  </si>
  <si>
    <t>Tarea 3</t>
  </si>
  <si>
    <t>Para el mes de enero se tramitaron los contratos de persona natural que apoyan el cumplimiento de la meta y se reportaron 3 impactos en medios de comunicación</t>
  </si>
  <si>
    <t>Para el mes de enero se elaboraron 5 notas y un comunicado de prensa cuyos principales temas fueron:
1.	¿Qué es la violencia psicológica, cómo reconocerla y a dónde acudir por ayuda?
2.	Así funciona la Línea Púrpura Distrital
3.	¿Por qué NO se dice ‘crimen pasional’ sino feminicidio? Esta es la explicación
4.	Qué es la violencia vicaria y cómo identificar si es víctima
5.	Redes de apoyo para prevenir violencias basadas en género
Comunicados
No. 1 - enero 20 de 2025 - Rechazo a feminicidio en Ciudad Bolívar</t>
  </si>
  <si>
    <t>https://secretariadistritald-my.sharepoint.com/:f:/g/personal/ecastaneda_sdmujer_gov_co/ElvwqxzHPQlBlmp-7jVkg-cBDr_d3wk9id_iCml5ZzgP6g?e=mcFCdx</t>
  </si>
  <si>
    <t>https://secretariadistritald-my.sharepoint.com/:f:/g/personal/ecastaneda_sdmujer_gov_co/EqyW7G_-EQFHp235s2lMyrwB-SbsvyrX-wYJxfuKDiU_MQ?e=PBQaiu</t>
  </si>
  <si>
    <t xml:space="preserve">Para el mes de febrero se realizó seguimiento a las noticias de la Secretaria en medios de comunicación registrando 24 impactos en medios de comunicación </t>
  </si>
  <si>
    <t>Para el mes de febrero  se elaboraron 10 notas y  cuyos principales temas fueron:
1.	Casas de Igualdad de Oportunidades para las Mujeres: espacios gratuitos de atención para las mujeres en Bogotá  
2.	Formación, autonomía y nuevas oportunidades para las mujeres, en 2025
3.	Casa de Todas: más de 3.700 mujeres que realizan Actividades Sexuales Pagadas recibieron acceso a atención especializada
4.	Bogotá fortalece la autonomía económica de las mujeres con más oportunidades y formación en 2025
5.	La Hora del Cuento regresa en 2025: un espacio para soñar, reflexionar y construir igualdad
6.	Bogotá analiza con expertas internacionales la seguridad de las mujeres en el espacio público
7.	Más de 40 mil mujeres en el último año han recibido orientación y asesoría jurídica gratuita en la SDMujer
8.	Delegación brasilera destacó que el enfoque del Sistema de Cuidado sea la mujer cuidadora
9.	El Sistema Distrital de Cuidado llega fortalecido al 2025
10.	Secretaría de la Mujer asesora a ciudad fronteriza con miras a instaurar un Sistema Distrital de Cuidado</t>
  </si>
  <si>
    <t xml:space="preserve">Para el mes de marzo se realizó seguimiento a las noticias de la Secretaria en medios de comunicación registrando 74 impactos en medios de comunicación. </t>
  </si>
  <si>
    <t xml:space="preserve">Para el mes de marzo  se elaboraron 21 contenidos periodisticos entre  notas y un comunicado de prensa cuyos principales temas fueron:
Bogotá, primera ciudad de Colombia que ofrecerá servicios de cuidado en centros comerciales. 
Casas Refugio, una medida de protección que aumentó su presupuesto un 20 % en 2024 
Incremento del presupuesto del 17,8% en la SDMujer es para fortalecer la prevención de violencias 
INFORMACIÓN IMPORTANTE - ¡El Sistema Distrital de Cuidado cambia sus canales de comunicación interna! 
El Sistema Distrital de Cuidado se suma con agenda cultural a la conmemoración del 8M 
8 mensajes del Alcalde Mayor a las mujeres en el 8M 
Trabajar en igualdad y dignidad: una apuesta de Bogotá para las mujeres 
Mujeres Tertuliando, un espacio seguro para conversar, aprender y reflexionar 
Del aula a la graduación: Un 8M inolvidable para Nicol y su hija 
Cuando el hogar no es seguro: hallazgos sobre la violencia intrafamiliar en Bogotá 
Bogotá conmemora el 8M con actividades en todas las localidades 
¿Cómo vamos con las bancadas de mujeres en Bogotá y quiénes las conforman? 
“Juntas en la Ruralidad”: la estrategia que acerca servicios a las mujeres que viven en zonas rurales de Bogotá 
Secretaría de la Mujer publicó boletín de marzo con las últimas cifras sobre violencias contra mujeres 
Secretaría de la Mujer refuerza la prevención de violencias en el Festival Estéreo Picnic 2025 
Este 2 de abril llega Redes Seguras a Suba: una estrategia para prevenir violencias contra mujeres 
Atención a mujeres víctimas de violencia disponible en 6 sedes de la Fiscalía. 
Casa de Todas llega a los territorios con atención móvil 
Más entidades se suman al Sello En Igualdad, la Personería de Bogotá se une a esta apuesta por las mujeres 
Con más mujeres al volante, Bogotá les abre camino en el transporte público 
NL Un espacio que amplifica las voces de las mujeres que rompen estereotipos </t>
  </si>
  <si>
    <t>https://secretariadistritald-my.sharepoint.com/:f:/g/personal/ecastaneda_sdmujer_gov_co/ElMaOUcB681MgOjZ2bpNGfwBRNg8nMSm-TlNnXVHX3Zxuw?e=A5l6pb</t>
  </si>
  <si>
    <t>https://secretariadistritald-my.sharepoint.com/:f:/g/personal/ecastaneda_sdmujer_gov_co/ErKyt9AYHzFKsq-77iZMx9MBQGY7Oc5EO3zflaERqkG_oQ?e=7jd0oe</t>
  </si>
  <si>
    <t xml:space="preserve">Para el mes de Abril se realizó seguimiento a las noticias de la Secretaria en medios de comunicación registrando 64 impactos en medios de comunicación. </t>
  </si>
  <si>
    <t>Para el mes de abril se elaboraron 20 contenidos periodisticos entre  notas y un comunicado de prensa cuyos principales temas fueron: En su primer año de gestión, la SDMujer aumentó sus esfuerzos en prevención de violencias y feminicidios
Bogotá cuida a quienes cuidan: el Sistema Distrital de Cuidado transforma la vida de miles de mujeres
¿Tu empresa le apuesta a la equidad? Bogotá la certifica con incentivos y apoyo gratuito
Más de 1.800 mujeres víctimas de violencias han sido atendidas tras convenio con la Fiscalía
Curso de Habilidades digitales para la autonomía de las mujeres: inscripciones de abril
940 mujeres han presentado de manera gratuita las Pruebas Saber 11 con el acompañamiento de la SDMujer</t>
  </si>
  <si>
    <t>https://secretariadistritald-my.sharepoint.com/:f:/g/personal/ecastaneda_sdmujer_gov_co/EsdT-bIQQLhBsuiN2TuYV-4BJd7Tyx6-2iEnX0Byu02oKw?e=Y3VHRR</t>
  </si>
  <si>
    <t>https://secretariadistritald-my.sharepoint.com/:f:/g/personal/ecastaneda_sdmujer_gov_co/EgRdeH7IK3xHkbn9lVNKR2UBVTtjqe-ySJEBnOWJDiRClA?e=Kuc8ja</t>
  </si>
  <si>
    <t xml:space="preserve">Para el mes de mayo se realizó seguimiento a las noticias de la Secretaria en medios de comunicación registrando 108 impactos en medios de comunicación. 	</t>
  </si>
  <si>
    <t xml:space="preserve">Para el mes de mayo se elaboraron 17 contenidos  periodisticos entre  notas y un comunicado de prensa cuyos principales temas fueron: -Estudio revela que las mujeres en Bogotá están en mayor riesgo de padecer un trastorno de salud mental. 
-Redes Seguras sigue creciendo en Suba con cinco nuevas tiendas OXXO aliadas.
-Secretaría Distrital de la Mujer tiene nueva sede para las mujeres en Ciudad Bolívar.
-Bogotá, la única ciudad del país que destina $5,8 billones a la igualdad de género. 
-Manzanas del Cuidado: espacios que liberan tiempo y abren oportunidades para las Mujeres
-Bogotá previene violencias de género en mujeres indígenas Embera. 
-Con las ‘Megatomas’, la prevención llega donde las mujeres más lo necesitan.
-Secretaría de la Mujer ofrece un curso en prevención de violencias digitales hacia las mujeres.
-Manzanas del Cuidado: espacios seguros para las mujeres en Bogotá.
-En TransMilenio prevenimos las violencias contra las mujeres y pasan cosas buenas.
-Más del 80% de las mujeres en Bogotá enfrentan afectaciones en su salud ¿Qué está afectando su bienestar?.
-Redistribuir el cuidado: una apuesta por la equidad de género en Bogotá.
-El Observatorio de Mujeres y Equidad de Género adelanta cuatro investigaciones para contribuir a la garantía de los derechos de las mujeres
-Redes Seguras en propiedad horizontal: una estrategia para prevenir las violencias contra las mujeres en zonas residenciales. 
-El derecho a la menstruación digna también se cuida en la calle 
-El Sistema Distrital de Cuidado continúa consolidándose como referente internacional de equidad y bienestar para las mujeres 
-En Bogotá la solidaridad colectiva se está activando ante el acoso sexual callejero ¿Por qué es importante? Aquí les contamos
</t>
  </si>
  <si>
    <t>https://secretariadistritald-my.sharepoint.com/:x:/g/personal/comunicaciones_sdmujer_gov_co/EZ7RrIXoLbVCovxPuhzluK4B6Zrv40zXPEHNgooL8MYXkA?e=OfM8D4</t>
  </si>
  <si>
    <t>https://secretariadistritald-my.sharepoint.com/:f:/g/personal/ecastaneda_sdmujer_gov_co/EtkQoLyJKRpJpug9UEo-184BINx-qc0fcRWyENXK3mQjEA?e=AQTkjZ</t>
  </si>
  <si>
    <t xml:space="preserve">Para el mes de junio se realizó seguimiento a las noticias de la Secretaria en medios de comunicación registrando 86 impactos en medios de comunicación. 	</t>
  </si>
  <si>
    <t xml:space="preserve">Para el mes de junio se elaboraron 19 contenidos  periodisticos entre  notas y un comunicado de prensa cuyos principales temas fueron: - Estrategia de Cuidados Itinerantes: una nueva forma de llegar a más mujeres y personas cuidadoras en Bogotá  
-Sembrando autonomía, mujeres campesinas y rurales se forman para emprender y liderar  
-La SDMujer avanza en la lucha contra la dependencia económica de las mujeres  
- Bogotá garantiza atención a mujeres víctimas de violencias los 365 días del año -Bogotá amplía servicios y atenciones del Sistema Distrital de Cuidado en Cajas de Compensación Familiar.  
- Mujeres privadas de la libertad son capaces de cambiar sus historias.  - Atención jurídica en hospitales para prevenir las violencias contra las mujeres.  - El Sistema Distrital de Cuidado también previene violencias contra las mujeres.  
- En junio la Secretaría de la Mujer abre convocatoria al curso de Construcción de Indicadores de género para ideas proyectos sociales.  
- Con formaciones, Bogotá previene la violencia política contra las mujeres.  
- Bogotá fortalece las redes de cuidado comunitario en territorios urbanos y rurales  
- ABC sobre la Agencia MUJ, una estrategia en la Línea 123 que atiende casos de violencias.  
- En Bogotá las principales beneficiarias de la Estrategia de Autonomía Económica son mujeres cuidadoras”: Laura Tami Leal.  
- Secretaría de la Mujer cuida de la salud mental de las mujeres a través de la actividad física.  
- El 73% de las mujeres en Bogotá padecen violencia psicológica. ¿Cómo reconocerla? 
- Arranca el Fiestón LesBiArte, se cumplen 10 años visibilizando el aporte de las mujeres lesbianas y bisexuales a Bogotá.  
- Secretaría de la Mujer y Policía articulan esfuerzos para prevenir las violencias contra las mujeres en la ciudad.  
- El Sistema Distrital de Cuidado llega a las zonas rurales de Bogotá con nueva estrategia itinerante.  
- Cerca de 200 mujeres participan del ciclo: herramientas con enfoque de género para la participación de las mujeres en Bogotá. </t>
  </si>
  <si>
    <t>https://secretariadistritald-my.sharepoint.com/:x:/g/personal/comunicaciones_sdmujer_gov_co/EZ7RrIXoLbVCovxPuhzluK4B6Zrv40zXPEHNgooL8MYXkA?e=n0cvBM</t>
  </si>
  <si>
    <t>https://secretariadistritald-my.sharepoint.com/:w:/g/personal/jarocha_sdmujer_gov_co/EdeoLCs8Bj5Dm-W6wQHS2soBh-n0q6HOIQI7AnMzpnfwYQ?e=6wjIyx</t>
  </si>
  <si>
    <t xml:space="preserve">Para el mes de julio se realizó seguimiento a las noticias de la Secretaria en medios de comunicación registrando 106 impactos en medios de comunicación. 	</t>
  </si>
  <si>
    <t>Para el mes de julio se elaboraron 25 contenidos  periodisticos entre  notas y un comunicado de prensa cuyos principales temas fueron: - Igualdad y liderazgo de las mujeres - Sistema Distrital de Cuidado - Autonomía económica y educación - Prevención y atención de violencias -  Cultura, memoria y diversidad - Envejecimiento poblacional</t>
  </si>
  <si>
    <t>https://secretariadistritald-my.sharepoint.com/:x:/g/personal/comunicaciones_sdmujer_gov_co/EZ7RrIXoLbVCovxPuhzluK4B6Zrv40zXPEHNgooL8MYXkA?e=TceWSI</t>
  </si>
  <si>
    <t>https://secretariadistritald-my.sharepoint.com/:w:/g/personal/jarocha_sdmujer_gov_co/ERlj2PSKbY9FnZTm14EE684BrjgFJgT6JeFN7ZZbmtn-bA?e=ZRNblQ</t>
  </si>
  <si>
    <t xml:space="preserve">Para el mes de agosto se realizó seguimiento a las noticias de la Secretaria en medios de comunicación registrando 107 impactos en medios de comunicación.  </t>
  </si>
  <si>
    <t>Para el mes de agosto se elaboraron 20 contenidos periodísticos destacando los siguientes temas:  Nuevas opciones línea 195 – Prevención de violencias la SDMujer garantiza los derechos de las mujeres campesinas y rurales, Traslado de la Manzana del Cuidado de Engativá para fortalecer la prestación de sus servicios entre otros</t>
  </si>
  <si>
    <t>https://secretariadistritald-my.sharepoint.com/:x:/r/personal/comunicaciones_sdmujer_gov_co/_layouts/15/Doc.aspx?sourcedoc=%7B85ACD19E-2DE8-42B5-A2FC-4FBA1CE5B8AE%7D&amp;file=2025%20SEGUIMIENTO%20IMPACTOS%20EN%20M</t>
  </si>
  <si>
    <t>https://secretariadistritald-my.sharepoint.com/:f:/g/personal/ecastaneda_sdmujer_gov_co/Ehg_mjs5pSZCgXHplpyN9z8BWQwPk6UzJ7kAw4eYjgNGsQ?e=wRwjsf</t>
  </si>
  <si>
    <t xml:space="preserve">Para el mes de septiembre se realizó seguimiento a las noticias de la Secretaria en medios de comunicación registrando 117 impactos en medios de comunicación. </t>
  </si>
  <si>
    <t>Para el mes de septiembre se elaboraron 16 contenidos periodísticos destacando los siguientes temas: Bogotá, primera ciudad de América Latina en ser Capital Mundial del Tiempo
Bogotá, pionera en garantizar el  tiempo como un derecho para las mujeres
El Sistema Distrital de Cuidado: la apuesta de Bogotá parareducir la pobreza de tiempo de las mujeres, El suicidio en Bogotá: las mujeres reportan más ideaciones suicidas que los hombres
 entre otros</t>
  </si>
  <si>
    <t>https://secretariadistritald-my.sharepoint.com/:f:/g/personal/ecastaneda_sdmujer_gov_co/EjedfGc2rZJDvUPlwz5Z0pgB3jkrkLp23Wvunxr10z5GIQ?e=IXSDfe</t>
  </si>
  <si>
    <t>https://secretariadistritald-my.sharepoint.com/:f:/g/personal/ecastaneda_sdmujer_gov_co/EvuK1H0f9UFCqolCN3737fIBNAjiXuk92oqfaihXKOHRyA?e=Q50Zko</t>
  </si>
  <si>
    <t>Para el mes de octubre se realizó seguimiento a las noticias de la Secretaria en medios de comunicación registrando 129 impactos en medios de comunicación</t>
  </si>
  <si>
    <t>Para el mes de octubre se elaboraron 19 contenidos periodísticos destacando los siguientes temas: La violencia física sigue presente en la vida de cientos de mujeres La violencia física no es normal ni justificable. Entre enero de 2024 y septiembre de 2025, la Secretaría Distrital de la Mujer atendió 24.700 casos en Bogotá.</t>
  </si>
  <si>
    <t>https://secretariadistritald-my.sharepoint.com/:f:/g/personal/ecastaneda_sdmujer_gov_co/ErpLgMnMtpxJjoxZKkfQmhkB3R98jAapq83SRDqIHO-q2Q?e=65jYEg</t>
  </si>
  <si>
    <t>https://secretariadistritald-my.sharepoint.com/:f:/g/personal/ecastaneda_sdmujer_gov_co/Em1tcFFExjNFngoPp0sESKYB6A0Cv6dx068Do4W5DpHQvQ?e=XI3fJD</t>
  </si>
  <si>
    <t>Para el mes de noviembre se realizó seguimiento a las noticias de la Secretaria en medios de comunicación registrando 154 impactos en medios de comunicación</t>
  </si>
  <si>
    <t>Para el mes de noviembre se elaboraron 19 contenidos periodísticos destacando los siguientes temas: Lo que debes saber del 25N y las acciones de Bogotá para prevenir las violencias contra las mujeres.16 días de activismo: conoce nuestra programación local alrededor del 25N. El acoso laboral y sexual sigue afectando a las mujeres en Bogotá. El acoso callejero no es normal y Bogotá actúa para prevenirlo. Manzanas del Cuidado: espacios seguros con orientación psicojurídica gratuita para las mujeres, entre otros</t>
  </si>
  <si>
    <t>https://secretariadistritald-my.sharepoint.com/:f:/g/personal/ecastaneda_sdmujer_gov_co/IgBKvf4Hz7chQ6r0Z0215sTXAQKJoTsZbs5TC4DW85AoHdQ?e=4cLw2t</t>
  </si>
  <si>
    <t>https://secretariadistritald-my.sharepoint.com/:f:/g/personal/ecastaneda_sdmujer_gov_co/IgCxcaVPQlqjRLsNC63qnsSdAYIPRlKj8xpH9sfYsuB5iUU?e=eeYKiz</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</si>
  <si>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</si>
  <si>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</si>
  <si>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</si>
  <si>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</si>
  <si>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</si>
  <si>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</si>
  <si>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</si>
  <si>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</si>
  <si>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</si>
  <si>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</si>
  <si>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</si>
  <si>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</si>
  <si>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r>
      <t>En el marco de la Meta PDD</t>
    </r>
    <r>
      <rPr>
        <sz val="11"/>
        <color rgb="FFFF0000"/>
        <rFont val="Arial"/>
        <family val="2"/>
      </rPr>
      <t>:</t>
    </r>
    <r>
      <rPr>
        <sz val="11"/>
        <color theme="1"/>
        <rFont val="Arial"/>
        <family val="2"/>
      </rPr>
      <t>e ha logrado un avance del 2,5% en enero.
Este cumplimiento se refleja en la implementación de la estrategia de comunicaciones, que alcanza un 0,083 de ejecución, y en el desarrollo de acciones para incrementar el crecimiento de usuarios en redes sociales y páginas web, con un 8,3% de avance. Asimismo, la implementación de herramientas para posicionar a la SDMujer en medios de comunicación ha alcanzado un 8,3% de ejecución, lo que ha permitido ampliar la visibilidad institucional y fortalecer la difusión de contenidos clave sobre derechos de las mujeres y prevención de violencias.</t>
    </r>
  </si>
  <si>
    <r>
      <t>En el marco de la Meta PDD</t>
    </r>
    <r>
      <rPr>
        <sz val="11"/>
        <color rgb="FFFF0000"/>
        <rFont val="Arial"/>
        <family val="2"/>
      </rPr>
      <t xml:space="preserve">: </t>
    </r>
    <r>
      <rPr>
        <sz val="11"/>
        <color theme="1"/>
        <rFont val="Arial"/>
        <family val="2"/>
      </rPr>
      <t>se ha logrado un avance del 2,5% en enero.
Este cumplimiento se refleja en la implementación de la estrategia de comunicaciones, que alcanza un 0,083 de ejecución, y en el desarrollo de acciones para incrementar el crecimiento de usuarios en redes sociales y páginas web, con un 8,3% de avance. Asimismo, la implementación de herramientas para posicionar a la SDMujer en medios de comunicación ha alcanzado un 8,3% de ejecución, lo que ha permitido ampliar la visibilidad institucional y fortalecer la difusión de contenidos clave sobre derechos de las mujeres y prevención de violencias.</t>
    </r>
  </si>
  <si>
    <t xml:space="preserve">El avance en la estrategia de comunicaciones de la Secretaría Distrital de la Mujer beneficia a la ciudadanía al garantizar mayor acceso a información clave sobre derechos de las mujeres, prevención de violencias y transformación cultural con enfoque de género. A través del aumento en la difusión de contenidos en redes sociales, páginas web y medios de comunicación, más personas pueden conocer recursos de apoyo, servicios de orientación y herramientas para la protección de los derechos de las mujeres. Esto contribuye a la sensibilización, educación y empoderamiento de la comunidad, promoviendo una sociedad más informada, equitativa y comprometida con la erradicación de las violencias basadas en género.
</t>
  </si>
  <si>
    <t>https://secretariadistritald-my.sharepoint.com/:f:/g/personal/ecastaneda_sdmujer_gov_co/EkFuIUIfa09AhzbARPEBo1QBnAXwtcvS5X7RJ430SC-cwA?e=n39OWF</t>
  </si>
  <si>
    <t>En el marco de la Meta PDD: se ha logrado un avance del 2,5% en febrero.
Los avances alcanzados hasta la fecha incluyen:
Implementación de la estrategia de comunicaciones: En el mes de febero ha logrado un 8,3% de ejecución en las acciones diseñadas para aumentar el crecimiento de usuarios que consultan las redes sociales y páginas web de la Secretaría.
Posicionamiento en medios de comunicación: Se ha implementado un 8,3% de las herramientas para fortalecer la presencia de la SDMujer en medios, ampliando la difusión de contenidos sobre derechos, prevención de violencias y programas institucionales.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</si>
  <si>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r>
      <t>En el marco de la Meta PDD se ha logrado un avance del 5% al cierre de febrero. Esta estrategia tiene como objetivo</t>
    </r>
    <r>
      <rPr>
        <sz val="11"/>
        <color rgb="FFFF0000"/>
        <rFont val="Arial"/>
        <family val="2"/>
      </rPr>
      <t xml:space="preserve"> </t>
    </r>
    <r>
      <rPr>
        <sz val="11"/>
        <color theme="1"/>
        <rFont val="Arial"/>
        <family val="2"/>
      </rPr>
      <t>impulsar y posicionar las acciones, actividades y programas de la Secretaría Distrital de la Mujer (SDMujer) en los ámbitos internacional, nacional, distrital, local y barrial, garantizando una mayor difusión y alcance de la información clave para la ciudadanía.
Los avances alcanzados hasta la fecha incluyen:
Implementación de la estrategia de comunicaciones: Se ha logrado un 16.6% de ejecución en las acciones diseñadas para aumentar el crecimiento de usuarios que consultan las redes sociales y páginas web de la Secretaría.
Posicionamiento en medios de comunicación: Se ha implementado un 16.6% de las herramientas para fortalecer la presencia de la SDMujer en medios, ampliando la difusión de contenidos sobre derechos, prevención de violencias y programas institucionales.
Desarrollo de la estrategia de comunicaciones: En términos generales, la implementación de la estrategia alcanza un 0.166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r>
  </si>
  <si>
    <t xml:space="preserve">Al cierre de febrero, los avances en la estrategia de comunicaciones de la SDMujer han generado beneficios directos para la ciudadanía, fortaleciendo el acceso a información clave sobre derechos de las mujeres, prevención de violencias y programas de apoyo. El incremento en el posicionamiento en medios de comunicación y redes sociales ha permitido una mayor difusión de campañas de sensibilización, facilitando que más personas conozcan y accedan a servicios de atención y protección. Además, la implementación de herramientas comunicacionales ha contribuido a una transformación cultural con enfoque de género, promoviendo una sociedad más informada, consciente y comprometida con la igualdad y la erradicación de las violencias basadas en género.
</t>
  </si>
  <si>
    <t>En el marco de la Meta PDD: se ha logrado un avance del 2,5% en MARZO.
Los avances alcanzados hasta la fecha incluyen:
Implementación de la estrategia de comunicaciones: En el mes de marzo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de las herramientas para fortalecer la presencia de la SDMujer en medios, ampliando la difusión de contenidos sobre derechos, prevención de violencias y programas institucionales., llegando con información clave de los servicios que presta la SDMujer a la ciudadanía.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</si>
  <si>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t>En el marco de la Meta PDD, al cierre de marzo se ha logrado un avance significativo en la implementación de la estrategia de comunicaciones y el posicionamiento de la Secretaría de la Mujer en medios. Las acciones diseñadas para fortalecer la presencia digital han impulsado el crecimiento de usuarios en redes sociales y páginas web, mientras que las herramientas implementadas han permitido ampliar la difusión de contenidos sobre derechos, prevención de violencias y programas institucionales.
Durante el primer trimestre, la Secretaría ha reforzado su estrategia de comunicación mediante la producción de piezas gráficas y contenidos audiovisuales, la actualización de su página web y la gestión de impactos en medios de comunicación. Además, se han elaborado contenidos periodísticos sobre temas clave como la violencia de género, la autonomía económica femenina y la expansión del Sistema Distrital de Cuidado.
Entre los hitos más destacados, Bogotá se convirtió en la primera ciudad del país en ofrecer servicios de cuidado en centros comerciales, incrementó el presupuesto para la prevención de violencias y fortaleció la atención a mujeres en situación de vulnerabilidad. También se han impulsado iniciativas en el transporte público, estrategias de prevención en eventos masivos y la adhesión de más entidades al Sello En Igualdad, reafirmando el compromiso con la equidad de género y la protección de los derechos de las mujeres en la ciudad.</t>
  </si>
  <si>
    <t>La ciudadanía se beneficia de una comunicación más accesible y efectiva, que permite conocer y acceder a los programas y servicios de la Secretaría de la Mujer de manera oportuna. La ampliación de la oferta de servicios, como los centros de cuidado en espacios comerciales y la atención móvil, facilita el bienestar de las mujeres en diferentes contextos. Además, el aumento en el presupuesto para la prevención de violencias y el fortalecimiento de las Casas Refugio garantizan mayor protección a quienes se encuentran en situación de vulnerabilidad. La difusión de información sobre autonomía económica, derechos y prevención de violencias empodera a la comunidad, promoviendo una sociedad más equitativa e informada. Finalmente, la implementación de estrategias en el transporte público y en eventos masivos refuerza la seguridad y participación de las mujeres en la vida urbana.</t>
  </si>
  <si>
    <t>https://secretariadistritald-my.sharepoint.com/:f:/g/personal/ecastaneda_sdmujer_gov_co/EvWmdptT2RBHgr_GShYyc6EB3CoeYxCtG94kp6VZUMAe1A?e=NDMHLa</t>
  </si>
  <si>
    <t>En el marco de la Meta PDD: se ha logrado un avance del 2,5% en abril
Los avances alcanzados hasta la fecha incluyen:
Implementación de la estrategia de comunicaciones: En el mes de abril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de las herramientas para fortalecer la presencia de la SDMujer en medios, ampliando la difusión de contenidos sobre derechos, prevención de violencias y programas institucionales., llegando con información clave de los servicios que presta la SDMujer a la ciudadanía.
Desarrollo de la estrategia de comunicaciones: En términos generales, la implementación de la estrategia alcanza un 0.083 de avance en su ejecución total.
Estos logros reflejan un compromiso continuo con la transformación social y la equidad de género, permitiendo que un mayor número de personas accedan a información relevante y recursos de apoyo, promoviendo así una cultura de prevención y respeto hacia los derechos de las mujeres.</t>
  </si>
  <si>
    <t xml:space="preserve">En el marco de la Meta del Plan de Desarrollo Distrital (PDD), al cierre del mes de abril se ha consolidado un avance significativo en la implementación de la estrategia de comunicaciones y en el posicionamiento de la Secretaría Distrital de la Mujer en los medios de comunicación. Las acciones diseñadas para fortalecer la presencia digital han permitido mejorar el acceso a la información institucional, incrementar la interacción ciudadana y promover el reconocimiento de los derechos de las mujeres. A través de herramientas digitales y contenidos estratégicos, se ha ampliado la difusión de mensajes clave sobre prevención de violencias, autonomía económica, corresponsabilidad en los cuidados y participación política.
Durante este periodo, la Secretaría ha reforzado su estrategia comunicacional mediante la producción de más de mil piezas gráficas y decenas de contenidos audiovisuales, la constante actualización de su página web, la gestión activa en redes sociales y la publicación de notas periodísticas en medios digitales y tradicionales. Estas acciones han facilitado una mayor visibilidad de los servicios institucionales y de las acciones adelantadas en favor de la igualdad de género.
Entre los principales logros se destacan la implementación del Sistema Distrital de Cuidado en nuevos espacios como centros comerciales, el fortalecimiento de la atención a mujeres víctimas de violencias en articulación con la Fiscalía, y la expansión de programas formativos para el empoderamiento digital y educativo de las mujeres. Asimismo, se han promovido iniciativas para transformar el transporte público en un entorno libre de violencias, se ha avanzado en acciones pedagógicas con niños y niñas en enfoque de género, y se ha incentivado la participación del sector privado a través del Sello En Igualdad, reafirmando el compromiso de Bogotá con una ciudad más justa, segura y equitativa para todas.
</t>
  </si>
  <si>
    <t>Estos avances en la estrategia de comunicaciones de la Secretaría Distrital de la Mujer benefician directamente a la ciudadanía al garantizar un acceso más amplio, claro y oportuno a la información sobre los servicios, programas y derechos de las mujeres en Bogotá. La difusión constante de contenidos a través de medios digitales y tradicionales permite que más personas conozcan las rutas de atención en casos de violencia, las oportunidades de formación y los espacios de participación, favoreciendo una ciudadanía más informada, empoderada y activa en la defensa de los derechos humanos.
Además, al posicionar temas clave como el cuidado, la equidad de género, la prevención de violencias y la autonomía económica en la agenda pública, se fortalece la conciencia colectiva y se promueven transformaciones culturales fundamentales para la construcción de una sociedad más igualitaria. La comunicación efectiva también facilita el control social, mejora la relación entre la administración distrital y la ciudadanía, y contribuye a que las políticas públicas sean más incluyentes, pertinentes y cercanas a las necesidades reales de la población.</t>
  </si>
  <si>
    <t>https://secretariadistritald-my.sharepoint.com/:f:/g/personal/ecastaneda_sdmujer_gov_co/Esr6QlR500NLpEzACxOjDBMBgJzrfMfhgip0VZDWa4o2EQ?e=xCRlgh</t>
  </si>
  <si>
    <t>En el marco de la Meta PDD: se ha logrado un avance del 2,5% en mayo
Los avances alcanzados hasta la fecha incluyen:
Implementación de la estrategia de comunicaciones: En el mes de mayo se ha logrado un 8,3% de ejecución en las acciones diseñadas para aumentar el crecimiento de usuarios que consultan las redes sociales y páginas web de la Secretaría, evidencia que las estrategias implementadas has dado el resultado esperado.
Posicionamiento en medios de comunicación:  Se ha implementado un 8,3 % de las herramientas previstas para fortalecer la visibilidad de la Secretaría Distrital de la Mujer. Esto ha facilitado la divulgación de información clave relacionada con los derechos de las mujeres, la prevención de violencias y los servicios institucionales, ampliando así el alcance del mensaje institucional hacia diferentes sectores de la ciudadanía.
Desarrollo de la estrategia de comunicaciones: En términos generales, la implementación de la estrategia alcanza un 0.083 de avance en su ejecución total.
Estos logros reflejan el compromiso continuo de la Secretaría con la transformación social y la equidad de género, permitiendo que un número creciente de personas acceda a información relevante y recursos de apoyo, promoviendo una cultura de prevención, respeto y garantía de los derechos de las mujeres.</t>
  </si>
  <si>
    <t xml:space="preserve">En el marco de la Meta del Plan de Desarrollo Distrital (PDD), al cierre del mes de mayo la Secretaría Distrital de la Mujer fortaleció su estrategia de comunicaciones como herramienta clave para visibilizar los avances institucionales y acercarse de manera efectiva a la ciudadanía. A través de una comunicación más clara, accesible y estratégica, se han promovido mensajes que impulsan el reconocimiento y el ejercicio pleno de los derechos de las mujeres en Bogotá.
Uno de los hitos más destacados del periodo fue el fortalecimiento de alianzas clave con el sector privado, como la colaboración con OXXO, que busca promover entornos seguros para las mujeres en espacios comerciales de alto tránsito. Esta alianza refuerza el compromiso institucional con la prevención de violencias y la creación de redes de apoyo en la vida cotidiana de las ciudadanas.
En la localidad de Suba, se evidencian avances significativos gracias a la estrategia territorial “El Distrito llegó a Suba”, una intervención integral que ha acercado la oferta institucional a las comunidades. En este marco, se lanzó la iniciativa “Redes Seguras de Suba”, que promueve el trabajo articulado entre ciudadanía, comercios y organizaciones comunitarias para prevenir violencias contra las mujeres y garantizar entornos más seguros.
Estas acciones, sumadas al fortalecimiento del posicionamiento institucional en medios digitales y tradicionales, reafirman el compromiso de la Secretaría con la construcción de una ciudad más equitativa, justa y libre de violencias. La comunicación, entendida como un puente con la ciudadanía, sigue siendo una herramienta fundamental para fomentar la participación, la confianza pública y el empoderamiento de las mujeres en todos los territorios.
</t>
  </si>
  <si>
    <t xml:space="preserve">Los avances en la estrategia de comunicaciones de la Secretaría Distrital de la Mujer continúan generando un impacto positivo en la ciudadanía, al garantizar un acceso más amplio, claro y oportuno a la información relacionada con los derechos, servicios y programas disponibles para las mujeres en Bogotá. La difusión permanente de contenidos a través de medios digitales y tradicionales ha fortalecido el conocimiento ciudadano sobre rutas de atención, oportunidades de formación y espacios de participación, promoviendo una ciudadanía más informada, empoderada y comprometida con la igualdad de género.
Durante el mes de mayo, se consolidaron acciones clave que reflejan el papel de la comunicación como herramienta de transformación social.
La inclusión de temas como el cuidado, la equidad de género, la autonomía económica y la prevención de violencias en la agenda pública contribuye a fortalecer la conciencia colectiva y a impulsar transformaciones culturales necesarias para construir una sociedad más justa e igualitaria. </t>
  </si>
  <si>
    <t>https://secretariadistritald-my.sharepoint.com/:f:/g/personal/ecastaneda_sdmujer_gov_co/Eo7pnJCHrb5DmTwCeuohhdsB7oe0g0EJtmznE7818eEhXg?e=4myaYM</t>
  </si>
  <si>
    <t>En el marco de la Meta PDD: se ha logrado un avance del 2,5% en junio
Los avances alcanzados hasta la fecha incluyen:
Implementación de la estrategia de comunicaciones: En junio se logró un 8,3% de ejecución de las acciones orientadas a incrementar el número de usuarios que consultan las redes sociales y páginas web de la Secretaría. Este resultado evidencia la efectividad de las estrategias implementadas para fortalecer la presencia digital institucional.
Posicionamiento en medios de comunicación:  Se ha avanzado en un 8,3% en el uso de herramientas diseñadas para aumentar la visibilidad de la Secretaría Distrital de la Mujer en medios. Esta gestión ha permitido una mayor difusión de información clave sobre derechos, servicios institucionales y prevención de violencias, ampliando el alcance del mensaje hacia diversos sectores de la ciudadanía.
Desarrollo de la estrategia de comunicaciones:  En términos generales, la implementación de la estrategia alcanza un 0.083 de avance en su ejecución total, lo que refleja un proceso sostenido y progresivo. Este avance ha permitido fortalecer el enfoque estratégico de la comunicación institucional, asegurando que los mensajes estén alineados con las necesidades e intereses de la comunidad.
Estos logros reflejan el compromiso continuo de la Secretaría con la transformación social y la equidad de género, promoviendo el acceso a información útil y oportuna, y fomentando una cultura de prevención, respeto y garantía de los derechos de las mujeres en Bogotá.</t>
  </si>
  <si>
    <t>En el marco de la Meta del Plan de Desarrollo Distrital (PDD), al cierre del segundo trimestre del año, la Secretaría Distrital de la Mujer consolidó su estrategia de comunicaciones como herramienta clave para visibilizar avances institucionales, posicionar temas estratégicos de género y fortalecer el vínculo con la ciudadanía.
Entre abril y junio, se produjo y difundió una amplia variedad de contenidos gráficos, audiovisuales y digitales que han promovido el reconocimiento de los derechos de las mujeres, la prevención de violencias, la autonomía económica, los cuidados y la participación política. Estas acciones han permitido mejorar el acceso a la información, aumentar la interacción ciudadana y fortalecer el posicionamiento institucional en medios tradicionales y plataformas digitales.
Se destacan logros como la implementación del Sistema Distrital de Cuidado en nuevos espacios, la articulación con la Fiscalía para fortalecer la atención a mujeres víctimas de violencias, y la expansión de programas de empoderamiento digital y educativo. Además, se avanzó en acciones pedagógicas con enfoque de género, campañas para transformar el transporte público en un entorno seguro y el fortalecimiento del sello “En Igualdad” con el sector privado.
Un hito relevante fue la expansión de la iniciativa Redes Seguras en Suba, en alianza con tiendas OXXO, como parte de la estrategia territorial “El Distrito llegó a Suba”, que ha acercado la oferta institucional a comunidades con menor acceso a información, articulando esfuerzos entre ciudadanía, comercios y organizaciones sociales.
Estas acciones reafirman que la comunicación pública es una herramienta esencial para promover la participación, generar confianza institucional y avanzar hacia una Bogotá más justa, cuidadora y libre de violencias.</t>
  </si>
  <si>
    <t>Durante el segundo trimestre del año, los avances en la estrategia de comunicaciones de la Secretaría Distrital de la Mujer continuaron generando un impacto positivo en la ciudadanía, al facilitar un acceso más claro, oportuno y cercano a la información sobre derechos, servicios y programas dirigidos a las mujeres en Bogotá. La presencia sostenida en medios digitales y tradicionales ha fortalecido el conocimiento sobre rutas de atención, estrategias de cuidado, oportunidades de formación y espacios de participación, promoviendo una ciudadanía más informada, empoderada y comprometida con la igualdad de género.
A lo largo del trimestre, la comunicación institucional visibilizó iniciativas clave como la Estrategia de Cuidados Itinerantes, la expansión del Sistema Distrital de Cuidado en nuevos espacios, las acciones pedagógicas en salud mental, la prevención de la violencia política contra las mujeres y la atención jurídica en hospitales. Asimismo, se promovieron acciones enfocadas en la autonomía económica, el liderazgo femenino, el fortalecimiento de redes comunitarias y el reconocimiento de la diversidad, a través de espacios culturales como el Fiestón LesBiArte.
La integración de estos temas en la agenda pública ha sido fundamental para impulsar transformaciones culturales y sociales en favor de una ciudad más justa, equitativa y libre de violencias. La estrategia comunicativa se consolida como un canal eficaz para acercar la gestión institucional a los territorios, visibilizar avances del sector mujer y fomentar una participación ciudadana activa y transformadora.</t>
  </si>
  <si>
    <t>https://secretariadistritald-my.sharepoint.com/:f:/g/personal/jarocha_sdmujer_gov_co/ElmyxZhdosxIoZ4hK2t49DEBsTiA04qqZKZ4bK8IJxdAPg?e=c2i3XR</t>
  </si>
  <si>
    <t>En el marco de la Meta PDD: se ha logrado un avance del 2,5% en julio
Los avances alcanzados hasta la fecha incluyen:
Implementación de la estrategia de comunicaciones: En julio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t>
  </si>
  <si>
    <t xml:space="preserve">En el marco de la Meta del Plan de Desarrollo Distrital (PDD), al mes de julio  la Secretaría Distrital de la Mujer consolidó su estrategia de comunicaciones como herramienta clave para visibilizar avances institucionales, posicionar temas estratégicos de género y fortalecer el vínculo con la ciudadanía. Durante este periodo, se mantuvo una producción sostenida de contenidos gráficos, audiovisuales y digitales que han contribuido al reconocimiento de los derechos de las mujeres, la prevención de las violencias, el impulso a la autonomía económica, la promoción de los cuidados y la participación política. Estas acciones han facilitado el acceso a la información pública, ampliado la interacción con la ciudadanía y fortalecido la presencia de la Secretaría en medios tradicionales y plataformas digitales. Estas acciones consolidan a la comunicación pública como una herramienta esencial para generar confianza institucional, promover la participación ciudadana y avanzar hacia una Bogotá más equitativa, cuidadora y libre de violencias.
</t>
  </si>
  <si>
    <t>Durante el mes de julio, la estrategia de comunicaciones de la Secretaría Distrital de la Mujer continuó generando un impacto positivo en la ciudadanía, al facilitar un acceso más claro, oportuno y cercano a la información sobre derechos, servicios y programas dirigidos a las mujeres en Bogotá. La presencia sostenida en medios digitales y tradicionales fortaleció el conocimiento sobre rutas de atención, el Sistema Distrital de Cuidado, oportunidades de formación y espacios de participación, promoviendo una ciudadanía más informada, empoderada y comprometida con la igualdad de género.
Durante este periodo, se visibilizaron acciones clave como el fortalecimiento del Sistema Distrital de Cuidado mediante nuevas herramientas y alianzas, la promoción del liderazgo femenino y la participación política de mujeres jóvenes, la prevención de las violencias, y la inclusión de poblaciones diversas como mujeres rurales, LBT y mujeres sordas. También se destacó la difusión de contenidos con enfoque de género sobre salud mental, envejecimiento poblacional y redes de apoyo comunitario, así como la articulación con entidades públicas y privadas para ampliar la cobertura de servicios.
La integración de estos temas en la agenda pública ha sido fundamental para impulsar transformaciones sociales y culturales en favor de una ciudad más justa, equitativa y libre de violencias. La estrategia comunicativa se consolida como un canal eficaz para acercar la gestión institucional a los territorios, visibilizar avances del sector mujer y fomentar una participación ciudadana activa, diversa y transformadora.</t>
  </si>
  <si>
    <t>https://secretariadistritald-my.sharepoint.com/:f:/g/personal/jarocha_sdmujer_gov_co/Esn_yqMUDupDqrbVi5TEwDoBmD21PRUsWrS9nCo4b86ajA?e=2oledr</t>
  </si>
  <si>
    <t xml:space="preserve">Los avances alcanzados hasta la fecha incluyen:
Implementación de la estrategia de comunicaciones: En agosto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
</t>
  </si>
  <si>
    <t>En el marco de la Meta del Plan de Desarrollo Distrital (PDD), al mes de agosto la Secretaría Distrital de la Mujer ha logrado un avance relevante en la consolidación de su estrategia de comunicaciones, posicionándola como un instrumento fundamental para dar visibilidad a los logros institucionales, fortalecer la agenda de género y promover una relación más cercana con la ciudadanía. Durante este periodo, se alcanzó una producción constante y estratégica de contenidos gráficos, audiovisuales y digitales que han potenciado el reconocimiento de los derechos de las mujeres, la prevención de las violencias, el impulso a la autonomía económica, la promoción de los cuidados y la participación política.
Este esfuerzo comunicativo ha permitido ampliar de manera significativa el acceso a la información pública, dinamizar la interacción con la ciudadanía y robustecer la presencia de la Secretaría en medios tradicionales y digitales. De esta forma, se consolida un avance importante en la estrategia de comunicación pública, la cual se ha convertido en un eje esencial para generar confianza institucional, estimular la participación ciudadana y seguir construyendo una Bogotá más equitativa, cuidadora y libre de violencias.</t>
  </si>
  <si>
    <t>Durante el mes de agosto, la estrategia de comunicaciones de la Secretaría Distrital de la Mujer consolidó su papel como herramienta fundamental para acercar a la ciudadanía información clara, oportuna y accesible sobre los derechos, servicios y programas dirigidos a las mujeres en Bogotá. La presencia activa en medios tradicionales y digitales permitió fortalecer el conocimiento sobre rutas de atención, el Sistema Distrital de Cuidado, oportunidades de formación y escenarios de participación, contribuyendo a una ciudadanía más informada, empoderada y comprometida con la igualdad de género.
En este periodo se visibilizaron avances importantes como la ampliación del Sistema Distrital de Cuidado a través del traslado de la Manzana del Cuidado en Engativá y la difusión de nuevas opciones de atención de la línea 195 orientadas a la prevención de violencias. Asimismo, se promovieron mensajes sobre el liderazgo de las mujeres y la participación política de jóvenes, la garantía de derechos de mujeres campesinas y rurales, y la inclusión de poblaciones diversas como mujeres LBT y mujeres sordas. También se resaltó la difusión de contenidos con enfoque de género sobre salud mental, envejecimiento poblacional, memoria y cultura, junto con acciones articuladas con entidades públicas y privadas para fortalecer la cobertura de servicios y generar entornos más seguros y cuidadosos para las mujeres de la ciudad.</t>
  </si>
  <si>
    <t>https://secretariadistritald-my.sharepoint.com/:f:/g/personal/ecastaneda_sdmujer_gov_co/EkHn_dvopohCoDGvvSgPlbkBBAnFFMCtw_wwUSgAwvZ5BQ?e=SIReGq</t>
  </si>
  <si>
    <t xml:space="preserve">Los avances alcanzados hasta la fecha incluyen:
Implementación de la estrategia de comunicaciones: En septiembre se logró un 8,3% de ejecución de acciones orientadas a incrementar el número de personas que acceden a la información institucional a través de redes sociales y la página web. Estos esfuerzos continúan fortaleciendo la presencia digital de la Secretaría y evidencian la efectividad de las estrategias desarrolladas para acercar los contenidos a la ciudadanía.
Posicionamiento en medios de comunicación:  Se ha avanzado en un 8,3% en el uso de herramientas de comunicación para ampliar la visibilidad de la Secretaría en medios, lo cual permitió difundir información clave sobre derechos de las mujeres, servicios institucionales y acciones de prevención de violencias. Esta gestión ha contribuido a fortalecer la relación con la ciudadanía y a posicionar los temas de género en la agenda pública.
Desarrollo de la estrategia de comunicaciones:  En términos generales, la implementación de la estrategia alcanza un 0.083 de avance de manera progresiva, fortaleciendo el enfoque integral y alineado con las necesidades de las mujeres en Bogotá. Este proceso ha permitido una mejor articulación de los mensajes institucionales y una mayor efectividad en su difusión.
Estos avances reafirman el compromiso de la Secretaría Distrital de la Mujer con la equidad de género, la transformación social y el acceso a información clara, oportuna y útil para las mujeres en el Distrito. Asimismo, fortalecen una cultura de prevención, respeto y garantía de derechos en todos los niveles de la gestión pública.
</t>
  </si>
  <si>
    <t>En el marco de la Meta del Plan de Desarrollo Distrital (PDD), durante el mes de septiembre la Secretaría Distrital de la Mujer consolidó avances significativos en la implementación de su estrategia de comunicaciones, la cual se ha posicionado como una herramienta clave para visibilizar los logros institucionales, fortalecer la agenda de género y promover una relación más cercana y participativa con la ciudadanía. En este periodo se mantuvo una producción constante y estratégica de contenidos gráficos, audiovisuales y digitales que han contribuido al reconocimiento de los derechos de las mujeres, la prevención de las violencias, el fortalecimiento de la autonomía económica, la promoción de los cuidados y la participación política.
Este trabajo comunicativo ha favorecido un mayor acceso a la información pública, impulsando la interacción con la ciudadanía y fortaleciendo la presencia institucional en medios tradicionales y digitales. De esta manera, se consolida la estrategia de comunicación pública como un eje fundamental para generar confianza, fomentar la participación social y seguir construyendo una Bogotá más equitativa, cuidadora y libre de violencias.</t>
  </si>
  <si>
    <t>Durante el mes de septiembre, la estrategia de comunicaciones de la Secretaría Distrital de la Mujer reafirmó su papel como una herramienta esencial para acercar a la ciudadanía información clara, accesible y confiable sobre los derechos, servicios y programas dirigidos a las mujeres en Bogotá. La presencia activa en medios tradicionales y digitales fortaleció el conocimiento sobre las rutas de atención, el Sistema Distrital de Cuidado, las oportunidades de formación y los espacios de participación, contribuyendo a una ciudadanía más informada, empoderada y comprometida con la igualdad de género y el bienestar colectivo.
En este periodo, se destacaron avances en la ampliación del Sistema Distrital de Cuidado, la promoción de nuevas alternativas de atención a través de la línea 195 para la prevención de violencias, y la difusión de mensajes orientados al liderazgo y la participación política de las mujeres, en especial de las jóvenes. También se fortaleció la visibilización de los derechos de las mujeres rurales y campesinas, así como la inclusión de poblaciones diversas como mujeres LBT y mujeres sordas. De igual forma, se impulsaron contenidos con enfoque de género sobre salud mental, envejecimiento, memoria y cultura, junto con acciones articuladas con distintas entidades que contribuyen a generar entornos más seguros, equitativos y cuidadosos para todas las mujeres de la ciudad.</t>
  </si>
  <si>
    <t>https://secretariadistritald-my.sharepoint.com/:f:/g/personal/ecastaneda_sdmujer_gov_co/Eqal9z141-ZEqCzyUBNU66oBpgOCNFvNrmfHZrmR5NE4Ag?e=0zDgmS</t>
  </si>
  <si>
    <t>Para este periodo se registraron avances significativos en las actividades del proyecto, reflejando el cumplimiento progresivo de las metas establecidas y la consolidación de las acciones comunicativas planificadas.
Implementación de la estrategia de comunicaciones:
Durante el mes de octubre se alcanzó un 8,3% de ejecución en las acciones orientadas a incrementar el número de personas que acceden a la información institucional a través de las redes sociales y la página web. Estos esfuerzos continúan fortaleciendo la presencia digital de la Secretaría y evidencian la efectividad de las estrategias desarrolladas para acercar los contenidos institucionales a la ciudadanía, garantizando el acceso a información oportuna y de calidad. 
Posicionamiento en medios de comunicación:
Se registró un avance del 8,3% en el uso de herramientas comunicativas para ampliar la visibilidad de la Secretaría en medios locales y nacionales, lo que permitió difundir información clave sobre los derechos de las mujeres, los servicios institucionales y las acciones de prevención de violencias. Esta gestión ha contribuido a fortalecer la relación entre la entidad y la ciudadanía, posicionando los temas de género en la agenda pública y promoviendo una comunicación con enfoque de derechos.
Desarrollo de la estrategia de comunicaciones:
En términos generales, la implementación de la estrategia presenta un avance acumulado del 0,083, reflejando un progreso sostenido en el fortalecimiento del enfoque integral de las comunicaciones institucionales y su alineación con las necesidades y prioridades de las mujeres en Bogotá. Este proceso ha permitido mejorar la articulación de los mensajes estratégicos y aumentar la efectividad en su difusión a través de diferentes canales.  Estos avances reafirman el compromiso de la Secretaría Distrital de la Mujer con la equidad de género, la transformación social y el acceso a información clara, oportuna y útil para las mujeres en el Distrito. Asimismo, consolidan una cultura institucional basada en la prevención, el respeto y la garantía de los derechos de las mujeres en todos los niveles de la gestión pública.</t>
  </si>
  <si>
    <t>En el marco de la Meta del Plan de Desarrollo Distrital (PDD), la Secretaría Distrital de la Mujer ha consolidado durante la presente vigencia su estrategia de comunicaciones como una herramienta clave para visibilizar los avances institucionales, posicionar los temas estratégicos de género y fortalecer el vínculo con la ciudadanía. A lo largo del año, se ha mantenido una producción constante de contenidos gráficos, audiovisuales y digitales que han contribuido al reconocimiento de los derechos de las mujeres, la prevención de las violencias, el impulso a la autonomía económica, la promoción de los cuidados y la participación política.
Durante este periodo, se han alcanzado resultados significativos en la implementación de la estrategia de comunicaciones, reflejados en el fortalecimiento de la presencia institucional en medios de comunicación, el aumento de la interacción con la ciudadanía a través de plataformas digitales y la consolidación de una comunicación pública más cercana, participativa y efectiva. Estas acciones han permitido ampliar el acceso a la información, fortalecer la transparencia y consolidar el posicionamiento de la Secretaría como referente distrital en la promoción de la igualdad y los derechos de las mujeres.
De esta manera, la comunicación pública se reafirma como un eje transversal de la gestión institucional que contribuye a generar confianza, promover la participación ciudadana y avanzar hacia una Bogotá más equitativa, cuidadora y libre de violencias.</t>
  </si>
  <si>
    <t>Durante el mes de octubre, la estrategia de comunicaciones de la Secretaría Distrital de la Mujer reafirmó su papel como una herramienta esencial para acercar a la ciudadanía información clara, accesible y confiable sobre los derechos, servicios y programas dirigidos a las mujeres en Bogotá. La presencia activa en medios tradicionales, digitales y redes sociales fortaleció el conocimiento sobre las rutas de atención, el Sistema Distrital de Cuidado, las oportunidades de formación y los espacios de participación, contribuyendo a una ciudadanía más informada, empoderada y comprometida con la igualdad de género y el bienestar colectivo.
En este periodo se consolidaron avances en la implementación del Plan de Comunicaciones, mediante la producción sostenida de contenidos gráficos, audiovisuales y digitales, así como la difusión de mensajes estratégicos orientados al liderazgo y la participación política de las mujeres, en especial de las jóvenes. Igualmente, se fortaleció la visibilización de los derechos de las mujeres rurales y campesinas, la autonomía económica y la prevención de las violencias, junto con la inclusión de poblaciones diversas como mujeres LBT y mujeres sordas.
De igual forma, se promovieron contenidos con enfoque de género sobre salud mental, envejecimiento, memoria, cultura y cuidados, en articulación con distintas entidades distritales. Estas acciones han contribuido a generar entornos más seguros, equitativos y cuidadosos para las mujeres, consolidando la comunicación pública como un eje fundamental para promover la transparencia, fortalecer la confianza ciudadana y avanzar hacia una Bogotá más justa y libre de violencias.</t>
  </si>
  <si>
    <t>https://secretariadistritald-my.sharepoint.com/:f:/g/personal/ecastaneda_sdmujer_gov_co/EnPhBVd-P1hCvGE0GWphWtQBfKdcYS8hAynNGxZ-MBij_A?e=0aMyzd</t>
  </si>
  <si>
    <t>Para este periodo se registraron avances significativos en las actividades del proyecto, reflejando el cumplimiento progresivo de las metas establecidas y la consolidación de las acciones comunicativas planificadas.
Implementación de la estrategia de comunicaciones:
Durante el mes de noviembre se alcanzó un 8,3% de ejecución en las acciones orientadas a incrementar el número de personas que acceden a la información institucional a través de las redes sociales y la página web. Estos esfuerzos continúan fortaleciendo la presencia digital de la Secretaría y evidencian la efectividad de las estrategias desarrolladas para acercar los contenidos institucionales a la ciudadanía, garantizando el acceso a información oportuna y de calidad. 
Posicionamiento en medios de comunicación:
Se registró un avance del 8,3% en el uso de herramientas comunicativas para ampliar la visibilidad de la Secretaría en medios locales y nacionales, lo que permitió difundir información clave sobre los derechos de las mujeres, los servicios institucionales y las acciones de prevención de violencias. Esta gestión ha contribuido a fortalecer la relación entre la entidad y la ciudadanía, posicionando los temas de género en la agenda pública y promoviendo una comunicación con enfoque de derechos.
Desarrollo de la estrategia de comunicaciones:
En términos generales, la implementación de la estrategia presenta un avance acumulado del 0,083, reflejando un progreso sostenido en el fortalecimiento del enfoque integral de las comunicaciones institucionales y su alineación con las necesidades y prioridades de las mujeres en Bogotá. Este proceso ha permitido mejorar la articulación de los mensajes estratégicos y aumentar la efectividad en su difusión a través de diferentes canales.  Estos avances reafirman el compromiso de la Secretaría Distrital de la Mujer con la equidad de género, la transformación social y el acceso a información clara, oportuna y útil para las mujeres en el Distrito. Asimismo, consolidan una cultura institucional basada en la prevención, el respeto y la garantía de los derechos de las mujeres en todos los niveles de la gestión pública.</t>
  </si>
  <si>
    <t>Durante el mes de noviembre, la estrategia de comunicaciones de la Secretaría Distrital de la Mujer reafirmó su papel como una herramienta clave para acercar a la ciudadanía información clara, accesible y confiable sobre los derechos, servicios y acciones dirigidas a las mujeres en Bogotá, en el marco de la conmemoración del 25N – Día Internacional de la Eliminación de la Violencia contra las Mujeres. La presencia activa en medios tradicionales, digitales y redes sociales permitió visibilizar de manera prioritaria temas como la prevención del acoso laboral, sexual y callejero, las acciones institucionales para enfrentar las violencias basadas en género y la difusión de la programación del 16 días de activismo, fortaleciendo el conocimiento ciudadano sobre las rutas de atención y los servicios disponibles.
En este periodo se consolidaron avances en la implementación del Plan de Comunicaciones mediante la producción sostenida de contenidos gráficos, audiovisuales y digitales orientados a la sensibilización, prevención y movilización social alrededor del 25N. Así mismo, se fortaleció la difusión de iniciativas como las Manzanas del Cuidado, destacándolas como espacios seguros con orientación psicojurídica gratuita, y se promovieron mensajes institucionales enfocados en la corresponsabilidad social, la denuncia oportuna y el acceso efectivo a los servicios para mujeres en riesgo o víctimas de violencias.
De igual forma, las acciones comunicativas de noviembre contribuyeron a posicionar los canales digitales como espacios participativos y confiables, promoviendo una gestión pública más transparente y cercana a la ciudadanía. La estrategia permitió fortalecer la confianza institucional, incentivar la participación activa de la comunidad en las acciones conmemorativas del 25N y avanzar en la construcción de entornos más seguros, equitativos y libres de violencias, consolidando la comunicación pública como un eje fundamental para una Bogotá más justa e incluyente.</t>
  </si>
  <si>
    <t>https://secretariadistritald-my.sharepoint.com/:f:/g/personal/ecastaneda_sdmujer_gov_co/IgCl9pmgeG5eTom6aCQyMdjxAWT-RJGm4pD86Ss6hUdBhaU?e=RLzE7c</t>
  </si>
  <si>
    <t>Formula indicador:</t>
  </si>
  <si>
    <t>Avance mensual</t>
  </si>
  <si>
    <t>Elaboró</t>
  </si>
  <si>
    <t>Firma</t>
  </si>
  <si>
    <t>Aprobó (Según aplique Gerenta de proyecto, Líder técnica y responsable de proceso)</t>
  </si>
  <si>
    <t>Revisó (Oficina Asesora de Planeación)</t>
  </si>
  <si>
    <t>VoBo:</t>
  </si>
  <si>
    <t>Nombre</t>
  </si>
  <si>
    <t>Eliana Ivonn Castañeda Saavedra</t>
  </si>
  <si>
    <t>Angela María Canizalez</t>
  </si>
  <si>
    <t>Nombre:</t>
  </si>
  <si>
    <t>Cargo</t>
  </si>
  <si>
    <t>Contratista</t>
  </si>
  <si>
    <t>Asesora Despacho</t>
  </si>
  <si>
    <t>Cargo:</t>
  </si>
  <si>
    <t>PRODUCTO - MGA</t>
  </si>
  <si>
    <t>Página 4 de 7</t>
  </si>
  <si>
    <t>x</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</si>
  <si>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</si>
  <si>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</si>
  <si>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</si>
  <si>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</si>
  <si>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</si>
  <si>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</si>
  <si>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</si>
  <si>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</si>
  <si>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</si>
  <si>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</si>
  <si>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</si>
  <si>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</si>
  <si>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</si>
  <si>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</si>
  <si>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</si>
  <si>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</si>
  <si>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</si>
  <si>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</si>
  <si>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</si>
  <si>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</si>
  <si>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</si>
  <si>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</si>
  <si>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</si>
  <si>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</si>
  <si>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</si>
  <si>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</si>
  <si>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</si>
  <si>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</si>
  <si>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</si>
  <si>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</si>
  <si>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</si>
  <si>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</si>
  <si>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</si>
  <si>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</si>
  <si>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</si>
  <si>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</si>
  <si>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</si>
  <si>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</si>
  <si>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</si>
  <si>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</si>
  <si>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</si>
  <si>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</si>
  <si>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</si>
  <si>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</si>
  <si>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</si>
  <si>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</si>
  <si>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</si>
  <si>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</si>
  <si>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</si>
  <si>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</si>
  <si>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</si>
  <si>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</si>
  <si>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</si>
  <si>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</si>
  <si>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</si>
  <si>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</si>
  <si>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</si>
  <si>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En el mes de enero reportó un alcance de 91.094 personas en las páginas web de la Secretaría y 316,254 perdsonas a través de las redes sociales lo que indica un alcance total de 407,348 personas en el mes de enero. Adicional a esto se evidenció  evidenciaron 1.950 nuevos usuarios en redes sociales.</t>
  </si>
  <si>
    <r>
      <t>Como resultado de las acciones realizadas en la página web y redes sociales, en el mes de febrero se alcanzaron  alcanzaron 103.893 personas en las páginas web y  491,613 personas alcanzadas en resedes sociales, para un total de 595,506 personas en el mes de febrero. Adicional a esto se registrarion  1.693 nuevos usuarios en redes sociales. Al mes de febrero llenvamos un total de</t>
    </r>
    <r>
      <rPr>
        <b/>
        <sz val="11"/>
        <color theme="1"/>
        <rFont val="Calibri"/>
        <family val="2"/>
        <scheme val="minor"/>
      </rPr>
      <t xml:space="preserve"> 1,002,854</t>
    </r>
    <r>
      <rPr>
        <sz val="11"/>
        <color theme="1"/>
        <rFont val="Calibri"/>
        <family val="2"/>
        <scheme val="minor"/>
      </rPr>
      <t xml:space="preserve"> personas alcanzadas.</t>
    </r>
  </si>
  <si>
    <t>Como resultado de las acciones realizadas en la página web, redes sociales y la pauta publicitaria sobre los diferentes servicios que ofrece la Secretaría de la Mujer, en marzo se alcanzó a 2,214,722 personas a través de las páginas web y las redes sociales. Además, se registraron 2,095 nuevos usuarios en redes sociales. Al cierre de marzo, el alcance total asciende a 3,217,576 personas, con 5,738 nuevos seguidores en redes sociales.</t>
  </si>
  <si>
    <t>Durante el mes de abril, se realizaron 48 actualizaciones en la página web de la Secretaría en respuesta a diversas solicitudes. Como resultado, se alcanzaron 97,145 personas alcanzadas en las páginas web y se evidenciaron 1,497 nuevos usuarios en redes sociales, con un alcance de 564,431 personas en las redes. Para cerrar el mes de abril con un alcance total de 661.576  personas alcanzadas en páginas web y redes sociales. Para un total de 3.879.152 personas alcanzadas a la fecha</t>
  </si>
  <si>
    <t>Durante el mes de mayo se realizaron 48 actualizaciones en la página web de la Secretaría en respuesta a diversas solicitudes. Como resultado, se alcanzaron 79.776 visitas en las páginas web de la SDMujer  y se evidenciaron 2123 nuevos usuarios en redes sociales y un alcance de 501087 personas con los contenidos publicaciones en el presente mes.  Lo que representa un total acumulado de 580.863 personas alcanzadas</t>
  </si>
  <si>
    <t xml:space="preserve">Durante el mes de junio se realizaron 52 actualizaciones en la página web de la Secretaría en respuesta a diversas solicitudes. Como resultado, se alcanzaron 67.280 visitas en las páginas web de la SDMujer  y se evidenciaron 2018 nuevos usuarios en redes sociales y un alcance de 1.609.422 personas con los contenidos publicaciones en el presente mes.  Para cerrar el mes de junio con un alcance total de 1.676.702  personas alcanzadas en páginas web y redes sociales	</t>
  </si>
  <si>
    <t xml:space="preserve">Durante el mes de julio se realizaron 51 actualizaciones en la página web de la Secretaría en respuesta a diversas solicitudes. Como resultado, se alcanzaron 81.774 visitas en las páginas web de la SDMujer  y se evidenciaron 13.666 nuevos usuarios en redes sociales y un alcance de 946.222 personas con los contenidos publicaciones en el presente mes.  	</t>
  </si>
  <si>
    <t xml:space="preserve">Durante el mes de agosto se realizaron 25 actualizaciones en la página web de la Secretaría en respuesta a diversas solicitudes realizadas por las diferentes áreas. Como resultado, se alcanzaron 94.591 visitas en las páginas web de la SDMujer  y se evidenciaron 1.399 nuevos usuarios y un alcance de 718.060 personas con los contenidos publicaciones en redes sociales este aumento creciente se debe a las diferentes estrategias en redes sociales y los nuevos contenidos desarrollados
</t>
  </si>
  <si>
    <t xml:space="preserve">Durante el mes de noviembre se realizaron 54 actualizaciones en la página web de la Secretaría en respuesta a diversas solicitudes realizadas por las diferentes áreas. Como resultado, se alcanzaron 98.222 visitas en las páginas web de la SDMujer  y se evidenciaron 3.920 nuevos usuarios y un alcance de 1.024.764 personas con los contenidos publicaciones en redes sociales   </t>
  </si>
  <si>
    <t>CONTROL DE CAMBIOS</t>
  </si>
  <si>
    <t>Página 7 de 7</t>
  </si>
  <si>
    <t>CONTROL DE CAMBIOS EN EL PLAN DE ACCIÓN</t>
  </si>
  <si>
    <t>Actividad 2: Modificación tareas 5 y 6 en los reportes de enero y febero</t>
  </si>
  <si>
    <t>Los valores reportados de impactos se ajustan conforme a los reportes generados por las distintas redes sociales. Asimismo, se corrige la información correspondiente a los meses de enero y febrero, dado que en las páginas web se reportaron datos de redes sociales y viceversa</t>
  </si>
  <si>
    <t>Actividad 3: Modificación tarea 7 en el reporte del mes de febrero</t>
  </si>
  <si>
    <t>Se ajusta el número de impactos en medios de comunicación para el mes de febrero, considerando el seguimiento de las noticias sobre la SDMujer que fueron publicadas en medios, pero que no se evidenciaron dentro del mismo mes.</t>
  </si>
  <si>
    <t>Actividad 1: Modificación total giros</t>
  </si>
  <si>
    <t>Se ajusta valor del mes de marzo debido a diferencia en el total de giros para la actividad 1</t>
  </si>
  <si>
    <t xml:space="preserve">Actividad 1: Programación de reservas </t>
  </si>
  <si>
    <t xml:space="preserve">Se ajusta el valor de reservas constituidas de acuerdo a reporte con corte al 31 de mayo </t>
  </si>
  <si>
    <t xml:space="preserve">Actividad 3: Programación de reservas </t>
  </si>
  <si>
    <t>10-ag-25</t>
  </si>
  <si>
    <t>Actividad 1 2 y 3</t>
  </si>
  <si>
    <t>Se ajustan valores en giros de ejeiución y reservas</t>
  </si>
  <si>
    <t>Se solicita modificación en los valores de presupuesto final para cada una de las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</si>
</sst>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_-[$$-240A]\ * #,##0_-;\-[$$-240A]\ * #,##0_-;_-[$$-240A]\ * &quot;-&quot;_-;_-@_-"/>
    <numFmt numFmtId="176" formatCode="_-* #,##0_-;\-* #,##0_-;_-* &quot;-&quot;??_-;_-@_-"/>
  </numFmts>
  <fonts count="6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3"/>
      <color theme="3"/>
      <name val="Arial"/>
      <family val="2"/>
    </font>
    <font>
      <sz val="9"/>
      <color theme="1"/>
      <name val="Arial"/>
      <family val="2"/>
    </font>
    <font>
      <sz val="10"/>
      <color theme="1"/>
      <name val="Arial"/>
      <family val="2"/>
    </font>
    <font>
      <sz val="11"/>
      <color theme="3"/>
      <name val="Arial"/>
      <family val="2"/>
    </font>
    <font>
      <sz val="12"/>
      <color theme="1"/>
      <name val="Arial"/>
      <family val="2"/>
    </font>
    <font>
      <b/>
      <sz val="13"/>
      <color rgb="FF000000"/>
      <name val="Arial"/>
      <family val="2"/>
    </font>
    <font>
      <b/>
      <sz val="9"/>
      <color indexed="81"/>
      <name val="Tahoma"/>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sz val="12"/>
      <color rgb="FFFF0000"/>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6"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7" fillId="0" borderId="0" applyFont="0" applyFill="0" applyBorder="0" applyAlignment="0" applyProtection="0"/>
    <xf numFmtId="0" fontId="4" fillId="0" borderId="1"/>
    <xf numFmtId="0" fontId="44" fillId="0" borderId="1"/>
    <xf numFmtId="165" fontId="3" fillId="0" borderId="1" applyFont="0" applyFill="0" applyBorder="0" applyAlignment="0" applyProtection="0"/>
    <xf numFmtId="164" fontId="45" fillId="0" borderId="0" applyFont="0" applyFill="0" applyBorder="0" applyAlignment="0" applyProtection="0"/>
    <xf numFmtId="0" fontId="19" fillId="0" borderId="1" applyNumberFormat="0" applyFill="0" applyBorder="0" applyAlignment="0" applyProtection="0"/>
    <xf numFmtId="0" fontId="2" fillId="0" borderId="1"/>
    <xf numFmtId="0" fontId="2" fillId="0" borderId="1"/>
    <xf numFmtId="164" fontId="2" fillId="0" borderId="1" applyFont="0" applyFill="0" applyBorder="0" applyAlignment="0" applyProtection="0"/>
    <xf numFmtId="165" fontId="2" fillId="0" borderId="1" applyFont="0" applyFill="0" applyBorder="0" applyAlignment="0" applyProtection="0"/>
    <xf numFmtId="9" fontId="2" fillId="0" borderId="1" applyFont="0" applyFill="0" applyBorder="0" applyAlignment="0" applyProtection="0"/>
    <xf numFmtId="43" fontId="2" fillId="0" borderId="1" applyFont="0" applyFill="0" applyBorder="0" applyAlignment="0" applyProtection="0"/>
  </cellStyleXfs>
  <cellXfs count="889">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7" fontId="14" fillId="0" borderId="22" xfId="5" applyNumberFormat="1" applyFont="1" applyBorder="1" applyAlignment="1">
      <alignment vertical="center"/>
    </xf>
    <xf numFmtId="167" fontId="14" fillId="0" borderId="24" xfId="5" applyNumberFormat="1" applyFont="1" applyBorder="1" applyAlignment="1">
      <alignment vertical="center"/>
    </xf>
    <xf numFmtId="0" fontId="13" fillId="5" borderId="12" xfId="2" applyFont="1" applyFill="1" applyBorder="1" applyAlignment="1">
      <alignment vertical="center" wrapText="1"/>
    </xf>
    <xf numFmtId="167"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21" fillId="4" borderId="22" xfId="0" applyNumberFormat="1" applyFont="1" applyFill="1" applyBorder="1" applyAlignment="1">
      <alignment horizont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167" fontId="14" fillId="0" borderId="48" xfId="5" applyNumberFormat="1" applyFont="1" applyBorder="1" applyAlignment="1">
      <alignment vertical="center"/>
    </xf>
    <xf numFmtId="167" fontId="14" fillId="0" borderId="49" xfId="5" applyNumberFormat="1"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8"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2"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2"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6"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2"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9"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9" fontId="14" fillId="0" borderId="10" xfId="1" applyFont="1" applyBorder="1" applyAlignment="1">
      <alignment horizontal="center" vertical="center"/>
    </xf>
    <xf numFmtId="9" fontId="14" fillId="0" borderId="24" xfId="1" applyFont="1" applyBorder="1" applyAlignment="1">
      <alignment horizontal="center"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0" fontId="14" fillId="0" borderId="5" xfId="3" applyFont="1" applyBorder="1" applyAlignment="1">
      <alignment horizontal="left" vertical="center"/>
    </xf>
    <xf numFmtId="0" fontId="47" fillId="0" borderId="22" xfId="19" applyFont="1" applyBorder="1" applyAlignment="1">
      <alignment horizontal="justify" vertical="center" wrapText="1"/>
    </xf>
    <xf numFmtId="0" fontId="12" fillId="0" borderId="1" xfId="2" applyFont="1" applyAlignment="1">
      <alignment horizontal="center" vertical="center" wrapText="1"/>
    </xf>
    <xf numFmtId="172" fontId="38" fillId="0" borderId="22" xfId="21" applyNumberFormat="1" applyFont="1" applyFill="1" applyBorder="1" applyAlignment="1">
      <alignment horizontal="center" vertical="center"/>
    </xf>
    <xf numFmtId="172" fontId="38" fillId="0" borderId="13" xfId="21" applyNumberFormat="1" applyFont="1" applyFill="1" applyBorder="1" applyAlignment="1">
      <alignment horizontal="center" vertical="center"/>
    </xf>
    <xf numFmtId="0" fontId="14" fillId="0" borderId="0" xfId="0" applyFont="1" applyAlignment="1">
      <alignment horizontal="left" vertical="center"/>
    </xf>
    <xf numFmtId="0" fontId="49"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9" fillId="0" borderId="48" xfId="0" applyFont="1" applyBorder="1" applyAlignment="1">
      <alignment horizontal="left" vertical="center" wrapText="1"/>
    </xf>
    <xf numFmtId="0" fontId="49"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3" fillId="0" borderId="26" xfId="0" applyFont="1" applyBorder="1" applyAlignment="1">
      <alignment horizontal="center" vertical="center" wrapText="1"/>
    </xf>
    <xf numFmtId="167" fontId="14" fillId="0" borderId="22" xfId="5" applyNumberFormat="1" applyFont="1" applyFill="1" applyBorder="1" applyAlignment="1">
      <alignment vertical="center"/>
    </xf>
    <xf numFmtId="167" fontId="14" fillId="0" borderId="9" xfId="5" applyNumberFormat="1" applyFont="1" applyBorder="1" applyAlignment="1">
      <alignment vertical="center"/>
    </xf>
    <xf numFmtId="0" fontId="20" fillId="0" borderId="8" xfId="3" applyFont="1" applyBorder="1" applyAlignment="1">
      <alignment horizontal="center" vertical="center"/>
    </xf>
    <xf numFmtId="10" fontId="32" fillId="5" borderId="22" xfId="3" applyNumberFormat="1" applyFont="1" applyFill="1" applyBorder="1" applyAlignment="1">
      <alignment horizontal="center" vertical="center"/>
    </xf>
    <xf numFmtId="10" fontId="32" fillId="5" borderId="22" xfId="1" applyNumberFormat="1" applyFont="1" applyFill="1" applyBorder="1" applyAlignment="1">
      <alignment horizontal="center" vertical="center"/>
    </xf>
    <xf numFmtId="10" fontId="32" fillId="9" borderId="22" xfId="0" applyNumberFormat="1" applyFont="1" applyFill="1" applyBorder="1" applyAlignment="1">
      <alignment horizontal="center" vertical="center"/>
    </xf>
    <xf numFmtId="0" fontId="12" fillId="0" borderId="1" xfId="24" applyFont="1" applyAlignment="1">
      <alignment vertical="center"/>
    </xf>
    <xf numFmtId="0" fontId="35" fillId="0" borderId="1" xfId="24" applyFont="1" applyAlignment="1">
      <alignment horizontal="left" vertical="center" wrapText="1"/>
    </xf>
    <xf numFmtId="0" fontId="14" fillId="0" borderId="1" xfId="25" applyFont="1" applyAlignment="1">
      <alignment vertical="center"/>
    </xf>
    <xf numFmtId="0" fontId="39" fillId="0" borderId="26" xfId="24" applyFont="1" applyBorder="1" applyAlignment="1">
      <alignment horizontal="center" vertical="center"/>
    </xf>
    <xf numFmtId="0" fontId="12" fillId="0" borderId="26" xfId="24" applyFont="1" applyBorder="1" applyAlignment="1">
      <alignment horizontal="left" vertical="center" wrapText="1"/>
    </xf>
    <xf numFmtId="0" fontId="40" fillId="5" borderId="26" xfId="24" applyFont="1" applyFill="1" applyBorder="1" applyAlignment="1">
      <alignment vertical="center"/>
    </xf>
    <xf numFmtId="0" fontId="16" fillId="0" borderId="1" xfId="25" applyFont="1" applyAlignment="1">
      <alignment horizontal="center" vertical="center"/>
    </xf>
    <xf numFmtId="0" fontId="8" fillId="0" borderId="1" xfId="25" applyFont="1" applyAlignment="1">
      <alignment horizontal="center" vertical="center" wrapText="1"/>
    </xf>
    <xf numFmtId="0" fontId="14" fillId="0" borderId="1" xfId="25" applyFont="1" applyAlignment="1">
      <alignment horizontal="center" vertical="center"/>
    </xf>
    <xf numFmtId="0" fontId="14" fillId="4" borderId="8" xfId="25" applyFont="1" applyFill="1" applyBorder="1" applyAlignment="1">
      <alignment vertical="center"/>
    </xf>
    <xf numFmtId="0" fontId="14" fillId="4" borderId="1" xfId="25" applyFont="1" applyFill="1" applyAlignment="1">
      <alignment vertical="center"/>
    </xf>
    <xf numFmtId="9" fontId="14" fillId="0" borderId="10" xfId="28" applyFont="1" applyBorder="1" applyAlignment="1">
      <alignment horizontal="center" vertical="center"/>
    </xf>
    <xf numFmtId="9" fontId="14" fillId="0" borderId="24" xfId="28" applyFont="1" applyBorder="1" applyAlignment="1">
      <alignment horizontal="center" vertical="center"/>
    </xf>
    <xf numFmtId="9" fontId="14" fillId="0" borderId="14" xfId="28" applyFont="1" applyBorder="1" applyAlignment="1">
      <alignment horizontal="center" vertical="center"/>
    </xf>
    <xf numFmtId="0" fontId="14" fillId="0" borderId="1" xfId="25" applyFont="1"/>
    <xf numFmtId="0" fontId="22" fillId="0" borderId="1" xfId="25" applyFont="1" applyAlignment="1">
      <alignment vertical="center"/>
    </xf>
    <xf numFmtId="0" fontId="32" fillId="5" borderId="28" xfId="25" applyFont="1" applyFill="1" applyBorder="1" applyAlignment="1">
      <alignment horizontal="center" vertical="center" wrapText="1"/>
    </xf>
    <xf numFmtId="0" fontId="8" fillId="0" borderId="1" xfId="25" applyFont="1" applyAlignment="1">
      <alignment vertical="center"/>
    </xf>
    <xf numFmtId="173" fontId="14" fillId="0" borderId="1" xfId="26" applyNumberFormat="1" applyFont="1" applyBorder="1" applyAlignment="1">
      <alignment vertical="center"/>
    </xf>
    <xf numFmtId="0" fontId="21" fillId="0" borderId="26" xfId="25" applyFont="1" applyBorder="1" applyAlignment="1">
      <alignment horizontal="center" vertical="center"/>
    </xf>
    <xf numFmtId="173" fontId="14" fillId="0" borderId="1" xfId="25" applyNumberFormat="1" applyFont="1" applyAlignment="1">
      <alignment vertical="center"/>
    </xf>
    <xf numFmtId="0" fontId="32" fillId="5" borderId="11"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32" fillId="5" borderId="26" xfId="25" applyFont="1" applyFill="1" applyBorder="1" applyAlignment="1">
      <alignment horizontal="center" vertical="center" wrapText="1"/>
    </xf>
    <xf numFmtId="0" fontId="14" fillId="0" borderId="1" xfId="25" applyFont="1" applyAlignment="1">
      <alignment horizontal="center" vertical="center" wrapText="1"/>
    </xf>
    <xf numFmtId="173" fontId="14" fillId="0" borderId="1" xfId="26" applyNumberFormat="1" applyFont="1" applyBorder="1" applyAlignment="1">
      <alignment horizontal="center" vertical="center" wrapText="1"/>
    </xf>
    <xf numFmtId="0" fontId="20" fillId="0" borderId="27" xfId="25" applyFont="1" applyBorder="1" applyAlignment="1">
      <alignment horizontal="center" vertical="center"/>
    </xf>
    <xf numFmtId="0" fontId="20" fillId="0" borderId="19" xfId="25" applyFont="1" applyBorder="1" applyAlignment="1">
      <alignment horizontal="center" vertical="center" wrapText="1"/>
    </xf>
    <xf numFmtId="2" fontId="20" fillId="4" borderId="11" xfId="25" applyNumberFormat="1" applyFont="1" applyFill="1" applyBorder="1" applyAlignment="1">
      <alignment horizontal="center" vertical="center"/>
    </xf>
    <xf numFmtId="171" fontId="20" fillId="4" borderId="11" xfId="25" applyNumberFormat="1" applyFont="1" applyFill="1" applyBorder="1" applyAlignment="1">
      <alignment horizontal="center" vertical="center"/>
    </xf>
    <xf numFmtId="0" fontId="20" fillId="0" borderId="26" xfId="25" applyFont="1" applyBorder="1" applyAlignment="1">
      <alignment horizontal="center" vertical="center"/>
    </xf>
    <xf numFmtId="0" fontId="20" fillId="0" borderId="28" xfId="25" applyFont="1" applyBorder="1" applyAlignment="1">
      <alignment horizontal="center" vertical="center"/>
    </xf>
    <xf numFmtId="171" fontId="14" fillId="0" borderId="1" xfId="25" applyNumberFormat="1" applyFont="1" applyAlignment="1">
      <alignment vertical="center"/>
    </xf>
    <xf numFmtId="0" fontId="32" fillId="3" borderId="22" xfId="25" applyFont="1" applyFill="1" applyBorder="1" applyAlignment="1">
      <alignment horizontal="center" vertical="center"/>
    </xf>
    <xf numFmtId="9" fontId="32" fillId="5" borderId="22" xfId="25" applyNumberFormat="1" applyFont="1" applyFill="1" applyBorder="1" applyAlignment="1">
      <alignment horizontal="center" vertical="center"/>
    </xf>
    <xf numFmtId="10" fontId="32" fillId="5" borderId="22" xfId="24" applyNumberFormat="1" applyFont="1" applyFill="1" applyBorder="1" applyAlignment="1">
      <alignment horizontal="center" vertical="center"/>
    </xf>
    <xf numFmtId="9" fontId="32" fillId="9" borderId="22" xfId="24" applyNumberFormat="1" applyFont="1" applyFill="1" applyBorder="1" applyAlignment="1">
      <alignment horizontal="center" vertical="center"/>
    </xf>
    <xf numFmtId="43" fontId="32" fillId="5" borderId="22" xfId="29" applyFont="1" applyFill="1" applyBorder="1" applyAlignment="1">
      <alignment horizontal="center"/>
    </xf>
    <xf numFmtId="43" fontId="32" fillId="9" borderId="22" xfId="29" applyFont="1" applyFill="1" applyBorder="1" applyAlignment="1">
      <alignment horizontal="center" vertical="center"/>
    </xf>
    <xf numFmtId="0" fontId="32" fillId="5" borderId="22" xfId="24" applyFont="1" applyFill="1" applyBorder="1" applyAlignment="1">
      <alignment horizontal="center" vertical="center"/>
    </xf>
    <xf numFmtId="9" fontId="21" fillId="4" borderId="22" xfId="24" applyNumberFormat="1" applyFont="1" applyFill="1" applyBorder="1" applyAlignment="1">
      <alignment horizontal="center"/>
    </xf>
    <xf numFmtId="171" fontId="20" fillId="0" borderId="8" xfId="25" applyNumberFormat="1" applyFont="1" applyBorder="1" applyAlignment="1">
      <alignment horizontal="center" vertical="center"/>
    </xf>
    <xf numFmtId="0" fontId="20" fillId="0" borderId="8" xfId="25" applyFont="1" applyBorder="1" applyAlignment="1">
      <alignment horizontal="center" vertical="center"/>
    </xf>
    <xf numFmtId="0" fontId="14" fillId="0" borderId="19" xfId="25" applyFont="1" applyBorder="1" applyAlignment="1">
      <alignment horizontal="justify" vertical="top" wrapText="1"/>
    </xf>
    <xf numFmtId="10" fontId="32" fillId="5" borderId="22" xfId="25" applyNumberFormat="1" applyFont="1" applyFill="1" applyBorder="1" applyAlignment="1">
      <alignment horizontal="center" vertical="center"/>
    </xf>
    <xf numFmtId="171" fontId="20" fillId="0" borderId="26" xfId="25" applyNumberFormat="1" applyFont="1" applyBorder="1" applyAlignment="1">
      <alignment horizontal="center" vertical="center"/>
    </xf>
    <xf numFmtId="167" fontId="14" fillId="0" borderId="13" xfId="5" applyNumberFormat="1" applyFont="1" applyFill="1" applyBorder="1" applyAlignment="1">
      <alignment vertical="center"/>
    </xf>
    <xf numFmtId="9" fontId="21" fillId="0" borderId="26" xfId="25" applyNumberFormat="1" applyFont="1" applyBorder="1" applyAlignment="1">
      <alignment horizontal="center" vertical="center"/>
    </xf>
    <xf numFmtId="0" fontId="14" fillId="0" borderId="19" xfId="25" applyFont="1" applyBorder="1" applyAlignment="1">
      <alignment horizontal="center" vertical="center" wrapText="1"/>
    </xf>
    <xf numFmtId="169" fontId="32" fillId="5" borderId="22" xfId="25" applyNumberFormat="1" applyFont="1" applyFill="1" applyBorder="1" applyAlignment="1">
      <alignment horizontal="center" vertical="center"/>
    </xf>
    <xf numFmtId="9" fontId="8" fillId="0" borderId="74" xfId="25" applyNumberFormat="1" applyFont="1" applyBorder="1" applyAlignment="1">
      <alignment horizontal="center" vertical="center" wrapText="1"/>
    </xf>
    <xf numFmtId="0" fontId="14" fillId="0" borderId="8" xfId="25" applyFont="1" applyBorder="1" applyAlignment="1">
      <alignment horizontal="center" vertical="center"/>
    </xf>
    <xf numFmtId="0" fontId="14" fillId="0" borderId="27" xfId="25" applyFont="1" applyBorder="1" applyAlignment="1">
      <alignment horizontal="center" vertical="center"/>
    </xf>
    <xf numFmtId="0" fontId="14" fillId="0" borderId="26" xfId="25" applyFont="1" applyBorder="1" applyAlignment="1">
      <alignment horizontal="center" vertical="center"/>
    </xf>
    <xf numFmtId="0" fontId="19" fillId="0" borderId="19" xfId="23" applyBorder="1" applyAlignment="1">
      <alignment horizontal="center" vertical="center" wrapText="1"/>
    </xf>
    <xf numFmtId="0" fontId="13" fillId="5" borderId="5" xfId="25" applyFont="1" applyFill="1" applyBorder="1" applyAlignment="1">
      <alignment horizontal="center" vertical="center" wrapText="1"/>
    </xf>
    <xf numFmtId="0" fontId="13" fillId="5" borderId="26"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3" fillId="0" borderId="19" xfId="25" applyFont="1" applyBorder="1" applyAlignment="1">
      <alignment horizontal="center" vertical="center" wrapText="1"/>
    </xf>
    <xf numFmtId="0" fontId="14" fillId="0" borderId="48" xfId="25" applyFont="1" applyBorder="1" applyAlignment="1">
      <alignment vertical="center" wrapText="1"/>
    </xf>
    <xf numFmtId="0" fontId="14" fillId="0" borderId="9" xfId="25" applyFont="1" applyBorder="1" applyAlignment="1">
      <alignment vertical="center" wrapText="1"/>
    </xf>
    <xf numFmtId="0" fontId="14" fillId="0" borderId="60" xfId="25" applyFont="1" applyBorder="1" applyAlignment="1">
      <alignment vertical="center" wrapText="1"/>
    </xf>
    <xf numFmtId="43" fontId="41" fillId="5" borderId="34" xfId="18" applyFont="1" applyFill="1" applyBorder="1" applyAlignment="1">
      <alignment horizontal="center" vertical="center" wrapText="1"/>
    </xf>
    <xf numFmtId="43" fontId="41" fillId="5" borderId="35" xfId="18" applyFont="1" applyFill="1" applyBorder="1" applyAlignment="1">
      <alignment horizontal="center" vertical="center" wrapText="1"/>
    </xf>
    <xf numFmtId="43" fontId="41" fillId="5" borderId="36" xfId="18" applyFont="1" applyFill="1" applyBorder="1" applyAlignment="1">
      <alignment horizontal="center" vertical="center" wrapText="1"/>
    </xf>
    <xf numFmtId="3" fontId="4" fillId="0" borderId="25" xfId="19" applyNumberFormat="1" applyBorder="1" applyAlignment="1">
      <alignment vertical="center"/>
    </xf>
    <xf numFmtId="3" fontId="4" fillId="0" borderId="22" xfId="19" applyNumberFormat="1" applyBorder="1" applyAlignment="1">
      <alignment vertical="center"/>
    </xf>
    <xf numFmtId="0" fontId="14" fillId="0" borderId="48" xfId="0" applyFont="1" applyBorder="1" applyAlignment="1">
      <alignment vertical="center" wrapText="1"/>
    </xf>
    <xf numFmtId="9" fontId="21" fillId="0" borderId="26" xfId="1" applyFont="1" applyBorder="1" applyAlignment="1">
      <alignment horizontal="center" vertical="center"/>
    </xf>
    <xf numFmtId="167" fontId="8" fillId="0" borderId="22" xfId="5" applyNumberFormat="1" applyFont="1" applyFill="1" applyBorder="1" applyAlignment="1">
      <alignment vertical="center"/>
    </xf>
    <xf numFmtId="167" fontId="8" fillId="0" borderId="13" xfId="5" applyNumberFormat="1" applyFont="1" applyFill="1" applyBorder="1" applyAlignment="1">
      <alignment vertical="center"/>
    </xf>
    <xf numFmtId="0" fontId="8" fillId="0" borderId="7" xfId="3" applyFont="1" applyBorder="1" applyAlignment="1">
      <alignment vertical="center" wrapText="1"/>
    </xf>
    <xf numFmtId="9" fontId="8" fillId="0" borderId="52" xfId="25" applyNumberFormat="1" applyFont="1" applyBorder="1" applyAlignment="1">
      <alignment horizontal="center" vertical="center" wrapText="1"/>
    </xf>
    <xf numFmtId="9" fontId="8" fillId="0" borderId="51" xfId="25" applyNumberFormat="1" applyFont="1" applyBorder="1" applyAlignment="1">
      <alignment horizontal="center" vertical="center" wrapText="1"/>
    </xf>
    <xf numFmtId="9" fontId="8" fillId="0" borderId="29" xfId="3" applyNumberFormat="1" applyFont="1" applyBorder="1" applyAlignment="1">
      <alignment horizontal="center" vertical="center" wrapText="1"/>
    </xf>
    <xf numFmtId="167" fontId="8" fillId="0" borderId="35" xfId="5" applyNumberFormat="1" applyFont="1" applyFill="1" applyBorder="1" applyAlignment="1">
      <alignment vertical="center"/>
    </xf>
    <xf numFmtId="167" fontId="8" fillId="0" borderId="22" xfId="5" applyNumberFormat="1" applyFont="1" applyBorder="1" applyAlignment="1">
      <alignment vertical="center"/>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175" fontId="14" fillId="0" borderId="22" xfId="5" applyNumberFormat="1" applyFont="1" applyBorder="1" applyAlignment="1">
      <alignment vertical="center" wrapText="1"/>
    </xf>
    <xf numFmtId="0" fontId="50" fillId="0" borderId="22" xfId="0" applyFont="1" applyBorder="1" applyAlignment="1">
      <alignment horizontal="left" vertical="center"/>
    </xf>
    <xf numFmtId="0" fontId="49" fillId="0" borderId="22" xfId="0" applyFont="1" applyBorder="1" applyAlignment="1">
      <alignment vertical="center" wrapText="1"/>
    </xf>
    <xf numFmtId="0" fontId="49" fillId="0" borderId="48" xfId="0" applyFont="1" applyBorder="1" applyAlignment="1">
      <alignment vertical="center" wrapText="1"/>
    </xf>
    <xf numFmtId="0" fontId="50" fillId="13" borderId="22" xfId="0" applyFont="1" applyFill="1" applyBorder="1" applyAlignment="1">
      <alignment horizontal="left" vertical="center"/>
    </xf>
    <xf numFmtId="0" fontId="49" fillId="13" borderId="48" xfId="0" applyFont="1" applyFill="1" applyBorder="1" applyAlignment="1">
      <alignment vertical="center" wrapText="1"/>
    </xf>
    <xf numFmtId="0" fontId="49" fillId="13" borderId="48" xfId="0" applyFont="1" applyFill="1" applyBorder="1" applyAlignment="1">
      <alignment horizontal="left" vertical="center" wrapText="1"/>
    </xf>
    <xf numFmtId="0" fontId="50" fillId="0" borderId="22" xfId="0" applyFont="1" applyBorder="1" applyAlignment="1">
      <alignment horizontal="left" vertical="center" wrapText="1"/>
    </xf>
    <xf numFmtId="0" fontId="50" fillId="13" borderId="22" xfId="0" applyFont="1" applyFill="1" applyBorder="1" applyAlignment="1">
      <alignment horizontal="center" vertical="center"/>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50" fillId="0" borderId="22" xfId="0" quotePrefix="1" applyFont="1" applyBorder="1" applyAlignment="1">
      <alignment horizontal="left" vertical="center" wrapText="1"/>
    </xf>
    <xf numFmtId="0" fontId="50" fillId="0" borderId="53" xfId="0" applyFont="1" applyBorder="1" applyAlignment="1">
      <alignment horizontal="left" vertical="center"/>
    </xf>
    <xf numFmtId="0" fontId="49" fillId="0" borderId="68" xfId="0" applyFont="1" applyBorder="1" applyAlignment="1">
      <alignment horizontal="left" vertical="center" wrapText="1"/>
    </xf>
    <xf numFmtId="0" fontId="14" fillId="0" borderId="7" xfId="3" applyFont="1" applyBorder="1" applyAlignment="1">
      <alignment horizontal="center" vertical="center" wrapText="1"/>
    </xf>
    <xf numFmtId="3" fontId="4" fillId="4" borderId="22" xfId="19" applyNumberFormat="1" applyFill="1" applyBorder="1" applyAlignment="1">
      <alignment vertical="center"/>
    </xf>
    <xf numFmtId="43" fontId="41" fillId="5" borderId="13" xfId="18" applyFont="1" applyFill="1" applyBorder="1" applyAlignment="1">
      <alignment horizontal="center" vertical="center" wrapText="1"/>
    </xf>
    <xf numFmtId="0" fontId="19" fillId="0" borderId="7" xfId="23" applyBorder="1" applyAlignment="1">
      <alignment horizontal="center" vertical="center" wrapText="1"/>
    </xf>
    <xf numFmtId="172" fontId="38" fillId="4" borderId="22" xfId="21" applyNumberFormat="1" applyFont="1" applyFill="1" applyBorder="1" applyAlignment="1">
      <alignment horizontal="center" vertical="center"/>
    </xf>
    <xf numFmtId="167" fontId="14" fillId="4" borderId="22" xfId="5" applyNumberFormat="1" applyFont="1" applyFill="1" applyBorder="1" applyAlignment="1">
      <alignment vertical="center"/>
    </xf>
    <xf numFmtId="0" fontId="14" fillId="4" borderId="19" xfId="3" applyFont="1" applyFill="1" applyBorder="1" applyAlignment="1">
      <alignment horizontal="center" vertical="center" wrapText="1"/>
    </xf>
    <xf numFmtId="43" fontId="14" fillId="0" borderId="1" xfId="25" applyNumberFormat="1" applyFont="1" applyAlignment="1">
      <alignment vertical="center"/>
    </xf>
    <xf numFmtId="167" fontId="8" fillId="4" borderId="22" xfId="5" applyNumberFormat="1" applyFont="1" applyFill="1" applyBorder="1" applyAlignment="1">
      <alignment vertical="center"/>
    </xf>
    <xf numFmtId="0" fontId="14" fillId="4" borderId="26" xfId="3" applyFont="1" applyFill="1" applyBorder="1" applyAlignment="1">
      <alignment vertical="center"/>
    </xf>
    <xf numFmtId="0" fontId="32" fillId="5" borderId="29" xfId="3" applyFont="1" applyFill="1" applyBorder="1" applyAlignment="1">
      <alignment horizontal="center" vertical="center" wrapText="1"/>
    </xf>
    <xf numFmtId="0" fontId="19" fillId="0" borderId="7" xfId="16" applyBorder="1" applyAlignment="1">
      <alignment horizontal="center" vertical="center" wrapText="1"/>
    </xf>
    <xf numFmtId="0" fontId="53" fillId="0" borderId="7" xfId="25" applyFont="1" applyBorder="1" applyAlignment="1">
      <alignment horizontal="center" vertical="center" wrapText="1"/>
    </xf>
    <xf numFmtId="0" fontId="59" fillId="0" borderId="22" xfId="19" applyFont="1" applyBorder="1" applyAlignment="1">
      <alignment vertical="center" wrapText="1"/>
    </xf>
    <xf numFmtId="0" fontId="58" fillId="4" borderId="7" xfId="3" applyFont="1" applyFill="1" applyBorder="1" applyAlignment="1">
      <alignment horizontal="center" vertical="center" wrapText="1"/>
    </xf>
    <xf numFmtId="4" fontId="14" fillId="0" borderId="1" xfId="25" applyNumberFormat="1" applyFont="1" applyAlignment="1">
      <alignment vertical="center"/>
    </xf>
    <xf numFmtId="0" fontId="55" fillId="0" borderId="7" xfId="3" applyFont="1" applyBorder="1" applyAlignment="1">
      <alignment horizontal="center" vertical="center" wrapText="1"/>
    </xf>
    <xf numFmtId="0" fontId="55" fillId="0" borderId="7" xfId="25" applyFont="1" applyBorder="1" applyAlignment="1">
      <alignment horizontal="center" vertical="center" wrapText="1"/>
    </xf>
    <xf numFmtId="0" fontId="53" fillId="0" borderId="7" xfId="3" applyFont="1" applyBorder="1" applyAlignment="1">
      <alignment horizontal="center" vertical="center" wrapText="1"/>
    </xf>
    <xf numFmtId="0" fontId="14" fillId="0" borderId="80" xfId="3" applyFont="1" applyBorder="1" applyAlignment="1">
      <alignment horizontal="center" vertical="center"/>
    </xf>
    <xf numFmtId="0" fontId="4" fillId="0" borderId="22" xfId="19" applyBorder="1" applyAlignment="1">
      <alignment vertical="center" wrapText="1"/>
    </xf>
    <xf numFmtId="176" fontId="4" fillId="0" borderId="22" xfId="19" applyNumberFormat="1" applyBorder="1" applyAlignment="1">
      <alignment vertical="center"/>
    </xf>
    <xf numFmtId="169" fontId="32" fillId="5" borderId="22" xfId="24" applyNumberFormat="1" applyFont="1" applyFill="1" applyBorder="1" applyAlignment="1">
      <alignment horizontal="center"/>
    </xf>
    <xf numFmtId="10" fontId="32" fillId="5" borderId="22" xfId="24" applyNumberFormat="1" applyFont="1" applyFill="1" applyBorder="1" applyAlignment="1">
      <alignment horizontal="center"/>
    </xf>
    <xf numFmtId="10" fontId="32" fillId="9" borderId="22" xfId="24" applyNumberFormat="1" applyFont="1" applyFill="1" applyBorder="1" applyAlignment="1">
      <alignment horizontal="center" vertical="center"/>
    </xf>
    <xf numFmtId="0" fontId="14" fillId="0" borderId="26" xfId="3" applyFont="1" applyBorder="1" applyAlignment="1">
      <alignment horizontal="center" vertical="center" wrapText="1"/>
    </xf>
    <xf numFmtId="172" fontId="14" fillId="0" borderId="1" xfId="3" applyNumberFormat="1" applyFont="1" applyAlignment="1">
      <alignment vertical="center"/>
    </xf>
    <xf numFmtId="167" fontId="14" fillId="0" borderId="1" xfId="25" applyNumberFormat="1" applyFont="1" applyAlignment="1">
      <alignment vertical="center"/>
    </xf>
    <xf numFmtId="167" fontId="14" fillId="0" borderId="1" xfId="3" applyNumberFormat="1" applyFont="1" applyAlignment="1">
      <alignment vertical="center"/>
    </xf>
    <xf numFmtId="0" fontId="60" fillId="4" borderId="1" xfId="3" applyFont="1" applyFill="1" applyAlignment="1">
      <alignment vertical="center"/>
    </xf>
    <xf numFmtId="167" fontId="60" fillId="4" borderId="1" xfId="3" applyNumberFormat="1" applyFont="1" applyFill="1" applyAlignment="1">
      <alignment vertical="center"/>
    </xf>
    <xf numFmtId="4" fontId="60" fillId="4" borderId="1" xfId="3" applyNumberFormat="1" applyFont="1" applyFill="1" applyAlignment="1">
      <alignment vertical="center"/>
    </xf>
    <xf numFmtId="172" fontId="60" fillId="4" borderId="1" xfId="3" applyNumberFormat="1" applyFont="1" applyFill="1" applyAlignment="1">
      <alignment vertical="center"/>
    </xf>
    <xf numFmtId="4" fontId="60" fillId="0" borderId="1" xfId="3" applyNumberFormat="1" applyFont="1" applyAlignment="1">
      <alignment vertical="center"/>
    </xf>
    <xf numFmtId="0" fontId="60" fillId="0" borderId="1" xfId="3" applyFont="1" applyAlignment="1">
      <alignment vertical="center"/>
    </xf>
    <xf numFmtId="0" fontId="60" fillId="0" borderId="1" xfId="25" applyFont="1" applyAlignment="1">
      <alignment vertical="center"/>
    </xf>
    <xf numFmtId="167" fontId="60" fillId="0" borderId="1" xfId="25" applyNumberFormat="1" applyFont="1" applyAlignment="1">
      <alignment vertical="center"/>
    </xf>
    <xf numFmtId="0" fontId="14" fillId="0" borderId="7" xfId="25" applyFont="1" applyBorder="1" applyAlignment="1">
      <alignment horizontal="center" vertical="center" wrapText="1"/>
    </xf>
    <xf numFmtId="0" fontId="55" fillId="0" borderId="26" xfId="3" applyFont="1" applyBorder="1" applyAlignment="1">
      <alignment horizontal="center" vertical="center"/>
    </xf>
    <xf numFmtId="0" fontId="55" fillId="0" borderId="77" xfId="3" applyFont="1" applyBorder="1" applyAlignment="1">
      <alignment horizontal="center" vertical="center"/>
    </xf>
    <xf numFmtId="0" fontId="55" fillId="0" borderId="1" xfId="3" applyFont="1" applyAlignment="1">
      <alignment vertical="center"/>
    </xf>
    <xf numFmtId="0" fontId="55" fillId="0" borderId="28" xfId="3" applyFont="1" applyBorder="1" applyAlignment="1">
      <alignment horizontal="center" vertical="center"/>
    </xf>
    <xf numFmtId="0" fontId="55" fillId="0" borderId="6" xfId="3" applyFont="1" applyBorder="1" applyAlignment="1">
      <alignment horizontal="center" vertical="center"/>
    </xf>
    <xf numFmtId="0" fontId="55" fillId="0" borderId="26" xfId="3" applyFont="1" applyBorder="1" applyAlignment="1">
      <alignment horizontal="center" vertical="center" wrapText="1"/>
    </xf>
    <xf numFmtId="0" fontId="55" fillId="0" borderId="8" xfId="3" applyFont="1" applyBorder="1" applyAlignment="1">
      <alignment horizontal="center" vertical="center"/>
    </xf>
    <xf numFmtId="0" fontId="55" fillId="0" borderId="27" xfId="3" applyFont="1" applyBorder="1" applyAlignment="1">
      <alignment horizontal="center" vertical="center"/>
    </xf>
    <xf numFmtId="0" fontId="55" fillId="0" borderId="19" xfId="3" applyFont="1" applyBorder="1" applyAlignment="1">
      <alignment horizontal="center" vertical="center" wrapText="1"/>
    </xf>
    <xf numFmtId="171" fontId="55" fillId="0" borderId="8" xfId="25" applyNumberFormat="1" applyFont="1" applyBorder="1" applyAlignment="1">
      <alignment horizontal="center" vertical="center"/>
    </xf>
    <xf numFmtId="0" fontId="55" fillId="0" borderId="26" xfId="25" applyFont="1" applyBorder="1" applyAlignment="1">
      <alignment horizontal="center" vertical="center"/>
    </xf>
    <xf numFmtId="0" fontId="55" fillId="0" borderId="19" xfId="25" applyFont="1" applyBorder="1" applyAlignment="1">
      <alignment horizontal="center" vertical="center" wrapText="1"/>
    </xf>
    <xf numFmtId="0" fontId="55" fillId="0" borderId="1" xfId="25" applyFont="1" applyAlignment="1">
      <alignment vertical="center"/>
    </xf>
    <xf numFmtId="173" fontId="55" fillId="0" borderId="1" xfId="26" applyNumberFormat="1" applyFont="1" applyBorder="1" applyAlignment="1">
      <alignment vertical="center"/>
    </xf>
    <xf numFmtId="0" fontId="55" fillId="0" borderId="19" xfId="25" applyFont="1" applyBorder="1" applyAlignment="1">
      <alignment horizontal="justify" vertical="top" wrapText="1"/>
    </xf>
    <xf numFmtId="0" fontId="55" fillId="0" borderId="27" xfId="25" applyFont="1" applyBorder="1" applyAlignment="1">
      <alignment horizontal="center" vertical="center"/>
    </xf>
    <xf numFmtId="0" fontId="55" fillId="4" borderId="7" xfId="25" applyFont="1" applyFill="1" applyBorder="1" applyAlignment="1">
      <alignment horizontal="center" vertical="center" wrapText="1"/>
    </xf>
    <xf numFmtId="171" fontId="55" fillId="0" borderId="26" xfId="25" applyNumberFormat="1" applyFont="1" applyBorder="1" applyAlignment="1">
      <alignment horizontal="center" vertical="center"/>
    </xf>
    <xf numFmtId="0" fontId="55" fillId="0" borderId="28" xfId="25" applyFont="1" applyBorder="1" applyAlignment="1">
      <alignment horizontal="center" vertical="center"/>
    </xf>
    <xf numFmtId="0" fontId="14" fillId="0" borderId="28" xfId="25" applyFont="1" applyBorder="1" applyAlignment="1">
      <alignment horizontal="center" vertical="center"/>
    </xf>
    <xf numFmtId="0" fontId="14" fillId="0" borderId="26" xfId="25" applyFont="1" applyBorder="1" applyAlignment="1">
      <alignment horizontal="center" vertical="center" wrapText="1"/>
    </xf>
    <xf numFmtId="0" fontId="55" fillId="0" borderId="26" xfId="25" applyFont="1" applyBorder="1" applyAlignment="1">
      <alignment horizontal="center" vertical="center" wrapText="1"/>
    </xf>
    <xf numFmtId="0" fontId="14" fillId="0" borderId="19" xfId="25" applyFont="1" applyBorder="1" applyAlignment="1">
      <alignment horizontal="centerContinuous" vertical="top" wrapText="1"/>
    </xf>
    <xf numFmtId="171" fontId="14" fillId="4" borderId="11" xfId="25" applyNumberFormat="1" applyFont="1" applyFill="1" applyBorder="1" applyAlignment="1">
      <alignment horizontal="center" vertical="center"/>
    </xf>
    <xf numFmtId="0" fontId="19" fillId="0" borderId="26" xfId="23" applyBorder="1" applyAlignment="1">
      <alignment horizontal="center" vertical="center" wrapText="1"/>
    </xf>
    <xf numFmtId="0" fontId="53" fillId="0" borderId="26" xfId="3" applyFont="1" applyBorder="1" applyAlignment="1">
      <alignment horizontal="center" vertical="center" wrapText="1"/>
    </xf>
    <xf numFmtId="0" fontId="20" fillId="0" borderId="26" xfId="3" applyFont="1" applyBorder="1" applyAlignment="1">
      <alignment horizontal="center" vertical="center" wrapText="1"/>
    </xf>
    <xf numFmtId="0" fontId="35" fillId="5" borderId="7" xfId="3" applyFont="1" applyFill="1" applyBorder="1" applyAlignment="1">
      <alignment horizontal="center" vertical="center" wrapText="1"/>
    </xf>
    <xf numFmtId="0" fontId="14" fillId="0" borderId="22" xfId="3" applyFont="1" applyBorder="1" applyAlignment="1">
      <alignment vertical="center"/>
    </xf>
    <xf numFmtId="0" fontId="20" fillId="0" borderId="26" xfId="25" applyFont="1" applyBorder="1" applyAlignment="1">
      <alignment horizontal="center" vertical="center" wrapText="1"/>
    </xf>
    <xf numFmtId="167" fontId="14" fillId="0" borderId="57" xfId="5" applyNumberFormat="1" applyFont="1" applyBorder="1" applyAlignment="1">
      <alignment vertical="center"/>
    </xf>
    <xf numFmtId="167" fontId="14" fillId="0" borderId="25" xfId="5" applyNumberFormat="1" applyFont="1" applyBorder="1" applyAlignment="1">
      <alignment vertical="center"/>
    </xf>
    <xf numFmtId="0" fontId="14" fillId="0" borderId="25" xfId="3" applyFont="1" applyBorder="1" applyAlignment="1">
      <alignment vertical="center"/>
    </xf>
    <xf numFmtId="171" fontId="20" fillId="0" borderId="28" xfId="25" applyNumberFormat="1" applyFont="1" applyBorder="1" applyAlignment="1">
      <alignment horizontal="center" vertical="center"/>
    </xf>
    <xf numFmtId="167" fontId="8" fillId="0" borderId="9" xfId="5" applyNumberFormat="1" applyFont="1" applyFill="1" applyBorder="1" applyAlignment="1">
      <alignment vertical="center"/>
    </xf>
    <xf numFmtId="167" fontId="8" fillId="0" borderId="33" xfId="5" applyNumberFormat="1" applyFont="1" applyFill="1" applyBorder="1" applyAlignment="1">
      <alignment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50" fillId="13" borderId="23" xfId="0" applyFont="1" applyFill="1" applyBorder="1" applyAlignment="1">
      <alignment horizontal="left" vertical="center"/>
    </xf>
    <xf numFmtId="0" fontId="50" fillId="13" borderId="25" xfId="0" applyFont="1" applyFill="1" applyBorder="1" applyAlignment="1">
      <alignment horizontal="left" vertical="center"/>
    </xf>
    <xf numFmtId="0" fontId="50" fillId="5" borderId="23"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0" fontId="48" fillId="12" borderId="23" xfId="0" applyFont="1" applyFill="1" applyBorder="1" applyAlignment="1">
      <alignment horizontal="center" vertical="center"/>
    </xf>
    <xf numFmtId="0" fontId="48"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0" fillId="13" borderId="23" xfId="0" applyFont="1" applyFill="1" applyBorder="1" applyAlignment="1">
      <alignment horizontal="center" vertical="center"/>
    </xf>
    <xf numFmtId="0" fontId="50" fillId="13" borderId="25" xfId="0" applyFont="1" applyFill="1" applyBorder="1" applyAlignment="1">
      <alignment horizontal="center" vertical="center"/>
    </xf>
    <xf numFmtId="0" fontId="50" fillId="13" borderId="23" xfId="0" applyFont="1" applyFill="1" applyBorder="1" applyAlignment="1">
      <alignment horizontal="left" vertical="center" wrapText="1"/>
    </xf>
    <xf numFmtId="0" fontId="50" fillId="13" borderId="25" xfId="0" applyFont="1" applyFill="1" applyBorder="1" applyAlignment="1">
      <alignment horizontal="left" vertical="center" wrapText="1"/>
    </xf>
    <xf numFmtId="0" fontId="50" fillId="5" borderId="23" xfId="0" applyFont="1" applyFill="1" applyBorder="1" applyAlignment="1">
      <alignment horizontal="center" vertical="center"/>
    </xf>
    <xf numFmtId="0" fontId="50"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wrapText="1"/>
    </xf>
    <xf numFmtId="0" fontId="19" fillId="0" borderId="23" xfId="23" applyBorder="1" applyAlignment="1">
      <alignment horizontal="center" vertical="center" wrapText="1"/>
    </xf>
    <xf numFmtId="0" fontId="20" fillId="0" borderId="25" xfId="3" applyFont="1" applyBorder="1" applyAlignment="1">
      <alignment horizontal="center" vertical="center" wrapText="1"/>
    </xf>
    <xf numFmtId="43" fontId="20" fillId="0" borderId="22" xfId="18" applyFont="1" applyBorder="1" applyAlignment="1">
      <alignment horizontal="center"/>
    </xf>
    <xf numFmtId="0" fontId="20" fillId="0" borderId="22" xfId="3" applyFont="1" applyBorder="1" applyAlignment="1">
      <alignment horizontal="center" vertical="center" wrapText="1"/>
    </xf>
    <xf numFmtId="0" fontId="46" fillId="4" borderId="25" xfId="3" applyFont="1" applyFill="1" applyBorder="1" applyAlignment="1">
      <alignment horizontal="center" vertical="center" wrapText="1"/>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19" fillId="0" borderId="23" xfId="23"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61" fillId="4" borderId="5" xfId="3" applyFont="1" applyFill="1" applyBorder="1" applyAlignment="1">
      <alignment horizontal="center" vertical="center" wrapText="1"/>
    </xf>
    <xf numFmtId="0" fontId="61" fillId="4" borderId="7" xfId="3" applyFont="1" applyFill="1" applyBorder="1" applyAlignment="1">
      <alignment horizontal="center" vertical="center" wrapText="1"/>
    </xf>
    <xf numFmtId="0" fontId="55" fillId="0" borderId="5" xfId="3" applyFont="1" applyBorder="1" applyAlignment="1">
      <alignment horizontal="center" vertical="center" wrapText="1"/>
    </xf>
    <xf numFmtId="0" fontId="55" fillId="0" borderId="7" xfId="3" applyFont="1" applyBorder="1" applyAlignment="1">
      <alignment horizontal="center" vertical="center"/>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20" fillId="0" borderId="6" xfId="3" applyFont="1"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20" fillId="0" borderId="23" xfId="3" applyFont="1" applyBorder="1" applyAlignment="1">
      <alignment horizontal="center" vertical="center" wrapText="1"/>
    </xf>
    <xf numFmtId="0" fontId="46" fillId="4" borderId="23" xfId="3" applyFont="1" applyFill="1" applyBorder="1" applyAlignment="1">
      <alignment horizontal="center"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wrapText="1"/>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55" fillId="0" borderId="7" xfId="3" applyFont="1" applyBorder="1" applyAlignment="1">
      <alignment horizontal="center" vertical="center"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55" fillId="0" borderId="6" xfId="3" applyFont="1" applyBorder="1" applyAlignment="1">
      <alignment horizontal="center" vertical="center"/>
    </xf>
    <xf numFmtId="0" fontId="46" fillId="4"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55" fillId="0" borderId="5" xfId="3" applyFont="1" applyBorder="1" applyAlignment="1">
      <alignment horizontal="justify" vertical="top" wrapText="1"/>
    </xf>
    <xf numFmtId="0" fontId="55" fillId="0" borderId="7" xfId="3" applyFont="1" applyBorder="1" applyAlignment="1">
      <alignment horizontal="justify" vertical="top" wrapText="1"/>
    </xf>
    <xf numFmtId="0" fontId="21" fillId="0" borderId="26" xfId="3" applyFont="1" applyBorder="1" applyAlignment="1">
      <alignment horizontal="center" vertical="center"/>
    </xf>
    <xf numFmtId="0" fontId="56" fillId="0" borderId="2" xfId="0" applyFont="1" applyBorder="1" applyAlignment="1">
      <alignment horizontal="center" vertical="center"/>
    </xf>
    <xf numFmtId="0" fontId="56" fillId="0" borderId="17" xfId="0" applyFont="1" applyBorder="1" applyAlignment="1">
      <alignment horizontal="center" vertical="center"/>
    </xf>
    <xf numFmtId="0" fontId="56" fillId="0" borderId="11" xfId="0" applyFont="1" applyBorder="1" applyAlignment="1">
      <alignment horizontal="center" vertical="center"/>
    </xf>
    <xf numFmtId="0" fontId="56" fillId="0" borderId="19" xfId="0" applyFont="1" applyBorder="1" applyAlignment="1">
      <alignment horizontal="center" vertical="center"/>
    </xf>
    <xf numFmtId="0" fontId="20" fillId="0" borderId="22" xfId="3" applyFont="1"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8" fillId="0" borderId="26" xfId="3" applyFont="1" applyBorder="1" applyAlignment="1">
      <alignment horizontal="center" vertical="center" wrapText="1"/>
    </xf>
    <xf numFmtId="0" fontId="13" fillId="0" borderId="79"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30" fillId="3" borderId="51" xfId="2" applyFont="1" applyFill="1" applyBorder="1" applyAlignment="1">
      <alignment horizontal="center" vertical="center" wrapText="1"/>
    </xf>
    <xf numFmtId="0" fontId="30" fillId="3" borderId="48"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32" fillId="5" borderId="25" xfId="3" applyNumberFormat="1" applyFont="1" applyFill="1" applyBorder="1" applyAlignment="1">
      <alignment horizontal="center" vertical="center"/>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5" fillId="4" borderId="5" xfId="3" applyFont="1" applyFill="1" applyBorder="1" applyAlignment="1">
      <alignment horizontal="center" vertical="center" wrapText="1"/>
    </xf>
    <xf numFmtId="0" fontId="55" fillId="4" borderId="7" xfId="3" applyFont="1" applyFill="1" applyBorder="1" applyAlignment="1">
      <alignment horizontal="center" vertical="center" wrapText="1"/>
    </xf>
    <xf numFmtId="0" fontId="19" fillId="0" borderId="23" xfId="16" applyBorder="1" applyAlignment="1">
      <alignment horizontal="center" vertical="center"/>
    </xf>
    <xf numFmtId="0" fontId="19" fillId="4" borderId="23" xfId="23" applyFill="1" applyBorder="1" applyAlignment="1">
      <alignment horizontal="center" vertical="center" wrapText="1"/>
    </xf>
    <xf numFmtId="0" fontId="19" fillId="4" borderId="25" xfId="16" applyFill="1" applyBorder="1" applyAlignment="1">
      <alignment horizontal="center" vertical="center" wrapText="1"/>
    </xf>
    <xf numFmtId="0" fontId="55" fillId="0" borderId="6" xfId="3" applyFont="1" applyBorder="1" applyAlignment="1">
      <alignment horizontal="center" vertical="center" wrapText="1"/>
    </xf>
    <xf numFmtId="43" fontId="20" fillId="0" borderId="22" xfId="29" applyFont="1" applyBorder="1" applyAlignment="1">
      <alignment horizontal="center"/>
    </xf>
    <xf numFmtId="0" fontId="20" fillId="0" borderId="23" xfId="25" applyFont="1" applyBorder="1" applyAlignment="1">
      <alignment horizontal="center" vertical="center"/>
    </xf>
    <xf numFmtId="0" fontId="20" fillId="0" borderId="25" xfId="25" applyFont="1" applyBorder="1" applyAlignment="1">
      <alignment horizontal="center" vertical="center"/>
    </xf>
    <xf numFmtId="0" fontId="20" fillId="0" borderId="22" xfId="24" applyFont="1" applyBorder="1" applyAlignment="1">
      <alignment horizontal="center" vertical="center" wrapText="1"/>
    </xf>
    <xf numFmtId="0" fontId="20" fillId="0" borderId="22" xfId="24" applyFont="1" applyBorder="1" applyAlignment="1">
      <alignment horizontal="center" wrapText="1"/>
    </xf>
    <xf numFmtId="0" fontId="20" fillId="0" borderId="22" xfId="24" applyFont="1" applyBorder="1" applyAlignment="1">
      <alignment horizontal="center"/>
    </xf>
    <xf numFmtId="0" fontId="20" fillId="0" borderId="25" xfId="25" applyFont="1" applyBorder="1" applyAlignment="1">
      <alignment horizontal="center" vertical="center" wrapText="1"/>
    </xf>
    <xf numFmtId="0" fontId="20" fillId="2" borderId="23" xfId="24" applyFont="1" applyFill="1" applyBorder="1" applyAlignment="1">
      <alignment horizontal="center" vertical="center" wrapText="1"/>
    </xf>
    <xf numFmtId="0" fontId="20" fillId="2" borderId="25" xfId="24" applyFont="1" applyFill="1" applyBorder="1" applyAlignment="1">
      <alignment horizontal="center" vertical="center" wrapText="1"/>
    </xf>
    <xf numFmtId="0" fontId="20" fillId="0" borderId="22" xfId="25" applyFont="1" applyBorder="1" applyAlignment="1">
      <alignment horizontal="center" vertical="center" wrapText="1"/>
    </xf>
    <xf numFmtId="0" fontId="20" fillId="0" borderId="23" xfId="25" applyFont="1" applyBorder="1" applyAlignment="1">
      <alignment horizontal="center" vertical="center" wrapText="1"/>
    </xf>
    <xf numFmtId="0" fontId="20" fillId="4" borderId="23" xfId="25" applyFont="1" applyFill="1" applyBorder="1" applyAlignment="1">
      <alignment horizontal="center" vertical="center" wrapText="1"/>
    </xf>
    <xf numFmtId="0" fontId="20" fillId="4" borderId="25" xfId="25" applyFont="1" applyFill="1" applyBorder="1" applyAlignment="1">
      <alignment horizontal="center" vertical="center" wrapText="1"/>
    </xf>
    <xf numFmtId="0" fontId="26" fillId="0" borderId="22" xfId="25" applyFont="1" applyBorder="1" applyAlignment="1">
      <alignment horizontal="center" vertical="center" wrapText="1"/>
    </xf>
    <xf numFmtId="0" fontId="20" fillId="4" borderId="22" xfId="25" applyFont="1" applyFill="1" applyBorder="1" applyAlignment="1">
      <alignment horizontal="center" vertical="center" wrapText="1"/>
    </xf>
    <xf numFmtId="0" fontId="20" fillId="0" borderId="22" xfId="25" applyFont="1" applyBorder="1" applyAlignment="1">
      <alignment horizontal="center" vertical="center"/>
    </xf>
    <xf numFmtId="0" fontId="20" fillId="0" borderId="23" xfId="25" applyFont="1" applyBorder="1" applyAlignment="1">
      <alignment horizontal="left" vertical="center" wrapText="1"/>
    </xf>
    <xf numFmtId="0" fontId="20" fillId="0" borderId="25" xfId="25" applyFont="1" applyBorder="1" applyAlignment="1">
      <alignment horizontal="left" vertical="center" wrapText="1"/>
    </xf>
    <xf numFmtId="0" fontId="33" fillId="0" borderId="23" xfId="25" applyFont="1" applyBorder="1" applyAlignment="1">
      <alignment horizontal="center" vertical="center" wrapText="1"/>
    </xf>
    <xf numFmtId="0" fontId="33" fillId="0" borderId="25" xfId="25" applyFont="1" applyBorder="1" applyAlignment="1">
      <alignment horizontal="center" vertical="center" wrapText="1"/>
    </xf>
    <xf numFmtId="0" fontId="33" fillId="2" borderId="23" xfId="24" applyFont="1" applyFill="1" applyBorder="1" applyAlignment="1">
      <alignment horizontal="center" vertical="center" wrapText="1"/>
    </xf>
    <xf numFmtId="0" fontId="33" fillId="2" borderId="25" xfId="24" applyFont="1" applyFill="1" applyBorder="1" applyAlignment="1">
      <alignment horizontal="center" vertical="center" wrapText="1"/>
    </xf>
    <xf numFmtId="0" fontId="33" fillId="0" borderId="23" xfId="25" applyFont="1" applyBorder="1" applyAlignment="1">
      <alignment horizontal="left" vertical="center" wrapText="1"/>
    </xf>
    <xf numFmtId="0" fontId="33" fillId="0" borderId="25" xfId="25" applyFont="1" applyBorder="1" applyAlignment="1">
      <alignment horizontal="left" vertical="center" wrapText="1"/>
    </xf>
    <xf numFmtId="0" fontId="32" fillId="5" borderId="23" xfId="0" applyFont="1" applyFill="1" applyBorder="1" applyAlignment="1">
      <alignment horizontal="center" vertical="center" wrapText="1"/>
    </xf>
    <xf numFmtId="0" fontId="32" fillId="5" borderId="25" xfId="0" applyFont="1" applyFill="1" applyBorder="1" applyAlignment="1">
      <alignment horizontal="center" vertical="center" wrapText="1"/>
    </xf>
    <xf numFmtId="169" fontId="32" fillId="5" borderId="23" xfId="25" applyNumberFormat="1" applyFont="1" applyFill="1" applyBorder="1" applyAlignment="1">
      <alignment horizontal="center" vertical="center"/>
    </xf>
    <xf numFmtId="169" fontId="32" fillId="5" borderId="25" xfId="25" applyNumberFormat="1" applyFont="1" applyFill="1" applyBorder="1" applyAlignment="1">
      <alignment horizontal="center" vertical="center"/>
    </xf>
    <xf numFmtId="10" fontId="32" fillId="14" borderId="23" xfId="28" applyNumberFormat="1" applyFont="1" applyFill="1" applyBorder="1" applyAlignment="1">
      <alignment horizontal="center" vertical="center" wrapText="1"/>
    </xf>
    <xf numFmtId="10" fontId="32" fillId="14" borderId="25" xfId="28" applyNumberFormat="1" applyFont="1" applyFill="1" applyBorder="1" applyAlignment="1">
      <alignment horizontal="center" vertical="center" wrapText="1"/>
    </xf>
    <xf numFmtId="169" fontId="32" fillId="14" borderId="23" xfId="0" applyNumberFormat="1" applyFont="1" applyFill="1" applyBorder="1" applyAlignment="1">
      <alignment horizontal="center" vertical="center" wrapText="1"/>
    </xf>
    <xf numFmtId="169" fontId="32" fillId="14" borderId="25" xfId="0" applyNumberFormat="1" applyFont="1" applyFill="1" applyBorder="1" applyAlignment="1">
      <alignment horizontal="center" vertical="center" wrapText="1"/>
    </xf>
    <xf numFmtId="9" fontId="32" fillId="5" borderId="23" xfId="25" applyNumberFormat="1" applyFont="1" applyFill="1" applyBorder="1" applyAlignment="1">
      <alignment horizontal="center" vertical="center"/>
    </xf>
    <xf numFmtId="0" fontId="2" fillId="0" borderId="25" xfId="24" applyBorder="1" applyAlignment="1">
      <alignment horizontal="center" vertical="center"/>
    </xf>
    <xf numFmtId="0" fontId="32" fillId="5" borderId="29" xfId="25" applyFont="1" applyFill="1" applyBorder="1" applyAlignment="1">
      <alignment horizontal="center" vertical="center" wrapText="1"/>
    </xf>
    <xf numFmtId="0" fontId="32" fillId="5" borderId="28"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20" fillId="0" borderId="5" xfId="25" applyFont="1" applyBorder="1" applyAlignment="1">
      <alignment horizontal="center" vertical="center"/>
    </xf>
    <xf numFmtId="0" fontId="20" fillId="0" borderId="7" xfId="25" applyFont="1" applyBorder="1" applyAlignment="1">
      <alignment horizontal="center" vertical="center"/>
    </xf>
    <xf numFmtId="0" fontId="55" fillId="0" borderId="5" xfId="25" applyFont="1" applyBorder="1" applyAlignment="1">
      <alignment horizontal="center" vertical="center" wrapText="1"/>
    </xf>
    <xf numFmtId="0" fontId="55" fillId="0" borderId="7" xfId="25" applyFont="1" applyBorder="1" applyAlignment="1">
      <alignment horizontal="center" vertical="center" wrapText="1"/>
    </xf>
    <xf numFmtId="0" fontId="55" fillId="0" borderId="7" xfId="25" applyFont="1" applyBorder="1" applyAlignment="1">
      <alignment horizontal="center" vertical="center"/>
    </xf>
    <xf numFmtId="0" fontId="20" fillId="0" borderId="5" xfId="25" applyFont="1" applyBorder="1" applyAlignment="1">
      <alignment horizontal="center" vertical="center" wrapText="1"/>
    </xf>
    <xf numFmtId="0" fontId="20" fillId="0" borderId="7" xfId="25" applyFont="1" applyBorder="1" applyAlignment="1">
      <alignment horizontal="center" vertical="center" wrapText="1"/>
    </xf>
    <xf numFmtId="0" fontId="20" fillId="0" borderId="6" xfId="25" applyFont="1" applyBorder="1" applyAlignment="1">
      <alignment horizontal="center" vertical="center" wrapText="1"/>
    </xf>
    <xf numFmtId="0" fontId="55" fillId="0" borderId="6" xfId="25" applyFont="1" applyBorder="1" applyAlignment="1">
      <alignment horizontal="center" vertic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51" fillId="0" borderId="5" xfId="25" applyFont="1" applyBorder="1" applyAlignment="1">
      <alignment horizontal="center" vertical="center" wrapText="1"/>
    </xf>
    <xf numFmtId="0" fontId="51" fillId="0" borderId="7" xfId="25" applyFont="1" applyBorder="1" applyAlignment="1">
      <alignment horizontal="center" vertical="center" wrapText="1"/>
    </xf>
    <xf numFmtId="9" fontId="21" fillId="4" borderId="11" xfId="25" applyNumberFormat="1" applyFont="1" applyFill="1" applyBorder="1" applyAlignment="1">
      <alignment horizontal="center" vertical="center"/>
    </xf>
    <xf numFmtId="9" fontId="21" fillId="4" borderId="19" xfId="25" applyNumberFormat="1" applyFont="1" applyFill="1" applyBorder="1" applyAlignment="1">
      <alignment horizontal="center" vertical="center"/>
    </xf>
    <xf numFmtId="0" fontId="21" fillId="0" borderId="5" xfId="25" applyFont="1" applyBorder="1" applyAlignment="1">
      <alignment horizontal="left" vertical="center"/>
    </xf>
    <xf numFmtId="0" fontId="21" fillId="0" borderId="6" xfId="25" applyFont="1" applyBorder="1" applyAlignment="1">
      <alignment horizontal="left" vertical="center"/>
    </xf>
    <xf numFmtId="0" fontId="21" fillId="0" borderId="7" xfId="25" applyFont="1" applyBorder="1" applyAlignment="1">
      <alignment horizontal="left" vertical="center"/>
    </xf>
    <xf numFmtId="0" fontId="21" fillId="5" borderId="5" xfId="25" applyFont="1" applyFill="1" applyBorder="1" applyAlignment="1">
      <alignment horizontal="center" vertical="center"/>
    </xf>
    <xf numFmtId="0" fontId="21" fillId="5" borderId="6" xfId="25" applyFont="1" applyFill="1" applyBorder="1" applyAlignment="1">
      <alignment horizontal="center" vertical="center"/>
    </xf>
    <xf numFmtId="0" fontId="21" fillId="5" borderId="7" xfId="25" applyFont="1" applyFill="1" applyBorder="1" applyAlignment="1">
      <alignment horizontal="center" vertical="center"/>
    </xf>
    <xf numFmtId="0" fontId="21" fillId="0" borderId="5" xfId="25" applyFont="1" applyBorder="1" applyAlignment="1">
      <alignment horizontal="center" vertical="center" wrapText="1"/>
    </xf>
    <xf numFmtId="0" fontId="21" fillId="0" borderId="6" xfId="25" applyFont="1" applyBorder="1" applyAlignment="1">
      <alignment horizontal="center" vertical="center" wrapText="1"/>
    </xf>
    <xf numFmtId="0" fontId="21" fillId="0" borderId="7" xfId="25" applyFont="1" applyBorder="1" applyAlignment="1">
      <alignment horizontal="center" vertical="center" wrapText="1"/>
    </xf>
    <xf numFmtId="0" fontId="21" fillId="0" borderId="26" xfId="25" applyFont="1" applyBorder="1" applyAlignment="1">
      <alignment horizontal="center" vertical="center"/>
    </xf>
    <xf numFmtId="0" fontId="13" fillId="0" borderId="70" xfId="2" applyFont="1" applyBorder="1" applyAlignment="1">
      <alignment horizontal="center" vertical="center" wrapText="1"/>
    </xf>
    <xf numFmtId="0" fontId="8" fillId="0" borderId="26" xfId="25" applyFont="1" applyBorder="1" applyAlignment="1">
      <alignment horizontal="center" vertical="center" wrapText="1"/>
    </xf>
    <xf numFmtId="1" fontId="7" fillId="4" borderId="5" xfId="25" applyNumberFormat="1" applyFont="1" applyFill="1" applyBorder="1" applyAlignment="1">
      <alignment horizontal="center" vertical="center"/>
    </xf>
    <xf numFmtId="1" fontId="7" fillId="4" borderId="6" xfId="25" applyNumberFormat="1" applyFont="1" applyFill="1" applyBorder="1" applyAlignment="1">
      <alignment horizontal="center" vertical="center"/>
    </xf>
    <xf numFmtId="1" fontId="7" fillId="4" borderId="7" xfId="25" applyNumberFormat="1" applyFont="1" applyFill="1" applyBorder="1" applyAlignment="1">
      <alignment horizontal="center" vertical="center"/>
    </xf>
    <xf numFmtId="0" fontId="13" fillId="0" borderId="26" xfId="24" applyFont="1" applyBorder="1" applyAlignment="1">
      <alignment horizontal="center" vertical="center" wrapText="1"/>
    </xf>
    <xf numFmtId="0" fontId="35" fillId="0" borderId="5" xfId="24" applyFont="1" applyBorder="1" applyAlignment="1">
      <alignment horizontal="left" vertical="center" wrapText="1"/>
    </xf>
    <xf numFmtId="0" fontId="35" fillId="0" borderId="6" xfId="24" applyFont="1" applyBorder="1" applyAlignment="1">
      <alignment horizontal="left" vertical="center" wrapText="1"/>
    </xf>
    <xf numFmtId="0" fontId="35" fillId="0" borderId="7" xfId="24" applyFont="1" applyBorder="1" applyAlignment="1">
      <alignment horizontal="left" vertical="center" wrapText="1"/>
    </xf>
    <xf numFmtId="0" fontId="53" fillId="0" borderId="22" xfId="24" applyFont="1" applyBorder="1" applyAlignment="1">
      <alignment horizontal="center" wrapText="1"/>
    </xf>
    <xf numFmtId="0" fontId="53" fillId="0" borderId="22" xfId="24" applyFont="1" applyBorder="1" applyAlignment="1">
      <alignment horizontal="center"/>
    </xf>
    <xf numFmtId="0" fontId="20" fillId="0" borderId="23" xfId="24" applyFont="1" applyBorder="1" applyAlignment="1">
      <alignment horizontal="center"/>
    </xf>
    <xf numFmtId="0" fontId="20" fillId="0" borderId="25" xfId="24" applyFont="1" applyBorder="1" applyAlignment="1">
      <alignment horizontal="center"/>
    </xf>
    <xf numFmtId="0" fontId="53" fillId="4" borderId="22" xfId="25" applyFont="1" applyFill="1" applyBorder="1" applyAlignment="1">
      <alignment horizontal="center" vertical="center" wrapText="1"/>
    </xf>
    <xf numFmtId="0" fontId="19" fillId="4" borderId="23" xfId="16" applyFill="1" applyBorder="1" applyAlignment="1">
      <alignment horizontal="center" vertical="center" wrapText="1"/>
    </xf>
    <xf numFmtId="0" fontId="31" fillId="0" borderId="25" xfId="25" applyFont="1" applyBorder="1" applyAlignment="1">
      <alignment horizontal="left" vertical="center" wrapText="1"/>
    </xf>
    <xf numFmtId="0" fontId="14" fillId="0" borderId="23" xfId="25" applyFont="1" applyBorder="1" applyAlignment="1">
      <alignment horizontal="left" vertical="center" wrapText="1"/>
    </xf>
    <xf numFmtId="0" fontId="14" fillId="0" borderId="25" xfId="25" applyFont="1" applyBorder="1" applyAlignment="1">
      <alignment horizontal="left" vertical="center" wrapText="1"/>
    </xf>
    <xf numFmtId="0" fontId="52" fillId="0" borderId="23" xfId="25" applyFont="1" applyBorder="1" applyAlignment="1">
      <alignment horizontal="left" vertical="center" wrapText="1"/>
    </xf>
    <xf numFmtId="0" fontId="52" fillId="0" borderId="25" xfId="25" applyFont="1" applyBorder="1" applyAlignment="1">
      <alignment horizontal="left" vertical="center" wrapText="1"/>
    </xf>
    <xf numFmtId="0" fontId="20" fillId="0" borderId="23" xfId="24" applyFont="1" applyBorder="1" applyAlignment="1">
      <alignment horizontal="center" vertical="center" wrapText="1"/>
    </xf>
    <xf numFmtId="0" fontId="20" fillId="0" borderId="25" xfId="24" applyFont="1" applyBorder="1" applyAlignment="1">
      <alignment horizontal="center" vertical="center" wrapText="1"/>
    </xf>
    <xf numFmtId="0" fontId="46" fillId="0" borderId="23" xfId="25" applyFont="1" applyBorder="1" applyAlignment="1">
      <alignment horizontal="center" vertical="top" wrapText="1"/>
    </xf>
    <xf numFmtId="0" fontId="20" fillId="0" borderId="25" xfId="25" applyFont="1" applyBorder="1" applyAlignment="1">
      <alignment horizontal="center" vertical="top" wrapText="1"/>
    </xf>
    <xf numFmtId="169" fontId="32" fillId="5" borderId="23" xfId="25" applyNumberFormat="1" applyFont="1" applyFill="1" applyBorder="1" applyAlignment="1">
      <alignment horizontal="center" vertical="center" wrapText="1"/>
    </xf>
    <xf numFmtId="169" fontId="32" fillId="5" borderId="25" xfId="25" applyNumberFormat="1" applyFont="1" applyFill="1" applyBorder="1" applyAlignment="1">
      <alignment horizontal="center" vertical="center" wrapText="1"/>
    </xf>
    <xf numFmtId="0" fontId="32" fillId="14" borderId="23" xfId="25" applyFont="1" applyFill="1" applyBorder="1" applyAlignment="1">
      <alignment horizontal="center" vertical="center" wrapText="1"/>
    </xf>
    <xf numFmtId="0" fontId="32" fillId="14" borderId="25" xfId="25" applyFont="1" applyFill="1" applyBorder="1" applyAlignment="1">
      <alignment horizontal="center" vertical="center" wrapText="1"/>
    </xf>
    <xf numFmtId="0" fontId="32" fillId="14" borderId="23" xfId="0" applyFont="1" applyFill="1" applyBorder="1" applyAlignment="1">
      <alignment horizontal="center" vertical="center" wrapText="1"/>
    </xf>
    <xf numFmtId="0" fontId="32" fillId="14" borderId="25" xfId="0" applyFont="1" applyFill="1" applyBorder="1" applyAlignment="1">
      <alignment horizontal="center" vertical="center" wrapText="1"/>
    </xf>
    <xf numFmtId="0" fontId="14" fillId="0" borderId="5" xfId="25" applyFont="1" applyBorder="1" applyAlignment="1">
      <alignment horizontal="center" vertical="center" wrapText="1"/>
    </xf>
    <xf numFmtId="0" fontId="14" fillId="0" borderId="7" xfId="25" applyFont="1" applyBorder="1" applyAlignment="1">
      <alignment horizontal="center" vertical="center" wrapText="1"/>
    </xf>
    <xf numFmtId="0" fontId="14" fillId="0" borderId="6" xfId="25" applyFont="1" applyBorder="1" applyAlignment="1">
      <alignment horizontal="center" vertical="center" wrapText="1"/>
    </xf>
    <xf numFmtId="0" fontId="53" fillId="0" borderId="5" xfId="25" applyFont="1" applyBorder="1" applyAlignment="1">
      <alignment horizontal="center" vertical="top" wrapText="1"/>
    </xf>
    <xf numFmtId="0" fontId="53" fillId="0" borderId="7" xfId="25" applyFont="1" applyBorder="1" applyAlignment="1">
      <alignment horizontal="center" vertical="top" wrapText="1"/>
    </xf>
    <xf numFmtId="0" fontId="53" fillId="4" borderId="5" xfId="25" applyFont="1" applyFill="1" applyBorder="1" applyAlignment="1">
      <alignment horizontal="center" vertical="center" wrapText="1"/>
    </xf>
    <xf numFmtId="0" fontId="53" fillId="4" borderId="7" xfId="25" applyFont="1" applyFill="1" applyBorder="1" applyAlignment="1">
      <alignment horizontal="center" vertical="center" wrapText="1"/>
    </xf>
    <xf numFmtId="0" fontId="53" fillId="0" borderId="5" xfId="25" applyFont="1" applyBorder="1" applyAlignment="1">
      <alignment horizontal="center" vertical="center" wrapText="1"/>
    </xf>
    <xf numFmtId="0" fontId="53" fillId="0" borderId="7" xfId="25" applyFont="1" applyBorder="1" applyAlignment="1">
      <alignment horizontal="center" vertical="center" wrapText="1"/>
    </xf>
    <xf numFmtId="0" fontId="14" fillId="0" borderId="5" xfId="25" applyFont="1" applyBorder="1" applyAlignment="1">
      <alignment horizontal="center" vertical="top" wrapText="1"/>
    </xf>
    <xf numFmtId="0" fontId="14" fillId="0" borderId="7" xfId="25" applyFont="1" applyBorder="1" applyAlignment="1">
      <alignment horizontal="center" vertical="top" wrapText="1"/>
    </xf>
    <xf numFmtId="0" fontId="14" fillId="4" borderId="5" xfId="25" applyFont="1" applyFill="1" applyBorder="1" applyAlignment="1">
      <alignment horizontal="center" vertical="top" wrapText="1"/>
    </xf>
    <xf numFmtId="0" fontId="14" fillId="4" borderId="7" xfId="25" applyFont="1" applyFill="1" applyBorder="1" applyAlignment="1">
      <alignment horizontal="center" vertical="top" wrapText="1"/>
    </xf>
    <xf numFmtId="0" fontId="54" fillId="0" borderId="5" xfId="25" applyFont="1" applyBorder="1" applyAlignment="1">
      <alignment horizontal="center" vertical="center" wrapText="1"/>
    </xf>
    <xf numFmtId="0" fontId="54" fillId="0" borderId="7" xfId="25" applyFont="1" applyBorder="1" applyAlignment="1">
      <alignment horizontal="center" vertical="center" wrapText="1"/>
    </xf>
    <xf numFmtId="0" fontId="13"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64" fillId="5" borderId="5" xfId="3" applyFont="1" applyFill="1" applyBorder="1" applyAlignment="1">
      <alignment horizontal="center" vertical="center" wrapText="1"/>
    </xf>
    <xf numFmtId="0" fontId="64" fillId="5" borderId="7"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53" fillId="0" borderId="5" xfId="3" applyFont="1" applyBorder="1" applyAlignment="1">
      <alignment horizontal="center" vertical="center" wrapText="1"/>
    </xf>
    <xf numFmtId="0" fontId="53" fillId="0" borderId="7" xfId="3" applyFon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xf>
    <xf numFmtId="0" fontId="53" fillId="0" borderId="5" xfId="3" applyFont="1" applyBorder="1" applyAlignment="1">
      <alignment horizontal="center" vertical="top" wrapText="1"/>
    </xf>
    <xf numFmtId="0" fontId="53" fillId="0" borderId="7" xfId="3" applyFont="1" applyBorder="1" applyAlignment="1">
      <alignment horizontal="center" vertical="top"/>
    </xf>
    <xf numFmtId="0" fontId="14" fillId="0" borderId="5"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xf>
    <xf numFmtId="0" fontId="11" fillId="0" borderId="5" xfId="3" applyFont="1" applyBorder="1" applyAlignment="1">
      <alignment horizontal="center" vertical="center" wrapText="1"/>
    </xf>
    <xf numFmtId="0" fontId="11" fillId="0" borderId="6" xfId="3" applyFont="1" applyBorder="1" applyAlignment="1">
      <alignment horizontal="center" vertical="center"/>
    </xf>
    <xf numFmtId="0" fontId="53" fillId="4" borderId="5" xfId="3" applyFont="1" applyFill="1" applyBorder="1" applyAlignment="1">
      <alignment horizontal="center" vertical="center" wrapText="1"/>
    </xf>
    <xf numFmtId="0" fontId="53" fillId="4" borderId="7" xfId="3" applyFont="1" applyFill="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5"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14" fillId="0" borderId="5" xfId="25" applyFont="1" applyBorder="1" applyAlignment="1">
      <alignment horizontal="justify" vertical="top" wrapText="1"/>
    </xf>
    <xf numFmtId="0" fontId="14" fillId="0" borderId="7" xfId="25" applyFont="1" applyBorder="1" applyAlignment="1">
      <alignment horizontal="justify" vertical="top" wrapText="1"/>
    </xf>
    <xf numFmtId="0" fontId="54" fillId="0" borderId="5" xfId="25" applyFont="1" applyBorder="1" applyAlignment="1">
      <alignment horizontal="justify" vertical="top" wrapText="1"/>
    </xf>
    <xf numFmtId="0" fontId="54" fillId="0" borderId="7" xfId="25" applyFont="1" applyBorder="1" applyAlignment="1">
      <alignment horizontal="justify" vertical="top" wrapText="1"/>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0" borderId="22" xfId="2" applyFont="1" applyBorder="1" applyAlignment="1">
      <alignment horizontal="center" vertical="center" wrapText="1"/>
    </xf>
    <xf numFmtId="0" fontId="13" fillId="0" borderId="81" xfId="2" applyFont="1" applyBorder="1" applyAlignment="1">
      <alignment horizontal="center" vertical="center" wrapText="1"/>
    </xf>
    <xf numFmtId="0" fontId="13" fillId="0" borderId="32" xfId="2" applyFont="1" applyBorder="1" applyAlignment="1">
      <alignment horizontal="center" vertical="center" wrapText="1"/>
    </xf>
    <xf numFmtId="167" fontId="14" fillId="0" borderId="22" xfId="5" applyNumberFormat="1" applyFont="1" applyBorder="1" applyAlignment="1">
      <alignment horizontal="center" vertical="center"/>
    </xf>
    <xf numFmtId="167" fontId="14" fillId="0" borderId="22" xfId="5" applyNumberFormat="1" applyFont="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76" xfId="2" applyFont="1" applyFill="1" applyBorder="1" applyAlignment="1">
      <alignment horizontal="center" vertical="center" wrapText="1"/>
    </xf>
    <xf numFmtId="167" fontId="14" fillId="0" borderId="33" xfId="5" applyNumberFormat="1" applyFont="1" applyBorder="1" applyAlignment="1">
      <alignment horizontal="center" vertical="center"/>
    </xf>
    <xf numFmtId="167" fontId="14" fillId="0" borderId="35" xfId="5" applyNumberFormat="1" applyFont="1" applyBorder="1" applyAlignment="1">
      <alignment horizontal="center" vertical="center"/>
    </xf>
    <xf numFmtId="167" fontId="14" fillId="0" borderId="48" xfId="5" applyNumberFormat="1" applyFont="1" applyBorder="1" applyAlignment="1">
      <alignment horizontal="center" vertical="center"/>
    </xf>
    <xf numFmtId="167" fontId="55" fillId="0" borderId="51" xfId="5" applyNumberFormat="1" applyFont="1" applyBorder="1" applyAlignment="1">
      <alignment horizontal="center" vertical="center"/>
    </xf>
    <xf numFmtId="167" fontId="55" fillId="0" borderId="35" xfId="5" applyNumberFormat="1" applyFont="1" applyBorder="1" applyAlignment="1">
      <alignment horizontal="center" vertical="center"/>
    </xf>
    <xf numFmtId="167" fontId="55" fillId="0" borderId="48" xfId="5" applyNumberFormat="1" applyFont="1" applyBorder="1" applyAlignment="1">
      <alignment horizontal="center" vertical="center"/>
    </xf>
    <xf numFmtId="174" fontId="55" fillId="0" borderId="61" xfId="5" applyNumberFormat="1" applyFont="1" applyBorder="1" applyAlignment="1">
      <alignment vertical="center"/>
    </xf>
    <xf numFmtId="174" fontId="55" fillId="0" borderId="36" xfId="5" applyNumberFormat="1" applyFont="1" applyBorder="1" applyAlignment="1">
      <alignment vertical="center"/>
    </xf>
    <xf numFmtId="174" fontId="55" fillId="0" borderId="49" xfId="5" applyNumberFormat="1" applyFont="1" applyBorder="1" applyAlignment="1">
      <alignment vertical="center"/>
    </xf>
    <xf numFmtId="167" fontId="14" fillId="0" borderId="67" xfId="5" applyNumberFormat="1" applyFont="1" applyBorder="1" applyAlignment="1">
      <alignment horizontal="center" vertical="center"/>
    </xf>
    <xf numFmtId="167" fontId="14" fillId="0" borderId="34" xfId="5" applyNumberFormat="1" applyFont="1" applyBorder="1" applyAlignment="1">
      <alignment horizontal="center" vertical="center"/>
    </xf>
    <xf numFmtId="167" fontId="14" fillId="0" borderId="40" xfId="5" applyNumberFormat="1" applyFont="1" applyBorder="1" applyAlignment="1">
      <alignment horizontal="center" vertical="center"/>
    </xf>
    <xf numFmtId="0" fontId="13" fillId="5" borderId="17"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77" xfId="2" applyFont="1" applyFill="1" applyBorder="1" applyAlignment="1">
      <alignment horizontal="center" vertical="center" wrapText="1"/>
    </xf>
    <xf numFmtId="167" fontId="55" fillId="0" borderId="33" xfId="5" applyNumberFormat="1" applyFont="1" applyBorder="1" applyAlignment="1">
      <alignment vertical="center"/>
    </xf>
    <xf numFmtId="167" fontId="55" fillId="0" borderId="35" xfId="5" applyNumberFormat="1" applyFont="1" applyBorder="1" applyAlignment="1">
      <alignment vertical="center"/>
    </xf>
    <xf numFmtId="167" fontId="55" fillId="0" borderId="48" xfId="5" applyNumberFormat="1" applyFont="1" applyBorder="1" applyAlignment="1">
      <alignment vertical="center"/>
    </xf>
    <xf numFmtId="0" fontId="13" fillId="5" borderId="61" xfId="2" applyFont="1" applyFill="1" applyBorder="1" applyAlignment="1">
      <alignment horizontal="center" vertical="center" wrapText="1"/>
    </xf>
    <xf numFmtId="0" fontId="13" fillId="5" borderId="36"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55"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0" borderId="67"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40"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75" xfId="2" applyFont="1" applyBorder="1" applyAlignment="1">
      <alignment horizontal="center" vertical="center" wrapText="1"/>
    </xf>
    <xf numFmtId="0" fontId="13" fillId="0" borderId="54" xfId="2" applyFont="1" applyBorder="1" applyAlignment="1">
      <alignment horizontal="center" vertical="center" wrapText="1"/>
    </xf>
    <xf numFmtId="167" fontId="55" fillId="0" borderId="51" xfId="5" applyNumberFormat="1" applyFont="1" applyBorder="1" applyAlignment="1">
      <alignment horizontal="center" vertical="center" wrapText="1"/>
    </xf>
    <xf numFmtId="167" fontId="55" fillId="0" borderId="35" xfId="5" applyNumberFormat="1" applyFont="1" applyBorder="1" applyAlignment="1">
      <alignment horizontal="center" vertical="center" wrapText="1"/>
    </xf>
    <xf numFmtId="167" fontId="55" fillId="0" borderId="48" xfId="5" applyNumberFormat="1" applyFont="1" applyBorder="1" applyAlignment="1">
      <alignment horizontal="center" vertical="center" wrapText="1"/>
    </xf>
    <xf numFmtId="167" fontId="14" fillId="0" borderId="61" xfId="5" applyNumberFormat="1" applyFont="1" applyBorder="1" applyAlignment="1">
      <alignment horizontal="center" vertical="center"/>
    </xf>
    <xf numFmtId="167" fontId="14" fillId="0" borderId="36" xfId="5" applyNumberFormat="1" applyFont="1" applyBorder="1" applyAlignment="1">
      <alignment horizontal="center" vertical="center"/>
    </xf>
    <xf numFmtId="167" fontId="14" fillId="0" borderId="49" xfId="5" applyNumberFormat="1" applyFont="1" applyBorder="1" applyAlignment="1">
      <alignment horizontal="center" vertical="center"/>
    </xf>
    <xf numFmtId="0" fontId="13" fillId="0" borderId="63" xfId="2" applyFont="1" applyBorder="1" applyAlignment="1">
      <alignment horizontal="center" vertical="center" wrapText="1"/>
    </xf>
    <xf numFmtId="0" fontId="13" fillId="0" borderId="78" xfId="2" applyFont="1" applyBorder="1" applyAlignment="1">
      <alignment horizontal="center" vertical="center" wrapText="1"/>
    </xf>
    <xf numFmtId="167" fontId="14" fillId="0" borderId="67" xfId="5" applyNumberFormat="1" applyFont="1" applyFill="1" applyBorder="1" applyAlignment="1">
      <alignment horizontal="center" vertical="center"/>
    </xf>
    <xf numFmtId="167" fontId="14" fillId="0" borderId="34" xfId="5" applyNumberFormat="1" applyFont="1" applyFill="1" applyBorder="1" applyAlignment="1">
      <alignment horizontal="center" vertical="center"/>
    </xf>
    <xf numFmtId="167" fontId="14" fillId="0" borderId="63" xfId="5" applyNumberFormat="1" applyFont="1" applyFill="1" applyBorder="1" applyAlignment="1">
      <alignment horizontal="center" vertical="center"/>
    </xf>
    <xf numFmtId="174" fontId="14" fillId="0" borderId="33" xfId="5" applyNumberFormat="1" applyFont="1" applyBorder="1" applyAlignment="1">
      <alignment horizontal="center" vertical="center"/>
    </xf>
    <xf numFmtId="174" fontId="14" fillId="0" borderId="35" xfId="5" applyNumberFormat="1" applyFont="1" applyBorder="1" applyAlignment="1">
      <alignment horizontal="center" vertical="center"/>
    </xf>
    <xf numFmtId="174" fontId="14" fillId="0" borderId="60" xfId="5" applyNumberFormat="1" applyFont="1" applyBorder="1" applyAlignment="1">
      <alignment horizontal="center" vertical="center"/>
    </xf>
    <xf numFmtId="167" fontId="14" fillId="0" borderId="60" xfId="5" applyNumberFormat="1" applyFont="1" applyBorder="1" applyAlignment="1">
      <alignment horizontal="center" vertical="center"/>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3" borderId="26" xfId="2" applyFont="1" applyFill="1" applyBorder="1" applyAlignment="1">
      <alignment horizontal="center" vertical="center" wrapText="1"/>
    </xf>
    <xf numFmtId="171" fontId="14" fillId="0" borderId="67" xfId="5" applyNumberFormat="1" applyFont="1" applyBorder="1" applyAlignment="1">
      <alignment horizontal="center" vertical="center"/>
    </xf>
    <xf numFmtId="171" fontId="14" fillId="0" borderId="34" xfId="5" applyNumberFormat="1" applyFont="1" applyBorder="1" applyAlignment="1">
      <alignment horizontal="center" vertical="center"/>
    </xf>
    <xf numFmtId="171" fontId="14" fillId="0" borderId="40" xfId="5" applyNumberFormat="1" applyFont="1" applyBorder="1" applyAlignment="1">
      <alignment horizontal="center" vertical="center"/>
    </xf>
    <xf numFmtId="0" fontId="13" fillId="5" borderId="52"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51" xfId="2" applyFont="1" applyFill="1" applyBorder="1" applyAlignment="1">
      <alignment horizontal="center" vertical="center" wrapText="1"/>
    </xf>
    <xf numFmtId="167" fontId="14" fillId="0" borderId="51" xfId="5" applyNumberFormat="1" applyFont="1" applyBorder="1" applyAlignment="1">
      <alignment horizontal="center" vertical="center"/>
    </xf>
    <xf numFmtId="167" fontId="14" fillId="0" borderId="67" xfId="5" applyNumberFormat="1" applyFont="1" applyBorder="1" applyAlignment="1">
      <alignment horizontal="center" vertical="center" wrapText="1"/>
    </xf>
    <xf numFmtId="167" fontId="14" fillId="0" borderId="34" xfId="5" applyNumberFormat="1" applyFont="1" applyBorder="1" applyAlignment="1">
      <alignment horizontal="center" vertical="center" wrapText="1"/>
    </xf>
    <xf numFmtId="167" fontId="14" fillId="0" borderId="40" xfId="5" applyNumberFormat="1" applyFont="1" applyBorder="1" applyAlignment="1">
      <alignment horizontal="center" vertical="center" wrapText="1"/>
    </xf>
    <xf numFmtId="167" fontId="14" fillId="0" borderId="61" xfId="5" applyNumberFormat="1" applyFont="1" applyFill="1" applyBorder="1" applyAlignment="1">
      <alignment horizontal="center" vertical="center"/>
    </xf>
    <xf numFmtId="167" fontId="14" fillId="0" borderId="36" xfId="5" applyNumberFormat="1" applyFont="1" applyFill="1" applyBorder="1" applyAlignment="1">
      <alignment horizontal="center" vertical="center"/>
    </xf>
    <xf numFmtId="167" fontId="14" fillId="0" borderId="49" xfId="5" applyNumberFormat="1" applyFont="1" applyFill="1" applyBorder="1" applyAlignment="1">
      <alignment horizontal="center" vertical="center"/>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4"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xf numFmtId="0" fontId="14" fillId="0" borderId="6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46" fillId="4" borderId="5" xfId="3" applyFont="1" applyFill="1" applyBorder="1" applyAlignment="1">
      <alignment horizontal="center" vertical="center" wrapText="1"/>
    </xf>
    <xf numFmtId="0" fontId="1" fillId="0" borderId="22" xfId="19" applyFont="1" applyBorder="1" applyAlignment="1">
      <alignment horizontal="justify" vertical="top" wrapText="1"/>
    </xf>
    <xf numFmtId="0" fontId="1" fillId="0" borderId="22" xfId="19" applyFont="1" applyBorder="1" applyAlignment="1">
      <alignment vertical="center" wrapText="1"/>
    </xf>
    <xf numFmtId="3" fontId="1" fillId="0" borderId="22" xfId="19" applyNumberFormat="1" applyFont="1" applyBorder="1" applyAlignment="1">
      <alignment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ivon/Downloads/8207%20Seguimiento%20PA%20a%20Marzo%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ACTIVIDAD_1"/>
      <sheetName val="Hoja de vida "/>
      <sheetName val="ACTIVIDAD_2"/>
      <sheetName val="Hoja de vida 2"/>
      <sheetName val="ACTIVIDAD_3"/>
      <sheetName val="Hoja de vida 3"/>
      <sheetName val="META_PDD"/>
      <sheetName val="HV_MetaPDD"/>
      <sheetName val="PRODUCTO_MGA"/>
      <sheetName val="TERRITORIALIZACIÓN"/>
      <sheetName val="PMR"/>
      <sheetName val="CONTROL DE CAMBIOS"/>
    </sheetNames>
    <sheetDataSet>
      <sheetData sheetId="0"/>
      <sheetData sheetId="1">
        <row r="25">
          <cell r="B25">
            <v>543845000</v>
          </cell>
          <cell r="C25">
            <v>88147843</v>
          </cell>
        </row>
        <row r="26">
          <cell r="C26">
            <v>4199000</v>
          </cell>
        </row>
      </sheetData>
      <sheetData sheetId="2"/>
      <sheetData sheetId="3">
        <row r="24">
          <cell r="B24">
            <v>157256000</v>
          </cell>
          <cell r="C24">
            <v>95706000</v>
          </cell>
        </row>
        <row r="25">
          <cell r="C25">
            <v>0</v>
          </cell>
        </row>
      </sheetData>
      <sheetData sheetId="4"/>
      <sheetData sheetId="5">
        <row r="25">
          <cell r="B25">
            <v>350253333</v>
          </cell>
          <cell r="C25">
            <v>478896000</v>
          </cell>
        </row>
        <row r="26">
          <cell r="C26">
            <v>4913333</v>
          </cell>
        </row>
      </sheetData>
      <sheetData sheetId="6"/>
      <sheetData sheetId="7">
        <row r="27">
          <cell r="C27">
            <v>2.5</v>
          </cell>
        </row>
        <row r="29">
          <cell r="C29">
            <v>2.5</v>
          </cell>
        </row>
      </sheetData>
      <sheetData sheetId="8"/>
      <sheetData sheetId="9"/>
      <sheetData sheetId="10"/>
      <sheetData sheetId="11"/>
      <sheetData sheetId="1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x:/g/personal/ecastaneda_sdmujer_gov_co/EZQ-bDNPvb5PmbOpoI_8YWABpa670OiFO0RuiDnZRqa39w?e=egi6wL" TargetMode="External"/><Relationship Id="rId18" Type="http://schemas.openxmlformats.org/officeDocument/2006/relationships/hyperlink" Target="../../../../../../../../:x:/g/personal/jdaza_sdmujer_gov_co/EVveWJk96f1FqOj2CxYCQO4BPmTyNWfuOIF0M0PjfMwshA?e=wzPOVz" TargetMode="External"/><Relationship Id="rId26" Type="http://schemas.openxmlformats.org/officeDocument/2006/relationships/hyperlink" Target="../../../../../../../../:f:/g/personal/ecastaneda_sdmujer_gov_co/EiNWtVB80CFOnH5knwfBCRgBqCAbzPYEC-XWvaDSg3gcMg?e=ingITr" TargetMode="External"/><Relationship Id="rId39" Type="http://schemas.openxmlformats.org/officeDocument/2006/relationships/drawing" Target="../drawings/drawing1.xml"/><Relationship Id="rId21" Type="http://schemas.openxmlformats.org/officeDocument/2006/relationships/hyperlink" Target="../../../../../../../../:x:/g/personal/jdaza_sdmujer_gov_co/EVveWJk96f1FqOj2CxYCQO4BPmTyNWfuOIF0M0PjfMwshA?e=czQyZq" TargetMode="External"/><Relationship Id="rId34" Type="http://schemas.openxmlformats.org/officeDocument/2006/relationships/hyperlink" Target="../../../../../../../../:f:/g/personal/ecastaneda_sdmujer_gov_co/EhPcMkDPUpFMrzccOn-iqFcBI9pR2NuOjpmpSFroZInYEA?e=d8z97W" TargetMode="External"/><Relationship Id="rId7" Type="http://schemas.openxmlformats.org/officeDocument/2006/relationships/hyperlink" Target="../../../../../../../../:f:/g/personal/ecastaneda_sdmujer_gov_co/EhNNTwm7dxJLsvCaefRbzM8B4CCMdinaeVoKGT9S3BeGcg?e=rvvdDJ" TargetMode="External"/><Relationship Id="rId2" Type="http://schemas.openxmlformats.org/officeDocument/2006/relationships/hyperlink" Target="../../../../../../../../:f:/g/personal/ecastaneda_sdmujer_gov_co/EpeFmxvbn5BJsp9_onbazacBYdTeX-NmXHBWN6AFNLvs-w?e=9BegAu" TargetMode="External"/><Relationship Id="rId16" Type="http://schemas.openxmlformats.org/officeDocument/2006/relationships/hyperlink" Target="../../../../../../../../:x:/g/personal/ecastaneda_sdmujer_gov_co/EZQ-bDNPvb5PmbOpoI_8YWABpa670OiFO0RuiDnZRqa39w?e=egi6wL" TargetMode="External"/><Relationship Id="rId20" Type="http://schemas.openxmlformats.org/officeDocument/2006/relationships/hyperlink" Target="../../../../../../../../:f:/g/personal/jarocha_sdmujer_gov_co/Et_Ydz8ecMpBnebLST6pZDcB-CdtwpIRt6NyIcLQLzqxtQ?e=czzKPw" TargetMode="External"/><Relationship Id="rId29" Type="http://schemas.openxmlformats.org/officeDocument/2006/relationships/hyperlink" Target="../../../../../../../../:f:/g/personal/ecastaneda_sdmujer_gov_co/EvH5NapL5Z5BpwGLsWQLI_kBNaaRl07GLLPwXAUGX506wg?e=IpEFtP" TargetMode="External"/><Relationship Id="rId41" Type="http://schemas.openxmlformats.org/officeDocument/2006/relationships/comments" Target="../comments1.xml"/><Relationship Id="rId1" Type="http://schemas.openxmlformats.org/officeDocument/2006/relationships/hyperlink" Target="../../../../../../../../:f:/g/personal/ecastaneda_sdmujer_gov_co/EpeFmxvbn5BJsp9_onbazacBYdTeX-NmXHBWN6AFNLvs-w?e=9BegAu" TargetMode="External"/><Relationship Id="rId6" Type="http://schemas.openxmlformats.org/officeDocument/2006/relationships/hyperlink" Target="../../../../../../../../:f:/g/personal/ecastaneda_sdmujer_gov_co/Em8HMEtsax1KpXsc6JR9gksB6pun1Y75QAfk8Z0hXdRH-Q?e=bQLp9C" TargetMode="External"/><Relationship Id="rId11" Type="http://schemas.openxmlformats.org/officeDocument/2006/relationships/hyperlink" Target="../../../../../../../../:f:/g/personal/ecastaneda_sdmujer_gov_co/Eik00_UEBR1BibMfdt1SmFsBnyf8EwFOAKppMOMHfBhqLQ?e=6iSXBo" TargetMode="External"/><Relationship Id="rId24" Type="http://schemas.openxmlformats.org/officeDocument/2006/relationships/hyperlink" Target="../../../../../../../../:f:/g/personal/jarocha_sdmujer_gov_co/El9ifT7pNzFPsgcYx04OaiMBzJSWYgGnPoOyBQLmzfimvw?e=SdYsg4" TargetMode="External"/><Relationship Id="rId32" Type="http://schemas.openxmlformats.org/officeDocument/2006/relationships/hyperlink" Target="../../../../../../../../:f:/g/personal/ecastaneda_sdmujer_gov_co/Eg9z0EaNly1MmoakKx0d7VoB7zFJVNIAyBKk8QWKx_mN-A?e=NSGcs8" TargetMode="External"/><Relationship Id="rId37" Type="http://schemas.openxmlformats.org/officeDocument/2006/relationships/hyperlink" Target="https://secretariadistritald-my.sharepoint.com/:f:/g/personal/ecastaneda_sdmujer_gov_co/IgDLnDU4A7RvQ7p-MblqSe6sAQcCDFvzp4pQaZx6SUSIXOI?e=b6aGMA" TargetMode="External"/><Relationship Id="rId40" Type="http://schemas.openxmlformats.org/officeDocument/2006/relationships/vmlDrawing" Target="../drawings/vmlDrawing1.vml"/><Relationship Id="rId5" Type="http://schemas.openxmlformats.org/officeDocument/2006/relationships/hyperlink" Target="../../../../../../../../:f:/g/personal/ecastaneda_sdmujer_gov_co/Em8HMEtsax1KpXsc6JR9gksB6pun1Y75QAfk8Z0hXdRH-Q?e=bQLp9C" TargetMode="External"/><Relationship Id="rId15" Type="http://schemas.openxmlformats.org/officeDocument/2006/relationships/hyperlink" Target="../../../../../../../../:x:/g/personal/jdaza_sdmujer_gov_co/EVveWJk96f1FqOj2CxYCQO4BPmTyNWfuOIF0M0PjfMwshA?e=wzPOVz" TargetMode="External"/><Relationship Id="rId23" Type="http://schemas.openxmlformats.org/officeDocument/2006/relationships/hyperlink" Target="../../../../../../../../:x:/g/personal/jarocha_sdmujer_gov_co/Ealawl8pNR9LvsSJpleqaqgBqKY2STD1Edv8fGPmRFEqxA?e=V1EM8F" TargetMode="External"/><Relationship Id="rId28" Type="http://schemas.openxmlformats.org/officeDocument/2006/relationships/hyperlink" Target="../../../../../../../../:x:/g/personal/jdaza_sdmujer_gov_co/EVveWJk96f1FqOj2CxYCQO4B6wQb-m6ptO1A-ECW_fIP6Q?e=cXBapr&amp;CID=5d938343-2144-58bb-7a13-d8140e2517f9" TargetMode="External"/><Relationship Id="rId36" Type="http://schemas.openxmlformats.org/officeDocument/2006/relationships/hyperlink" Target="https://secretariadistritald-my.sharepoint.com/:f:/g/personal/ecastaneda_sdmujer_gov_co/IgA2hYMjk_LMTKORFPMrzwf_AejTyTm4BsXpKI1ElZj8sdk?e=FoMmb2" TargetMode="External"/><Relationship Id="rId10" Type="http://schemas.openxmlformats.org/officeDocument/2006/relationships/hyperlink" Target="../../../../../../../../:f:/g/personal/ecastaneda_sdmujer_gov_co/Ep6B-3K0nJJMtLahfoDrvtEB2qRwK9H-k4dr6XHE5KCaQQ?e=pIuqRt" TargetMode="External"/><Relationship Id="rId19" Type="http://schemas.openxmlformats.org/officeDocument/2006/relationships/hyperlink" Target="../../../../../../../../:x:/g/personal/jarocha_sdmujer_gov_co/Edx5k1mrVR9Do-8v49NuLpkBS5T6IdrfpW6FHf3WULovzQ?e=HfuQg5" TargetMode="External"/><Relationship Id="rId31" Type="http://schemas.openxmlformats.org/officeDocument/2006/relationships/hyperlink" Target="../../../../../../../../:f:/g/personal/ecastaneda_sdmujer_gov_co/Et80P6at-p1KpAxmiuYEnXkB84F8jwhPa3iX4MG3sv4_2A?e=w2l8rr" TargetMode="External"/><Relationship Id="rId4" Type="http://schemas.openxmlformats.org/officeDocument/2006/relationships/hyperlink" Target="../../../../../../../../:f:/g/personal/ecastaneda_sdmujer_gov_co/EpYYHfQSb-pGkFUz2lb3HIEB5mwl38MThKeS5iyWoNJEvA?e=oqq3wK" TargetMode="External"/><Relationship Id="rId9" Type="http://schemas.openxmlformats.org/officeDocument/2006/relationships/hyperlink" Target="../../../../../../../../:f:/g/personal/ecastaneda_sdmujer_gov_co/Et4Kn409wP9CtKOBQrd40gIBz5zPYT6JeWsgqWGHJg4hEg?e=5ZbTqo" TargetMode="External"/><Relationship Id="rId14" Type="http://schemas.openxmlformats.org/officeDocument/2006/relationships/hyperlink" Target="../../../../../../../../:x:/g/personal/ecastaneda_sdmujer_gov_co/Efwe0ju6xQVEvMa5YF3fV-QBYEiurnzcBVdO7dg2lu1eYQ?e=1SP0gW" TargetMode="External"/><Relationship Id="rId22" Type="http://schemas.openxmlformats.org/officeDocument/2006/relationships/hyperlink" Target="../../../../../../../../:x:/g/personal/jdaza_sdmujer_gov_co/EVveWJk96f1FqOj2CxYCQO4BPmTyNWfuOIF0M0PjfMwshA?e=czQyZq" TargetMode="External"/><Relationship Id="rId27" Type="http://schemas.openxmlformats.org/officeDocument/2006/relationships/hyperlink" Target="../../../../../../../../:f:/g/personal/ecastaneda_sdmujer_gov_co/ErHKC5NrVXJIn7_uu9lHkh0BxFYheOO9KuWYU9iiaqH5nA?e=aWhiMP" TargetMode="External"/><Relationship Id="rId30" Type="http://schemas.openxmlformats.org/officeDocument/2006/relationships/hyperlink" Target="../../../../../../../../:f:/g/personal/ecastaneda_sdmujer_gov_co/Egn7E0jnrnVGhiAkgDK_QJ4B3hzxL8yHC0N_csShoFZPrQ?e=i5Xt0H" TargetMode="External"/><Relationship Id="rId35" Type="http://schemas.openxmlformats.org/officeDocument/2006/relationships/hyperlink" Target="https://secretariadistritald-my.sharepoint.com/:f:/g/personal/ecastaneda_sdmujer_gov_co/IgDryATeRaqhQplGDo0qqtjNAbLL_mQrtCJ1iPEifCl3jbk?e=jw0L5y" TargetMode="External"/><Relationship Id="rId8" Type="http://schemas.openxmlformats.org/officeDocument/2006/relationships/hyperlink" Target="../../../../../../../../:f:/g/personal/ecastaneda_sdmujer_gov_co/Eg_8xyikXh9MrsRVHruscEIBkDrYn3vXeR9D1lN6-o4oKg?e=nmzm1v" TargetMode="External"/><Relationship Id="rId3" Type="http://schemas.openxmlformats.org/officeDocument/2006/relationships/hyperlink" Target="../../../../../../../../:f:/g/personal/ecastaneda_sdmujer_gov_co/EpYYHfQSb-pGkFUz2lb3HIEB5mwl38MThKeS5iyWoNJEvA?e=oqq3wK" TargetMode="External"/><Relationship Id="rId12" Type="http://schemas.openxmlformats.org/officeDocument/2006/relationships/hyperlink" Target="../../../../../../../../:f:/g/personal/ecastaneda_sdmujer_gov_co/EjH6DZiewwRAhNII1Mt-5tgB8mJTzQypV66L1N_ZjUoYbg?e=xXdUza" TargetMode="External"/><Relationship Id="rId17" Type="http://schemas.openxmlformats.org/officeDocument/2006/relationships/hyperlink" Target="../../../../../../../../:x:/g/personal/ecastaneda_sdmujer_gov_co/Efwe0ju6xQVEvMa5YF3fV-QBYEiurnzcBVdO7dg2lu1eYQ?e=1SP0gW" TargetMode="External"/><Relationship Id="rId25" Type="http://schemas.openxmlformats.org/officeDocument/2006/relationships/hyperlink" Target="../../../../../../../../:x:/g/personal/jdaza_sdmujer_gov_co/EVveWJk96f1FqOj2CxYCQO4BPmTyNWfuOIF0M0PjfMwshA?e=B90p8Z" TargetMode="External"/><Relationship Id="rId33" Type="http://schemas.openxmlformats.org/officeDocument/2006/relationships/hyperlink" Target="../../../../../../../../:f:/g/personal/ecastaneda_sdmujer_gov_co/ErR_BIipHbhHuZt2_iiUXu0BzRLN_H5W0w889kH62AUTfg?e=W1dam2" TargetMode="External"/><Relationship Id="rId38"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hyperlink" Target="../../../../../../../../:x:/g/personal/comunicaciones_sdmujer_gov_co/EUPUBxAuszlGi4zgGc_VIrAB3npbPvJDMXixCdVnwU2fYw?e=B6Pdge&amp;CID=cee82683-3371-06db-3999-14c680cc0c47" TargetMode="External"/><Relationship Id="rId18" Type="http://schemas.openxmlformats.org/officeDocument/2006/relationships/hyperlink" Target="../../../../../../../../:x:/g/personal/comunicaciones_sdmujer_gov_co/EUPUBxAuszlGi4zgGc_VIrAB3npbPvJDMXixCdVnwU2fYw?e=OWvkcW" TargetMode="External"/><Relationship Id="rId26" Type="http://schemas.openxmlformats.org/officeDocument/2006/relationships/hyperlink" Target="../../../../../../../../:f:/g/personal/ecastaneda_sdmujer_gov_co/EsRjmVfc_hRPse075vjYungBUIlns3Sukam1IpkKoblU7w?e=jgRDqW" TargetMode="External"/><Relationship Id="rId39" Type="http://schemas.openxmlformats.org/officeDocument/2006/relationships/comments" Target="../comments2.xml"/><Relationship Id="rId21" Type="http://schemas.openxmlformats.org/officeDocument/2006/relationships/hyperlink" Target="../../../../../../../../:x:/g/personal/comunicaciones_sdmujer_gov_co/EUPUBxAuszlGi4zgGc_VIrAB3npbPvJDMXixCdVnwU2fYw?e=pJgb46" TargetMode="External"/><Relationship Id="rId34" Type="http://schemas.openxmlformats.org/officeDocument/2006/relationships/hyperlink" Target="https://secretariadistritald-my.sharepoint.com/:f:/g/personal/ecastaneda_sdmujer_gov_co/IgABVpiBrEidRLWVMhzII51UAap7n_UGP2IQU0BLfSb67K8?e=gHXxye" TargetMode="External"/><Relationship Id="rId7" Type="http://schemas.openxmlformats.org/officeDocument/2006/relationships/hyperlink" Target="../../../../../../../../:f:/g/personal/ecastaneda_sdmujer_gov_co/EqjdoHMXhFxBveyvtsxCBaQBbNWLP1pAz4w_EzHPQ_4fYA?e=OjJHRi" TargetMode="External"/><Relationship Id="rId12" Type="http://schemas.openxmlformats.org/officeDocument/2006/relationships/hyperlink" Target="../../../../../../../../:f:/g/personal/ecastaneda_sdmujer_gov_co/EgUSxWsQXMFMtIQkUSLnAsUBN68s2TyVLn8nXrLjAKjY9g?e=Cjp7kX" TargetMode="External"/><Relationship Id="rId17" Type="http://schemas.openxmlformats.org/officeDocument/2006/relationships/hyperlink" Target="../../../../../../../../:x:/g/personal/comunicaciones_sdmujer_gov_co/EdNeceCQLg9Nk_beBP9RsgQBBYPaHoD6pHwJuBHShhDNXQ?e=A06icN" TargetMode="External"/><Relationship Id="rId25" Type="http://schemas.openxmlformats.org/officeDocument/2006/relationships/hyperlink" Target="../../../../../../../../:f:/g/personal/ecastaneda_sdmujer_gov_co/EhqoO8LRLHtLknyb-ifXx9ABNwa9P73JCfL_hcLTsJJ1aA?e=r7JBKx" TargetMode="External"/><Relationship Id="rId33" Type="http://schemas.openxmlformats.org/officeDocument/2006/relationships/hyperlink" Target="https://secretariadistritald-my.sharepoint.com/:f:/g/personal/ecastaneda_sdmujer_gov_co/IgBdoRW6sTvESK0PkgrQIttPATRCWCNL7hx9duObJb8-3q0?e=uMddF8" TargetMode="External"/><Relationship Id="rId38" Type="http://schemas.openxmlformats.org/officeDocument/2006/relationships/vmlDrawing" Target="../drawings/vmlDrawing2.vml"/><Relationship Id="rId2" Type="http://schemas.openxmlformats.org/officeDocument/2006/relationships/hyperlink" Target="../../../../../../../../:f:/g/personal/ecastaneda_sdmujer_gov_co/EhJ5FV7zoz5EsWOhCSa-1BwBavvpGyd3SD63Ur5ez46iZg?e=ihnTXB" TargetMode="External"/><Relationship Id="rId16" Type="http://schemas.openxmlformats.org/officeDocument/2006/relationships/hyperlink" Target="../../../../../../../../:f:/g/personal/ecastaneda_sdmujer_gov_co/Eirpnn6klPRHsEZESw_TmbgBYpaqAOWgcLZ0SLja-fOXaw?e=ZkdbWI" TargetMode="External"/><Relationship Id="rId20" Type="http://schemas.openxmlformats.org/officeDocument/2006/relationships/hyperlink" Target="../../../../../../../../:x:/g/personal/comunicaciones_sdmujer_gov_co/EdNeceCQLg9Nk_beBP9RsgQBBYPaHoD6pHwJuBHShhDNXQ?e=P2lfZT" TargetMode="External"/><Relationship Id="rId29" Type="http://schemas.openxmlformats.org/officeDocument/2006/relationships/hyperlink" Target="../../../../../../../../:f:/g/personal/ecastaneda_sdmujer_gov_co/Er_P3Y6WEhJMuC6EWeKS9w0BA-l4KrmrxHtrE5O3ZcjA3Q?e=LiqoXU" TargetMode="External"/><Relationship Id="rId1" Type="http://schemas.openxmlformats.org/officeDocument/2006/relationships/hyperlink" Target="../../../../../../../../:f:/g/personal/ecastaneda_sdmujer_gov_co/EhJ5FV7zoz5EsWOhCSa-1BwBavvpGyd3SD63Ur5ez46iZg?e=ihnTXB" TargetMode="External"/><Relationship Id="rId6" Type="http://schemas.openxmlformats.org/officeDocument/2006/relationships/hyperlink" Target="../../../../../../../../:f:/g/personal/ecastaneda_sdmujer_gov_co/EmZu-Ye7jUxJvrUO1p2hNlQBQJ4CNMxRc6NnKR-hPWpong?e=17YHCc" TargetMode="External"/><Relationship Id="rId11" Type="http://schemas.openxmlformats.org/officeDocument/2006/relationships/hyperlink" Target="../../../../../../../../:f:/g/personal/ecastaneda_sdmujer_gov_co/EjRHBfW1EqZIpGUqQBw0mHoBkvuqYBRg41tOmfIB7xclaw?e=Ubek7z" TargetMode="External"/><Relationship Id="rId24" Type="http://schemas.openxmlformats.org/officeDocument/2006/relationships/hyperlink" Target="../../../../../../../../:f:/g/personal/ecastaneda_sdmujer_gov_co/Es6KRvPODzBDpT2wouG-0SgBMCI3sv2G-eu2XniVQG1bHg?e=Y34NXm" TargetMode="External"/><Relationship Id="rId32" Type="http://schemas.openxmlformats.org/officeDocument/2006/relationships/hyperlink" Target="../../../../../../../../:f:/g/personal/ecastaneda_sdmujer_gov_co/EqZZWF0AJC1FooXakxiftOwBMgTehhgRSOhzmxGHtbw7zw?e=id45K5" TargetMode="External"/><Relationship Id="rId37" Type="http://schemas.openxmlformats.org/officeDocument/2006/relationships/drawing" Target="../drawings/drawing2.xml"/><Relationship Id="rId5" Type="http://schemas.openxmlformats.org/officeDocument/2006/relationships/hyperlink" Target="../../../../../../../../:f:/g/personal/ecastaneda_sdmujer_gov_co/EqjdoHMXhFxBveyvtsxCBaQBbNWLP1pAz4w_EzHPQ_4fYA?e=OjJHRi" TargetMode="External"/><Relationship Id="rId15" Type="http://schemas.openxmlformats.org/officeDocument/2006/relationships/hyperlink" Target="../../../../../../../../:x:/g/personal/comunicaciones_sdmujer_gov_co/EdNeceCQLg9Nk_beBP9RsgQBBYPaHoD6pHwJuBHShhDNXQ?e=A06icN" TargetMode="External"/><Relationship Id="rId23" Type="http://schemas.openxmlformats.org/officeDocument/2006/relationships/hyperlink" Target="../../../../../../../../:x:/g/personal/comunicaciones_sdmujer_gov_co/EdNeceCQLg9Nk_beBP9RsgQBBYPaHoD6pHwJuBHShhDNXQ?e=OvJng7" TargetMode="External"/><Relationship Id="rId28" Type="http://schemas.openxmlformats.org/officeDocument/2006/relationships/hyperlink" Target="../../../../../../../../:f:/g/personal/ecastaneda_sdmujer_gov_co/EmJpuqPA6yJItb41qQXQr64BKilcf7eSKP94YzYIdWSCVQ?e=R0PVKC" TargetMode="External"/><Relationship Id="rId36" Type="http://schemas.openxmlformats.org/officeDocument/2006/relationships/printerSettings" Target="../printerSettings/printerSettings2.bin"/><Relationship Id="rId10" Type="http://schemas.openxmlformats.org/officeDocument/2006/relationships/hyperlink" Target="../../../../../../../../:x:/g/personal/comunicaciones_sdmujer_gov_co/EUPUBxAuszlGi4zgGc_VIrAB3npbPvJDMXixCdVnwU2fYw?e=B6Pdge&amp;CID=cee82683-3371-06db-3999-14c680cc0c47" TargetMode="External"/><Relationship Id="rId19" Type="http://schemas.openxmlformats.org/officeDocument/2006/relationships/hyperlink" Target="../../../../../../../../:x:/g/personal/jarocha_sdmujer_gov_co/EVoxVGBE-WlCk6REWE7801cB2FDnKNoM3kMaSkeOe116ug?e=iOoDQn" TargetMode="External"/><Relationship Id="rId31" Type="http://schemas.openxmlformats.org/officeDocument/2006/relationships/hyperlink" Target="../../../../../../../../:f:/g/personal/ecastaneda_sdmujer_gov_co/EjxfA578_aZFoAlQTsLEr0UB-wS0YNcLCNWTolEYvk5f1g?e=Znijf7" TargetMode="External"/><Relationship Id="rId4" Type="http://schemas.openxmlformats.org/officeDocument/2006/relationships/hyperlink" Target="../../../../../../../../:f:/g/personal/ecastaneda_sdmujer_gov_co/EmZu-Ye7jUxJvrUO1p2hNlQBQJ4CNMxRc6NnKR-hPWpong?e=17YHCc" TargetMode="External"/><Relationship Id="rId9" Type="http://schemas.openxmlformats.org/officeDocument/2006/relationships/hyperlink" Target="../../../../../../../../:f:/g/personal/ecastaneda_sdmujer_gov_co/ErQ6Z_aJcWpJj_3dgm1MKdABEPTVlW_SObYWK-EI3bPxAA?e=P3NIkI" TargetMode="External"/><Relationship Id="rId14" Type="http://schemas.openxmlformats.org/officeDocument/2006/relationships/hyperlink" Target="../../../../../../../../:f:/g/personal/ecastaneda_sdmujer_gov_co/Eirpnn6klPRHsEZESw_TmbgBYpaqAOWgcLZ0SLja-fOXaw?e=ZkdbWI" TargetMode="External"/><Relationship Id="rId22" Type="http://schemas.openxmlformats.org/officeDocument/2006/relationships/hyperlink" Target="../../../../../../../../:x:/g/personal/jarocha_sdmujer_gov_co/EcqZj0KkwWRMktkAQZssKL0Bt0z6EAL7Z-mKWRMzIDGxLA?e=6Br2VB" TargetMode="External"/><Relationship Id="rId27" Type="http://schemas.openxmlformats.org/officeDocument/2006/relationships/hyperlink" Target="../../../../../../../../:f:/g/personal/ecastaneda_sdmujer_gov_co/Ev7sd0vyBkxMo4wPk9bw6KEBA4mEDfzROgnlb6GHiA16OA?e=iccG5A" TargetMode="External"/><Relationship Id="rId30" Type="http://schemas.openxmlformats.org/officeDocument/2006/relationships/hyperlink" Target="../../../../../../../../:f:/g/personal/ecastaneda_sdmujer_gov_co/EswlSxBNY51FiD7sWrrH07UB7Soa8iLRP5OA2tEdgN-XQA?e=9I5JiT" TargetMode="External"/><Relationship Id="rId35" Type="http://schemas.openxmlformats.org/officeDocument/2006/relationships/hyperlink" Target="https://secretariadistritald-my.sharepoint.com/:f:/g/personal/ecastaneda_sdmujer_gov_co/IgBb1ukIjcKFSoloLBSomWEeAbe31QciA093BpLmw6S_ibk?e=Wrp7V7" TargetMode="External"/><Relationship Id="rId8" Type="http://schemas.openxmlformats.org/officeDocument/2006/relationships/hyperlink" Target="../../../../../../../../:f:/g/personal/ecastaneda_sdmujer_gov_co/EllyIbvIdLFOjLPN6gHa41ABiUFrMMYFtIbX8ns5b4OFdA?e=1DEyKW" TargetMode="External"/><Relationship Id="rId3" Type="http://schemas.openxmlformats.org/officeDocument/2006/relationships/hyperlink" Target="../../../../../../../../:f:/g/personal/ecastaneda_sdmujer_gov_co/EuRxmWVMx2RErob94Y_7j4IBGswg8UteTpKbe7aiRJjXhA?e=ajr14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g/personal/ecastaneda_sdmujer_gov_co/EgRdeH7IK3xHkbn9lVNKR2UBVTtjqe-ySJEBnOWJDiRClA?e=Kuc8ja" TargetMode="External"/><Relationship Id="rId13" Type="http://schemas.openxmlformats.org/officeDocument/2006/relationships/hyperlink" Target="../../../../../../../../:x:/g/personal/comunicaciones_sdmujer_gov_co/EZ7RrIXoLbVCovxPuhzluK4B6Zrv40zXPEHNgooL8MYXkA?e=n0cvBM" TargetMode="External"/><Relationship Id="rId18" Type="http://schemas.openxmlformats.org/officeDocument/2006/relationships/hyperlink" Target="../../../../../../../../:f:/g/personal/ecastaneda_sdmujer_gov_co/Ehg_mjs5pSZCgXHplpyN9z8BWQwPk6UzJ7kAw4eYjgNGsQ?e=wRwjsf" TargetMode="External"/><Relationship Id="rId26" Type="http://schemas.openxmlformats.org/officeDocument/2006/relationships/drawing" Target="../drawings/drawing3.xml"/><Relationship Id="rId3" Type="http://schemas.openxmlformats.org/officeDocument/2006/relationships/hyperlink" Target="../../../../../../../../:f:/g/personal/ecastaneda_sdmujer_gov_co/EqyW7G_-EQFHp235s2lMyrwB-SbsvyrX-wYJxfuKDiU_MQ?e=PBQaiu" TargetMode="External"/><Relationship Id="rId21" Type="http://schemas.openxmlformats.org/officeDocument/2006/relationships/hyperlink" Target="../../../../../../../../:f:/g/personal/ecastaneda_sdmujer_gov_co/ErpLgMnMtpxJjoxZKkfQmhkB3R98jAapq83SRDqIHO-q2Q?e=65jYEg" TargetMode="External"/><Relationship Id="rId7" Type="http://schemas.openxmlformats.org/officeDocument/2006/relationships/hyperlink" Target="../../../../../../../../:f:/g/personal/ecastaneda_sdmujer_gov_co/EsdT-bIQQLhBsuiN2TuYV-4BJd7Tyx6-2iEnX0Byu02oKw?e=Y3VHRR" TargetMode="External"/><Relationship Id="rId12" Type="http://schemas.openxmlformats.org/officeDocument/2006/relationships/hyperlink" Target="../../../../../../../../:f:/g/personal/ecastaneda_sdmujer_gov_co/EtkQoLyJKRpJpug9UEo-184BINx-qc0fcRWyENXK3mQjEA?e=AQTkjZ" TargetMode="External"/><Relationship Id="rId17" Type="http://schemas.openxmlformats.org/officeDocument/2006/relationships/hyperlink" Target="../../../../../../../../:x:/r/personal/comunicaciones_sdmujer_gov_co/_layouts/15/Doc.aspx?sourcedoc=%7B85ACD19E-2DE8-42B5-A2FC-4FBA1CE5B8AE%7D&amp;file=2025%20SEGUIMIENTO%20IMPACTOS%20EN%20M" TargetMode="External"/><Relationship Id="rId25" Type="http://schemas.openxmlformats.org/officeDocument/2006/relationships/printerSettings" Target="../printerSettings/printerSettings3.bin"/><Relationship Id="rId2" Type="http://schemas.openxmlformats.org/officeDocument/2006/relationships/hyperlink" Target="../../../../../../../../:f:/g/personal/ecastaneda_sdmujer_gov_co/ElvwqxzHPQlBlmp-7jVkg-cBDr_d3wk9id_iCml5ZzgP6g?e=mcFCdx" TargetMode="External"/><Relationship Id="rId16" Type="http://schemas.openxmlformats.org/officeDocument/2006/relationships/hyperlink" Target="../../../../../../../../:w:/g/personal/jarocha_sdmujer_gov_co/ERlj2PSKbY9FnZTm14EE684BrjgFJgT6JeFN7ZZbmtn-bA?e=ZRNblQ" TargetMode="External"/><Relationship Id="rId20" Type="http://schemas.openxmlformats.org/officeDocument/2006/relationships/hyperlink" Target="../../../../../../../../:f:/g/personal/ecastaneda_sdmujer_gov_co/EvuK1H0f9UFCqolCN3737fIBNAjiXuk92oqfaihXKOHRyA?e=Q50Zko" TargetMode="External"/><Relationship Id="rId1" Type="http://schemas.openxmlformats.org/officeDocument/2006/relationships/hyperlink" Target="../../../../../../../../:f:/g/personal/ecastaneda_sdmujer_gov_co/ElvwqxzHPQlBlmp-7jVkg-cBDr_d3wk9id_iCml5ZzgP6g?e=mcFCdx" TargetMode="External"/><Relationship Id="rId6" Type="http://schemas.openxmlformats.org/officeDocument/2006/relationships/hyperlink" Target="../../../../../../../../:f:/g/personal/ecastaneda_sdmujer_gov_co/ErKyt9AYHzFKsq-77iZMx9MBQGY7Oc5EO3zflaERqkG_oQ?e=7jd0oe" TargetMode="External"/><Relationship Id="rId11" Type="http://schemas.openxmlformats.org/officeDocument/2006/relationships/hyperlink" Target="../../../../../../../../:x:/r/personal/comunicaciones_sdmujer_gov_co/_layouts/15/Doc.aspx?sourcedoc=%7B85ACD19E-2DE8-42B5-A2FC-4FBA1CE5B8AE%7D&amp;file=2025%20SEGUIMIENTO%20IMPACTOS%20EN%20MEDIOS%20DE%20COMUNICACI%25u00d3N.xlsx&amp;action=default&amp;mobileredirect=true" TargetMode="External"/><Relationship Id="rId24" Type="http://schemas.openxmlformats.org/officeDocument/2006/relationships/hyperlink" Target="https://secretariadistritald-my.sharepoint.com/:f:/g/personal/ecastaneda_sdmujer_gov_co/IgCxcaVPQlqjRLsNC63qnsSdAYIPRlKj8xpH9sfYsuB5iUU?e=eeYKiz" TargetMode="External"/><Relationship Id="rId5" Type="http://schemas.openxmlformats.org/officeDocument/2006/relationships/hyperlink" Target="../../../../../../../../:f:/g/personal/ecastaneda_sdmujer_gov_co/ElMaOUcB681MgOjZ2bpNGfwBRNg8nMSm-TlNnXVHX3Zxuw?e=A5l6pb" TargetMode="External"/><Relationship Id="rId15" Type="http://schemas.openxmlformats.org/officeDocument/2006/relationships/hyperlink" Target="../../../../../../../../:x:/g/personal/comunicaciones_sdmujer_gov_co/EZ7RrIXoLbVCovxPuhzluK4B6Zrv40zXPEHNgooL8MYXkA?e=TceWSI" TargetMode="External"/><Relationship Id="rId23" Type="http://schemas.openxmlformats.org/officeDocument/2006/relationships/hyperlink" Target="https://secretariadistritald-my.sharepoint.com/:f:/g/personal/ecastaneda_sdmujer_gov_co/IgBKvf4Hz7chQ6r0Z0215sTXAQKJoTsZbs5TC4DW85AoHdQ?e=4cLw2t" TargetMode="External"/><Relationship Id="rId28" Type="http://schemas.openxmlformats.org/officeDocument/2006/relationships/comments" Target="../comments3.xml"/><Relationship Id="rId10" Type="http://schemas.openxmlformats.org/officeDocument/2006/relationships/hyperlink" Target="../../../../../../../../:f:/g/personal/ecastaneda_sdmujer_gov_co/EtkQoLyJKRpJpug9UEo-184BINx-qc0fcRWyENXK3mQjEA?e=AQTkjZ" TargetMode="External"/><Relationship Id="rId19" Type="http://schemas.openxmlformats.org/officeDocument/2006/relationships/hyperlink" Target="../../../../../../../../:f:/g/personal/ecastaneda_sdmujer_gov_co/EjedfGc2rZJDvUPlwz5Z0pgB3jkrkLp23Wvunxr10z5GIQ?e=IXSDfe" TargetMode="External"/><Relationship Id="rId4" Type="http://schemas.openxmlformats.org/officeDocument/2006/relationships/hyperlink" Target="../../../../../../../../:f:/g/personal/ecastaneda_sdmujer_gov_co/EqyW7G_-EQFHp235s2lMyrwB-SbsvyrX-wYJxfuKDiU_MQ?e=PBQaiu" TargetMode="External"/><Relationship Id="rId9" Type="http://schemas.openxmlformats.org/officeDocument/2006/relationships/hyperlink" Target="../../../../../../../../:x:/g/personal/comunicaciones_sdmujer_gov_co/EZ7RrIXoLbVCovxPuhzluK4B6Zrv40zXPEHNgooL8MYXkA?e=OfM8D4" TargetMode="External"/><Relationship Id="rId14" Type="http://schemas.openxmlformats.org/officeDocument/2006/relationships/hyperlink" Target="../../../../../../../../:w:/g/personal/jarocha_sdmujer_gov_co/EdeoLCs8Bj5Dm-W6wQHS2soBh-n0q6HOIQI7AnMzpnfwYQ?e=6wjIyx" TargetMode="External"/><Relationship Id="rId22" Type="http://schemas.openxmlformats.org/officeDocument/2006/relationships/hyperlink" Target="../../../../../../../../:f:/g/personal/ecastaneda_sdmujer_gov_co/Em1tcFFExjNFngoPp0sESKYB6A0Cv6dx068Do4W5DpHQvQ?e=XI3fJD" TargetMode="External"/><Relationship Id="rId27"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8" Type="http://schemas.openxmlformats.org/officeDocument/2006/relationships/hyperlink" Target="../../../../../../../../:f:/g/personal/ecastaneda_sdmujer_gov_co/EkHn_dvopohCoDGvvSgPlbkBBAnFFMCtw_wwUSgAwvZ5BQ?e=SIReGq" TargetMode="External"/><Relationship Id="rId13" Type="http://schemas.openxmlformats.org/officeDocument/2006/relationships/drawing" Target="../drawings/drawing4.xml"/><Relationship Id="rId3" Type="http://schemas.openxmlformats.org/officeDocument/2006/relationships/hyperlink" Target="../../../../../../../../:f:/g/personal/ecastaneda_sdmujer_gov_co/EvWmdptT2RBHgr_GShYyc6EB3CoeYxCtG94kp6VZUMAe1A?e=NDMHLa" TargetMode="External"/><Relationship Id="rId7" Type="http://schemas.openxmlformats.org/officeDocument/2006/relationships/hyperlink" Target="../../../../../../../../:f:/g/personal/jarocha_sdmujer_gov_co/Esn_yqMUDupDqrbVi5TEwDoBmD21PRUsWrS9nCo4b86ajA?e=2oledr" TargetMode="External"/><Relationship Id="rId12" Type="http://schemas.openxmlformats.org/officeDocument/2006/relationships/printerSettings" Target="../printerSettings/printerSettings4.bin"/><Relationship Id="rId2" Type="http://schemas.openxmlformats.org/officeDocument/2006/relationships/hyperlink" Target="../../../../../../../../:f:/g/personal/ecastaneda_sdmujer_gov_co/EkFuIUIfa09AhzbARPEBo1QBnAXwtcvS5X7RJ430SC-cwA?e=n39OWF" TargetMode="External"/><Relationship Id="rId1" Type="http://schemas.openxmlformats.org/officeDocument/2006/relationships/hyperlink" Target="../../../../../../../../:f:/g/personal/ecastaneda_sdmujer_gov_co/EkFuIUIfa09AhzbARPEBo1QBnAXwtcvS5X7RJ430SC-cwA?e=n39OWF" TargetMode="External"/><Relationship Id="rId6" Type="http://schemas.openxmlformats.org/officeDocument/2006/relationships/hyperlink" Target="../../../../../../../../:f:/g/personal/jarocha_sdmujer_gov_co/ElmyxZhdosxIoZ4hK2t49DEBsTiA04qqZKZ4bK8IJxdAPg?e=c2i3XR" TargetMode="External"/><Relationship Id="rId11" Type="http://schemas.openxmlformats.org/officeDocument/2006/relationships/hyperlink" Target="https://secretariadistritald-my.sharepoint.com/:f:/g/personal/ecastaneda_sdmujer_gov_co/IgCl9pmgeG5eTom6aCQyMdjxAWT-RJGm4pD86Ss6hUdBhaU?e=RLzE7c" TargetMode="External"/><Relationship Id="rId5" Type="http://schemas.openxmlformats.org/officeDocument/2006/relationships/hyperlink" Target="../../../../../../../../:f:/g/personal/ecastaneda_sdmujer_gov_co/Eo7pnJCHrb5DmTwCeuohhdsB7oe0g0EJtmznE7818eEhXg?e=4myaYM" TargetMode="External"/><Relationship Id="rId15" Type="http://schemas.openxmlformats.org/officeDocument/2006/relationships/comments" Target="../comments4.xml"/><Relationship Id="rId10" Type="http://schemas.openxmlformats.org/officeDocument/2006/relationships/hyperlink" Target="..\..\..\..\..\..\..\..\:f:\g\personal\ecastaneda_sdmujer_gov_co\EnPhBVd-P1hCvGE0GWphWtQBfKdcYS8hAynNGxZ-MBij_A?e=0aMyzd" TargetMode="External"/><Relationship Id="rId4" Type="http://schemas.openxmlformats.org/officeDocument/2006/relationships/hyperlink" Target="../../../../../../../../:f:/g/personal/ecastaneda_sdmujer_gov_co/Esr6QlR500NLpEzACxOjDBMBgJzrfMfhgip0VZDWa4o2EQ?e=xCRlgh" TargetMode="External"/><Relationship Id="rId9" Type="http://schemas.openxmlformats.org/officeDocument/2006/relationships/hyperlink" Target="../../../../../../../../:f:/g/personal/ecastaneda_sdmujer_gov_co/Eqal9z141-ZEqCzyUBNU66oBpgOCNFvNrmfHZrmR5NE4Ag?e=0zDgmS" TargetMode="External"/><Relationship Id="rId1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defaultColWidth="10.85546875" defaultRowHeight="13.9"/>
  <cols>
    <col min="1" max="1" width="53" style="217" customWidth="1"/>
    <col min="2" max="2" width="78.5703125" style="217" customWidth="1"/>
    <col min="3" max="3" width="36.42578125" style="217" customWidth="1"/>
    <col min="4" max="4" width="31.140625" style="217" customWidth="1"/>
    <col min="5" max="5" width="70.140625" style="217" customWidth="1"/>
    <col min="6" max="6" width="17.42578125" style="217" customWidth="1"/>
    <col min="7" max="8" width="21.85546875" style="217" customWidth="1"/>
    <col min="9" max="9" width="19.42578125" style="217" customWidth="1"/>
    <col min="10" max="10" width="42" style="217" customWidth="1"/>
    <col min="11" max="256" width="10.85546875" style="217"/>
    <col min="257" max="257" width="72" style="217" bestFit="1" customWidth="1"/>
    <col min="258" max="258" width="78.5703125" style="217" customWidth="1"/>
    <col min="259" max="259" width="10.85546875" style="217"/>
    <col min="260" max="260" width="31.140625" style="217" customWidth="1"/>
    <col min="261" max="261" width="70.140625" style="217" customWidth="1"/>
    <col min="262" max="262" width="17.42578125" style="217" customWidth="1"/>
    <col min="263" max="264" width="21.85546875" style="217" customWidth="1"/>
    <col min="265" max="265" width="19.42578125" style="217" customWidth="1"/>
    <col min="266" max="266" width="42" style="217" customWidth="1"/>
    <col min="267" max="512" width="10.85546875" style="217"/>
    <col min="513" max="513" width="72" style="217" bestFit="1" customWidth="1"/>
    <col min="514" max="514" width="78.5703125" style="217" customWidth="1"/>
    <col min="515" max="515" width="10.85546875" style="217"/>
    <col min="516" max="516" width="31.140625" style="217" customWidth="1"/>
    <col min="517" max="517" width="70.140625" style="217" customWidth="1"/>
    <col min="518" max="518" width="17.42578125" style="217" customWidth="1"/>
    <col min="519" max="520" width="21.85546875" style="217" customWidth="1"/>
    <col min="521" max="521" width="19.42578125" style="217" customWidth="1"/>
    <col min="522" max="522" width="42" style="217" customWidth="1"/>
    <col min="523" max="768" width="10.85546875" style="217"/>
    <col min="769" max="769" width="72" style="217" bestFit="1" customWidth="1"/>
    <col min="770" max="770" width="78.5703125" style="217" customWidth="1"/>
    <col min="771" max="771" width="10.85546875" style="217"/>
    <col min="772" max="772" width="31.140625" style="217" customWidth="1"/>
    <col min="773" max="773" width="70.140625" style="217" customWidth="1"/>
    <col min="774" max="774" width="17.42578125" style="217" customWidth="1"/>
    <col min="775" max="776" width="21.85546875" style="217" customWidth="1"/>
    <col min="777" max="777" width="19.42578125" style="217" customWidth="1"/>
    <col min="778" max="778" width="42" style="217" customWidth="1"/>
    <col min="779" max="1024" width="10.85546875" style="217"/>
    <col min="1025" max="1025" width="72" style="217" bestFit="1" customWidth="1"/>
    <col min="1026" max="1026" width="78.5703125" style="217" customWidth="1"/>
    <col min="1027" max="1027" width="10.85546875" style="217"/>
    <col min="1028" max="1028" width="31.140625" style="217" customWidth="1"/>
    <col min="1029" max="1029" width="70.140625" style="217" customWidth="1"/>
    <col min="1030" max="1030" width="17.42578125" style="217" customWidth="1"/>
    <col min="1031" max="1032" width="21.85546875" style="217" customWidth="1"/>
    <col min="1033" max="1033" width="19.42578125" style="217" customWidth="1"/>
    <col min="1034" max="1034" width="42" style="217" customWidth="1"/>
    <col min="1035" max="1280" width="10.85546875" style="217"/>
    <col min="1281" max="1281" width="72" style="217" bestFit="1" customWidth="1"/>
    <col min="1282" max="1282" width="78.5703125" style="217" customWidth="1"/>
    <col min="1283" max="1283" width="10.85546875" style="217"/>
    <col min="1284" max="1284" width="31.140625" style="217" customWidth="1"/>
    <col min="1285" max="1285" width="70.140625" style="217" customWidth="1"/>
    <col min="1286" max="1286" width="17.42578125" style="217" customWidth="1"/>
    <col min="1287" max="1288" width="21.85546875" style="217" customWidth="1"/>
    <col min="1289" max="1289" width="19.42578125" style="217" customWidth="1"/>
    <col min="1290" max="1290" width="42" style="217" customWidth="1"/>
    <col min="1291" max="1536" width="10.85546875" style="217"/>
    <col min="1537" max="1537" width="72" style="217" bestFit="1" customWidth="1"/>
    <col min="1538" max="1538" width="78.5703125" style="217" customWidth="1"/>
    <col min="1539" max="1539" width="10.85546875" style="217"/>
    <col min="1540" max="1540" width="31.140625" style="217" customWidth="1"/>
    <col min="1541" max="1541" width="70.140625" style="217" customWidth="1"/>
    <col min="1542" max="1542" width="17.42578125" style="217" customWidth="1"/>
    <col min="1543" max="1544" width="21.85546875" style="217" customWidth="1"/>
    <col min="1545" max="1545" width="19.42578125" style="217" customWidth="1"/>
    <col min="1546" max="1546" width="42" style="217" customWidth="1"/>
    <col min="1547" max="1792" width="10.85546875" style="217"/>
    <col min="1793" max="1793" width="72" style="217" bestFit="1" customWidth="1"/>
    <col min="1794" max="1794" width="78.5703125" style="217" customWidth="1"/>
    <col min="1795" max="1795" width="10.85546875" style="217"/>
    <col min="1796" max="1796" width="31.140625" style="217" customWidth="1"/>
    <col min="1797" max="1797" width="70.140625" style="217" customWidth="1"/>
    <col min="1798" max="1798" width="17.42578125" style="217" customWidth="1"/>
    <col min="1799" max="1800" width="21.85546875" style="217" customWidth="1"/>
    <col min="1801" max="1801" width="19.42578125" style="217" customWidth="1"/>
    <col min="1802" max="1802" width="42" style="217" customWidth="1"/>
    <col min="1803" max="2048" width="10.85546875" style="217"/>
    <col min="2049" max="2049" width="72" style="217" bestFit="1" customWidth="1"/>
    <col min="2050" max="2050" width="78.5703125" style="217" customWidth="1"/>
    <col min="2051" max="2051" width="10.85546875" style="217"/>
    <col min="2052" max="2052" width="31.140625" style="217" customWidth="1"/>
    <col min="2053" max="2053" width="70.140625" style="217" customWidth="1"/>
    <col min="2054" max="2054" width="17.42578125" style="217" customWidth="1"/>
    <col min="2055" max="2056" width="21.85546875" style="217" customWidth="1"/>
    <col min="2057" max="2057" width="19.42578125" style="217" customWidth="1"/>
    <col min="2058" max="2058" width="42" style="217" customWidth="1"/>
    <col min="2059" max="2304" width="10.85546875" style="217"/>
    <col min="2305" max="2305" width="72" style="217" bestFit="1" customWidth="1"/>
    <col min="2306" max="2306" width="78.5703125" style="217" customWidth="1"/>
    <col min="2307" max="2307" width="10.85546875" style="217"/>
    <col min="2308" max="2308" width="31.140625" style="217" customWidth="1"/>
    <col min="2309" max="2309" width="70.140625" style="217" customWidth="1"/>
    <col min="2310" max="2310" width="17.42578125" style="217" customWidth="1"/>
    <col min="2311" max="2312" width="21.85546875" style="217" customWidth="1"/>
    <col min="2313" max="2313" width="19.42578125" style="217" customWidth="1"/>
    <col min="2314" max="2314" width="42" style="217" customWidth="1"/>
    <col min="2315" max="2560" width="10.85546875" style="217"/>
    <col min="2561" max="2561" width="72" style="217" bestFit="1" customWidth="1"/>
    <col min="2562" max="2562" width="78.5703125" style="217" customWidth="1"/>
    <col min="2563" max="2563" width="10.85546875" style="217"/>
    <col min="2564" max="2564" width="31.140625" style="217" customWidth="1"/>
    <col min="2565" max="2565" width="70.140625" style="217" customWidth="1"/>
    <col min="2566" max="2566" width="17.42578125" style="217" customWidth="1"/>
    <col min="2567" max="2568" width="21.85546875" style="217" customWidth="1"/>
    <col min="2569" max="2569" width="19.42578125" style="217" customWidth="1"/>
    <col min="2570" max="2570" width="42" style="217" customWidth="1"/>
    <col min="2571" max="2816" width="10.85546875" style="217"/>
    <col min="2817" max="2817" width="72" style="217" bestFit="1" customWidth="1"/>
    <col min="2818" max="2818" width="78.5703125" style="217" customWidth="1"/>
    <col min="2819" max="2819" width="10.85546875" style="217"/>
    <col min="2820" max="2820" width="31.140625" style="217" customWidth="1"/>
    <col min="2821" max="2821" width="70.140625" style="217" customWidth="1"/>
    <col min="2822" max="2822" width="17.42578125" style="217" customWidth="1"/>
    <col min="2823" max="2824" width="21.85546875" style="217" customWidth="1"/>
    <col min="2825" max="2825" width="19.42578125" style="217" customWidth="1"/>
    <col min="2826" max="2826" width="42" style="217" customWidth="1"/>
    <col min="2827" max="3072" width="10.85546875" style="217"/>
    <col min="3073" max="3073" width="72" style="217" bestFit="1" customWidth="1"/>
    <col min="3074" max="3074" width="78.5703125" style="217" customWidth="1"/>
    <col min="3075" max="3075" width="10.85546875" style="217"/>
    <col min="3076" max="3076" width="31.140625" style="217" customWidth="1"/>
    <col min="3077" max="3077" width="70.140625" style="217" customWidth="1"/>
    <col min="3078" max="3078" width="17.42578125" style="217" customWidth="1"/>
    <col min="3079" max="3080" width="21.85546875" style="217" customWidth="1"/>
    <col min="3081" max="3081" width="19.42578125" style="217" customWidth="1"/>
    <col min="3082" max="3082" width="42" style="217" customWidth="1"/>
    <col min="3083" max="3328" width="10.85546875" style="217"/>
    <col min="3329" max="3329" width="72" style="217" bestFit="1" customWidth="1"/>
    <col min="3330" max="3330" width="78.5703125" style="217" customWidth="1"/>
    <col min="3331" max="3331" width="10.85546875" style="217"/>
    <col min="3332" max="3332" width="31.140625" style="217" customWidth="1"/>
    <col min="3333" max="3333" width="70.140625" style="217" customWidth="1"/>
    <col min="3334" max="3334" width="17.42578125" style="217" customWidth="1"/>
    <col min="3335" max="3336" width="21.85546875" style="217" customWidth="1"/>
    <col min="3337" max="3337" width="19.42578125" style="217" customWidth="1"/>
    <col min="3338" max="3338" width="42" style="217" customWidth="1"/>
    <col min="3339" max="3584" width="10.85546875" style="217"/>
    <col min="3585" max="3585" width="72" style="217" bestFit="1" customWidth="1"/>
    <col min="3586" max="3586" width="78.5703125" style="217" customWidth="1"/>
    <col min="3587" max="3587" width="10.85546875" style="217"/>
    <col min="3588" max="3588" width="31.140625" style="217" customWidth="1"/>
    <col min="3589" max="3589" width="70.140625" style="217" customWidth="1"/>
    <col min="3590" max="3590" width="17.42578125" style="217" customWidth="1"/>
    <col min="3591" max="3592" width="21.85546875" style="217" customWidth="1"/>
    <col min="3593" max="3593" width="19.42578125" style="217" customWidth="1"/>
    <col min="3594" max="3594" width="42" style="217" customWidth="1"/>
    <col min="3595" max="3840" width="10.85546875" style="217"/>
    <col min="3841" max="3841" width="72" style="217" bestFit="1" customWidth="1"/>
    <col min="3842" max="3842" width="78.5703125" style="217" customWidth="1"/>
    <col min="3843" max="3843" width="10.85546875" style="217"/>
    <col min="3844" max="3844" width="31.140625" style="217" customWidth="1"/>
    <col min="3845" max="3845" width="70.140625" style="217" customWidth="1"/>
    <col min="3846" max="3846" width="17.42578125" style="217" customWidth="1"/>
    <col min="3847" max="3848" width="21.85546875" style="217" customWidth="1"/>
    <col min="3849" max="3849" width="19.42578125" style="217" customWidth="1"/>
    <col min="3850" max="3850" width="42" style="217" customWidth="1"/>
    <col min="3851" max="4096" width="10.85546875" style="217"/>
    <col min="4097" max="4097" width="72" style="217" bestFit="1" customWidth="1"/>
    <col min="4098" max="4098" width="78.5703125" style="217" customWidth="1"/>
    <col min="4099" max="4099" width="10.85546875" style="217"/>
    <col min="4100" max="4100" width="31.140625" style="217" customWidth="1"/>
    <col min="4101" max="4101" width="70.140625" style="217" customWidth="1"/>
    <col min="4102" max="4102" width="17.42578125" style="217" customWidth="1"/>
    <col min="4103" max="4104" width="21.85546875" style="217" customWidth="1"/>
    <col min="4105" max="4105" width="19.42578125" style="217" customWidth="1"/>
    <col min="4106" max="4106" width="42" style="217" customWidth="1"/>
    <col min="4107" max="4352" width="10.85546875" style="217"/>
    <col min="4353" max="4353" width="72" style="217" bestFit="1" customWidth="1"/>
    <col min="4354" max="4354" width="78.5703125" style="217" customWidth="1"/>
    <col min="4355" max="4355" width="10.85546875" style="217"/>
    <col min="4356" max="4356" width="31.140625" style="217" customWidth="1"/>
    <col min="4357" max="4357" width="70.140625" style="217" customWidth="1"/>
    <col min="4358" max="4358" width="17.42578125" style="217" customWidth="1"/>
    <col min="4359" max="4360" width="21.85546875" style="217" customWidth="1"/>
    <col min="4361" max="4361" width="19.42578125" style="217" customWidth="1"/>
    <col min="4362" max="4362" width="42" style="217" customWidth="1"/>
    <col min="4363" max="4608" width="10.85546875" style="217"/>
    <col min="4609" max="4609" width="72" style="217" bestFit="1" customWidth="1"/>
    <col min="4610" max="4610" width="78.5703125" style="217" customWidth="1"/>
    <col min="4611" max="4611" width="10.85546875" style="217"/>
    <col min="4612" max="4612" width="31.140625" style="217" customWidth="1"/>
    <col min="4613" max="4613" width="70.140625" style="217" customWidth="1"/>
    <col min="4614" max="4614" width="17.42578125" style="217" customWidth="1"/>
    <col min="4615" max="4616" width="21.85546875" style="217" customWidth="1"/>
    <col min="4617" max="4617" width="19.42578125" style="217" customWidth="1"/>
    <col min="4618" max="4618" width="42" style="217" customWidth="1"/>
    <col min="4619" max="4864" width="10.85546875" style="217"/>
    <col min="4865" max="4865" width="72" style="217" bestFit="1" customWidth="1"/>
    <col min="4866" max="4866" width="78.5703125" style="217" customWidth="1"/>
    <col min="4867" max="4867" width="10.85546875" style="217"/>
    <col min="4868" max="4868" width="31.140625" style="217" customWidth="1"/>
    <col min="4869" max="4869" width="70.140625" style="217" customWidth="1"/>
    <col min="4870" max="4870" width="17.42578125" style="217" customWidth="1"/>
    <col min="4871" max="4872" width="21.85546875" style="217" customWidth="1"/>
    <col min="4873" max="4873" width="19.42578125" style="217" customWidth="1"/>
    <col min="4874" max="4874" width="42" style="217" customWidth="1"/>
    <col min="4875" max="5120" width="10.85546875" style="217"/>
    <col min="5121" max="5121" width="72" style="217" bestFit="1" customWidth="1"/>
    <col min="5122" max="5122" width="78.5703125" style="217" customWidth="1"/>
    <col min="5123" max="5123" width="10.85546875" style="217"/>
    <col min="5124" max="5124" width="31.140625" style="217" customWidth="1"/>
    <col min="5125" max="5125" width="70.140625" style="217" customWidth="1"/>
    <col min="5126" max="5126" width="17.42578125" style="217" customWidth="1"/>
    <col min="5127" max="5128" width="21.85546875" style="217" customWidth="1"/>
    <col min="5129" max="5129" width="19.42578125" style="217" customWidth="1"/>
    <col min="5130" max="5130" width="42" style="217" customWidth="1"/>
    <col min="5131" max="5376" width="10.85546875" style="217"/>
    <col min="5377" max="5377" width="72" style="217" bestFit="1" customWidth="1"/>
    <col min="5378" max="5378" width="78.5703125" style="217" customWidth="1"/>
    <col min="5379" max="5379" width="10.85546875" style="217"/>
    <col min="5380" max="5380" width="31.140625" style="217" customWidth="1"/>
    <col min="5381" max="5381" width="70.140625" style="217" customWidth="1"/>
    <col min="5382" max="5382" width="17.42578125" style="217" customWidth="1"/>
    <col min="5383" max="5384" width="21.85546875" style="217" customWidth="1"/>
    <col min="5385" max="5385" width="19.42578125" style="217" customWidth="1"/>
    <col min="5386" max="5386" width="42" style="217" customWidth="1"/>
    <col min="5387" max="5632" width="10.85546875" style="217"/>
    <col min="5633" max="5633" width="72" style="217" bestFit="1" customWidth="1"/>
    <col min="5634" max="5634" width="78.5703125" style="217" customWidth="1"/>
    <col min="5635" max="5635" width="10.85546875" style="217"/>
    <col min="5636" max="5636" width="31.140625" style="217" customWidth="1"/>
    <col min="5637" max="5637" width="70.140625" style="217" customWidth="1"/>
    <col min="5638" max="5638" width="17.42578125" style="217" customWidth="1"/>
    <col min="5639" max="5640" width="21.85546875" style="217" customWidth="1"/>
    <col min="5641" max="5641" width="19.42578125" style="217" customWidth="1"/>
    <col min="5642" max="5642" width="42" style="217" customWidth="1"/>
    <col min="5643" max="5888" width="10.85546875" style="217"/>
    <col min="5889" max="5889" width="72" style="217" bestFit="1" customWidth="1"/>
    <col min="5890" max="5890" width="78.5703125" style="217" customWidth="1"/>
    <col min="5891" max="5891" width="10.85546875" style="217"/>
    <col min="5892" max="5892" width="31.140625" style="217" customWidth="1"/>
    <col min="5893" max="5893" width="70.140625" style="217" customWidth="1"/>
    <col min="5894" max="5894" width="17.42578125" style="217" customWidth="1"/>
    <col min="5895" max="5896" width="21.85546875" style="217" customWidth="1"/>
    <col min="5897" max="5897" width="19.42578125" style="217" customWidth="1"/>
    <col min="5898" max="5898" width="42" style="217" customWidth="1"/>
    <col min="5899" max="6144" width="10.85546875" style="217"/>
    <col min="6145" max="6145" width="72" style="217" bestFit="1" customWidth="1"/>
    <col min="6146" max="6146" width="78.5703125" style="217" customWidth="1"/>
    <col min="6147" max="6147" width="10.85546875" style="217"/>
    <col min="6148" max="6148" width="31.140625" style="217" customWidth="1"/>
    <col min="6149" max="6149" width="70.140625" style="217" customWidth="1"/>
    <col min="6150" max="6150" width="17.42578125" style="217" customWidth="1"/>
    <col min="6151" max="6152" width="21.85546875" style="217" customWidth="1"/>
    <col min="6153" max="6153" width="19.42578125" style="217" customWidth="1"/>
    <col min="6154" max="6154" width="42" style="217" customWidth="1"/>
    <col min="6155" max="6400" width="10.85546875" style="217"/>
    <col min="6401" max="6401" width="72" style="217" bestFit="1" customWidth="1"/>
    <col min="6402" max="6402" width="78.5703125" style="217" customWidth="1"/>
    <col min="6403" max="6403" width="10.85546875" style="217"/>
    <col min="6404" max="6404" width="31.140625" style="217" customWidth="1"/>
    <col min="6405" max="6405" width="70.140625" style="217" customWidth="1"/>
    <col min="6406" max="6406" width="17.42578125" style="217" customWidth="1"/>
    <col min="6407" max="6408" width="21.85546875" style="217" customWidth="1"/>
    <col min="6409" max="6409" width="19.42578125" style="217" customWidth="1"/>
    <col min="6410" max="6410" width="42" style="217" customWidth="1"/>
    <col min="6411" max="6656" width="10.85546875" style="217"/>
    <col min="6657" max="6657" width="72" style="217" bestFit="1" customWidth="1"/>
    <col min="6658" max="6658" width="78.5703125" style="217" customWidth="1"/>
    <col min="6659" max="6659" width="10.85546875" style="217"/>
    <col min="6660" max="6660" width="31.140625" style="217" customWidth="1"/>
    <col min="6661" max="6661" width="70.140625" style="217" customWidth="1"/>
    <col min="6662" max="6662" width="17.42578125" style="217" customWidth="1"/>
    <col min="6663" max="6664" width="21.85546875" style="217" customWidth="1"/>
    <col min="6665" max="6665" width="19.42578125" style="217" customWidth="1"/>
    <col min="6666" max="6666" width="42" style="217" customWidth="1"/>
    <col min="6667" max="6912" width="10.85546875" style="217"/>
    <col min="6913" max="6913" width="72" style="217" bestFit="1" customWidth="1"/>
    <col min="6914" max="6914" width="78.5703125" style="217" customWidth="1"/>
    <col min="6915" max="6915" width="10.85546875" style="217"/>
    <col min="6916" max="6916" width="31.140625" style="217" customWidth="1"/>
    <col min="6917" max="6917" width="70.140625" style="217" customWidth="1"/>
    <col min="6918" max="6918" width="17.42578125" style="217" customWidth="1"/>
    <col min="6919" max="6920" width="21.85546875" style="217" customWidth="1"/>
    <col min="6921" max="6921" width="19.42578125" style="217" customWidth="1"/>
    <col min="6922" max="6922" width="42" style="217" customWidth="1"/>
    <col min="6923" max="7168" width="10.85546875" style="217"/>
    <col min="7169" max="7169" width="72" style="217" bestFit="1" customWidth="1"/>
    <col min="7170" max="7170" width="78.5703125" style="217" customWidth="1"/>
    <col min="7171" max="7171" width="10.85546875" style="217"/>
    <col min="7172" max="7172" width="31.140625" style="217" customWidth="1"/>
    <col min="7173" max="7173" width="70.140625" style="217" customWidth="1"/>
    <col min="7174" max="7174" width="17.42578125" style="217" customWidth="1"/>
    <col min="7175" max="7176" width="21.85546875" style="217" customWidth="1"/>
    <col min="7177" max="7177" width="19.42578125" style="217" customWidth="1"/>
    <col min="7178" max="7178" width="42" style="217" customWidth="1"/>
    <col min="7179" max="7424" width="10.85546875" style="217"/>
    <col min="7425" max="7425" width="72" style="217" bestFit="1" customWidth="1"/>
    <col min="7426" max="7426" width="78.5703125" style="217" customWidth="1"/>
    <col min="7427" max="7427" width="10.85546875" style="217"/>
    <col min="7428" max="7428" width="31.140625" style="217" customWidth="1"/>
    <col min="7429" max="7429" width="70.140625" style="217" customWidth="1"/>
    <col min="7430" max="7430" width="17.42578125" style="217" customWidth="1"/>
    <col min="7431" max="7432" width="21.85546875" style="217" customWidth="1"/>
    <col min="7433" max="7433" width="19.42578125" style="217" customWidth="1"/>
    <col min="7434" max="7434" width="42" style="217" customWidth="1"/>
    <col min="7435" max="7680" width="10.85546875" style="217"/>
    <col min="7681" max="7681" width="72" style="217" bestFit="1" customWidth="1"/>
    <col min="7682" max="7682" width="78.5703125" style="217" customWidth="1"/>
    <col min="7683" max="7683" width="10.85546875" style="217"/>
    <col min="7684" max="7684" width="31.140625" style="217" customWidth="1"/>
    <col min="7685" max="7685" width="70.140625" style="217" customWidth="1"/>
    <col min="7686" max="7686" width="17.42578125" style="217" customWidth="1"/>
    <col min="7687" max="7688" width="21.85546875" style="217" customWidth="1"/>
    <col min="7689" max="7689" width="19.42578125" style="217" customWidth="1"/>
    <col min="7690" max="7690" width="42" style="217" customWidth="1"/>
    <col min="7691" max="7936" width="10.85546875" style="217"/>
    <col min="7937" max="7937" width="72" style="217" bestFit="1" customWidth="1"/>
    <col min="7938" max="7938" width="78.5703125" style="217" customWidth="1"/>
    <col min="7939" max="7939" width="10.85546875" style="217"/>
    <col min="7940" max="7940" width="31.140625" style="217" customWidth="1"/>
    <col min="7941" max="7941" width="70.140625" style="217" customWidth="1"/>
    <col min="7942" max="7942" width="17.42578125" style="217" customWidth="1"/>
    <col min="7943" max="7944" width="21.85546875" style="217" customWidth="1"/>
    <col min="7945" max="7945" width="19.42578125" style="217" customWidth="1"/>
    <col min="7946" max="7946" width="42" style="217" customWidth="1"/>
    <col min="7947" max="8192" width="10.85546875" style="217"/>
    <col min="8193" max="8193" width="72" style="217" bestFit="1" customWidth="1"/>
    <col min="8194" max="8194" width="78.5703125" style="217" customWidth="1"/>
    <col min="8195" max="8195" width="10.85546875" style="217"/>
    <col min="8196" max="8196" width="31.140625" style="217" customWidth="1"/>
    <col min="8197" max="8197" width="70.140625" style="217" customWidth="1"/>
    <col min="8198" max="8198" width="17.42578125" style="217" customWidth="1"/>
    <col min="8199" max="8200" width="21.85546875" style="217" customWidth="1"/>
    <col min="8201" max="8201" width="19.42578125" style="217" customWidth="1"/>
    <col min="8202" max="8202" width="42" style="217" customWidth="1"/>
    <col min="8203" max="8448" width="10.85546875" style="217"/>
    <col min="8449" max="8449" width="72" style="217" bestFit="1" customWidth="1"/>
    <col min="8450" max="8450" width="78.5703125" style="217" customWidth="1"/>
    <col min="8451" max="8451" width="10.85546875" style="217"/>
    <col min="8452" max="8452" width="31.140625" style="217" customWidth="1"/>
    <col min="8453" max="8453" width="70.140625" style="217" customWidth="1"/>
    <col min="8454" max="8454" width="17.42578125" style="217" customWidth="1"/>
    <col min="8455" max="8456" width="21.85546875" style="217" customWidth="1"/>
    <col min="8457" max="8457" width="19.42578125" style="217" customWidth="1"/>
    <col min="8458" max="8458" width="42" style="217" customWidth="1"/>
    <col min="8459" max="8704" width="10.85546875" style="217"/>
    <col min="8705" max="8705" width="72" style="217" bestFit="1" customWidth="1"/>
    <col min="8706" max="8706" width="78.5703125" style="217" customWidth="1"/>
    <col min="8707" max="8707" width="10.85546875" style="217"/>
    <col min="8708" max="8708" width="31.140625" style="217" customWidth="1"/>
    <col min="8709" max="8709" width="70.140625" style="217" customWidth="1"/>
    <col min="8710" max="8710" width="17.42578125" style="217" customWidth="1"/>
    <col min="8711" max="8712" width="21.85546875" style="217" customWidth="1"/>
    <col min="8713" max="8713" width="19.42578125" style="217" customWidth="1"/>
    <col min="8714" max="8714" width="42" style="217" customWidth="1"/>
    <col min="8715" max="8960" width="10.85546875" style="217"/>
    <col min="8961" max="8961" width="72" style="217" bestFit="1" customWidth="1"/>
    <col min="8962" max="8962" width="78.5703125" style="217" customWidth="1"/>
    <col min="8963" max="8963" width="10.85546875" style="217"/>
    <col min="8964" max="8964" width="31.140625" style="217" customWidth="1"/>
    <col min="8965" max="8965" width="70.140625" style="217" customWidth="1"/>
    <col min="8966" max="8966" width="17.42578125" style="217" customWidth="1"/>
    <col min="8967" max="8968" width="21.85546875" style="217" customWidth="1"/>
    <col min="8969" max="8969" width="19.42578125" style="217" customWidth="1"/>
    <col min="8970" max="8970" width="42" style="217" customWidth="1"/>
    <col min="8971" max="9216" width="10.85546875" style="217"/>
    <col min="9217" max="9217" width="72" style="217" bestFit="1" customWidth="1"/>
    <col min="9218" max="9218" width="78.5703125" style="217" customWidth="1"/>
    <col min="9219" max="9219" width="10.85546875" style="217"/>
    <col min="9220" max="9220" width="31.140625" style="217" customWidth="1"/>
    <col min="9221" max="9221" width="70.140625" style="217" customWidth="1"/>
    <col min="9222" max="9222" width="17.42578125" style="217" customWidth="1"/>
    <col min="9223" max="9224" width="21.85546875" style="217" customWidth="1"/>
    <col min="9225" max="9225" width="19.42578125" style="217" customWidth="1"/>
    <col min="9226" max="9226" width="42" style="217" customWidth="1"/>
    <col min="9227" max="9472" width="10.85546875" style="217"/>
    <col min="9473" max="9473" width="72" style="217" bestFit="1" customWidth="1"/>
    <col min="9474" max="9474" width="78.5703125" style="217" customWidth="1"/>
    <col min="9475" max="9475" width="10.85546875" style="217"/>
    <col min="9476" max="9476" width="31.140625" style="217" customWidth="1"/>
    <col min="9477" max="9477" width="70.140625" style="217" customWidth="1"/>
    <col min="9478" max="9478" width="17.42578125" style="217" customWidth="1"/>
    <col min="9479" max="9480" width="21.85546875" style="217" customWidth="1"/>
    <col min="9481" max="9481" width="19.42578125" style="217" customWidth="1"/>
    <col min="9482" max="9482" width="42" style="217" customWidth="1"/>
    <col min="9483" max="9728" width="10.85546875" style="217"/>
    <col min="9729" max="9729" width="72" style="217" bestFit="1" customWidth="1"/>
    <col min="9730" max="9730" width="78.5703125" style="217" customWidth="1"/>
    <col min="9731" max="9731" width="10.85546875" style="217"/>
    <col min="9732" max="9732" width="31.140625" style="217" customWidth="1"/>
    <col min="9733" max="9733" width="70.140625" style="217" customWidth="1"/>
    <col min="9734" max="9734" width="17.42578125" style="217" customWidth="1"/>
    <col min="9735" max="9736" width="21.85546875" style="217" customWidth="1"/>
    <col min="9737" max="9737" width="19.42578125" style="217" customWidth="1"/>
    <col min="9738" max="9738" width="42" style="217" customWidth="1"/>
    <col min="9739" max="9984" width="10.85546875" style="217"/>
    <col min="9985" max="9985" width="72" style="217" bestFit="1" customWidth="1"/>
    <col min="9986" max="9986" width="78.5703125" style="217" customWidth="1"/>
    <col min="9987" max="9987" width="10.85546875" style="217"/>
    <col min="9988" max="9988" width="31.140625" style="217" customWidth="1"/>
    <col min="9989" max="9989" width="70.140625" style="217" customWidth="1"/>
    <col min="9990" max="9990" width="17.42578125" style="217" customWidth="1"/>
    <col min="9991" max="9992" width="21.85546875" style="217" customWidth="1"/>
    <col min="9993" max="9993" width="19.42578125" style="217" customWidth="1"/>
    <col min="9994" max="9994" width="42" style="217" customWidth="1"/>
    <col min="9995" max="10240" width="10.85546875" style="217"/>
    <col min="10241" max="10241" width="72" style="217" bestFit="1" customWidth="1"/>
    <col min="10242" max="10242" width="78.5703125" style="217" customWidth="1"/>
    <col min="10243" max="10243" width="10.85546875" style="217"/>
    <col min="10244" max="10244" width="31.140625" style="217" customWidth="1"/>
    <col min="10245" max="10245" width="70.140625" style="217" customWidth="1"/>
    <col min="10246" max="10246" width="17.42578125" style="217" customWidth="1"/>
    <col min="10247" max="10248" width="21.85546875" style="217" customWidth="1"/>
    <col min="10249" max="10249" width="19.42578125" style="217" customWidth="1"/>
    <col min="10250" max="10250" width="42" style="217" customWidth="1"/>
    <col min="10251" max="10496" width="10.85546875" style="217"/>
    <col min="10497" max="10497" width="72" style="217" bestFit="1" customWidth="1"/>
    <col min="10498" max="10498" width="78.5703125" style="217" customWidth="1"/>
    <col min="10499" max="10499" width="10.85546875" style="217"/>
    <col min="10500" max="10500" width="31.140625" style="217" customWidth="1"/>
    <col min="10501" max="10501" width="70.140625" style="217" customWidth="1"/>
    <col min="10502" max="10502" width="17.42578125" style="217" customWidth="1"/>
    <col min="10503" max="10504" width="21.85546875" style="217" customWidth="1"/>
    <col min="10505" max="10505" width="19.42578125" style="217" customWidth="1"/>
    <col min="10506" max="10506" width="42" style="217" customWidth="1"/>
    <col min="10507" max="10752" width="10.85546875" style="217"/>
    <col min="10753" max="10753" width="72" style="217" bestFit="1" customWidth="1"/>
    <col min="10754" max="10754" width="78.5703125" style="217" customWidth="1"/>
    <col min="10755" max="10755" width="10.85546875" style="217"/>
    <col min="10756" max="10756" width="31.140625" style="217" customWidth="1"/>
    <col min="10757" max="10757" width="70.140625" style="217" customWidth="1"/>
    <col min="10758" max="10758" width="17.42578125" style="217" customWidth="1"/>
    <col min="10759" max="10760" width="21.85546875" style="217" customWidth="1"/>
    <col min="10761" max="10761" width="19.42578125" style="217" customWidth="1"/>
    <col min="10762" max="10762" width="42" style="217" customWidth="1"/>
    <col min="10763" max="11008" width="10.85546875" style="217"/>
    <col min="11009" max="11009" width="72" style="217" bestFit="1" customWidth="1"/>
    <col min="11010" max="11010" width="78.5703125" style="217" customWidth="1"/>
    <col min="11011" max="11011" width="10.85546875" style="217"/>
    <col min="11012" max="11012" width="31.140625" style="217" customWidth="1"/>
    <col min="11013" max="11013" width="70.140625" style="217" customWidth="1"/>
    <col min="11014" max="11014" width="17.42578125" style="217" customWidth="1"/>
    <col min="11015" max="11016" width="21.85546875" style="217" customWidth="1"/>
    <col min="11017" max="11017" width="19.42578125" style="217" customWidth="1"/>
    <col min="11018" max="11018" width="42" style="217" customWidth="1"/>
    <col min="11019" max="11264" width="10.85546875" style="217"/>
    <col min="11265" max="11265" width="72" style="217" bestFit="1" customWidth="1"/>
    <col min="11266" max="11266" width="78.5703125" style="217" customWidth="1"/>
    <col min="11267" max="11267" width="10.85546875" style="217"/>
    <col min="11268" max="11268" width="31.140625" style="217" customWidth="1"/>
    <col min="11269" max="11269" width="70.140625" style="217" customWidth="1"/>
    <col min="11270" max="11270" width="17.42578125" style="217" customWidth="1"/>
    <col min="11271" max="11272" width="21.85546875" style="217" customWidth="1"/>
    <col min="11273" max="11273" width="19.42578125" style="217" customWidth="1"/>
    <col min="11274" max="11274" width="42" style="217" customWidth="1"/>
    <col min="11275" max="11520" width="10.85546875" style="217"/>
    <col min="11521" max="11521" width="72" style="217" bestFit="1" customWidth="1"/>
    <col min="11522" max="11522" width="78.5703125" style="217" customWidth="1"/>
    <col min="11523" max="11523" width="10.85546875" style="217"/>
    <col min="11524" max="11524" width="31.140625" style="217" customWidth="1"/>
    <col min="11525" max="11525" width="70.140625" style="217" customWidth="1"/>
    <col min="11526" max="11526" width="17.42578125" style="217" customWidth="1"/>
    <col min="11527" max="11528" width="21.85546875" style="217" customWidth="1"/>
    <col min="11529" max="11529" width="19.42578125" style="217" customWidth="1"/>
    <col min="11530" max="11530" width="42" style="217" customWidth="1"/>
    <col min="11531" max="11776" width="10.85546875" style="217"/>
    <col min="11777" max="11777" width="72" style="217" bestFit="1" customWidth="1"/>
    <col min="11778" max="11778" width="78.5703125" style="217" customWidth="1"/>
    <col min="11779" max="11779" width="10.85546875" style="217"/>
    <col min="11780" max="11780" width="31.140625" style="217" customWidth="1"/>
    <col min="11781" max="11781" width="70.140625" style="217" customWidth="1"/>
    <col min="11782" max="11782" width="17.42578125" style="217" customWidth="1"/>
    <col min="11783" max="11784" width="21.85546875" style="217" customWidth="1"/>
    <col min="11785" max="11785" width="19.42578125" style="217" customWidth="1"/>
    <col min="11786" max="11786" width="42" style="217" customWidth="1"/>
    <col min="11787" max="12032" width="10.85546875" style="217"/>
    <col min="12033" max="12033" width="72" style="217" bestFit="1" customWidth="1"/>
    <col min="12034" max="12034" width="78.5703125" style="217" customWidth="1"/>
    <col min="12035" max="12035" width="10.85546875" style="217"/>
    <col min="12036" max="12036" width="31.140625" style="217" customWidth="1"/>
    <col min="12037" max="12037" width="70.140625" style="217" customWidth="1"/>
    <col min="12038" max="12038" width="17.42578125" style="217" customWidth="1"/>
    <col min="12039" max="12040" width="21.85546875" style="217" customWidth="1"/>
    <col min="12041" max="12041" width="19.42578125" style="217" customWidth="1"/>
    <col min="12042" max="12042" width="42" style="217" customWidth="1"/>
    <col min="12043" max="12288" width="10.85546875" style="217"/>
    <col min="12289" max="12289" width="72" style="217" bestFit="1" customWidth="1"/>
    <col min="12290" max="12290" width="78.5703125" style="217" customWidth="1"/>
    <col min="12291" max="12291" width="10.85546875" style="217"/>
    <col min="12292" max="12292" width="31.140625" style="217" customWidth="1"/>
    <col min="12293" max="12293" width="70.140625" style="217" customWidth="1"/>
    <col min="12294" max="12294" width="17.42578125" style="217" customWidth="1"/>
    <col min="12295" max="12296" width="21.85546875" style="217" customWidth="1"/>
    <col min="12297" max="12297" width="19.42578125" style="217" customWidth="1"/>
    <col min="12298" max="12298" width="42" style="217" customWidth="1"/>
    <col min="12299" max="12544" width="10.85546875" style="217"/>
    <col min="12545" max="12545" width="72" style="217" bestFit="1" customWidth="1"/>
    <col min="12546" max="12546" width="78.5703125" style="217" customWidth="1"/>
    <col min="12547" max="12547" width="10.85546875" style="217"/>
    <col min="12548" max="12548" width="31.140625" style="217" customWidth="1"/>
    <col min="12549" max="12549" width="70.140625" style="217" customWidth="1"/>
    <col min="12550" max="12550" width="17.42578125" style="217" customWidth="1"/>
    <col min="12551" max="12552" width="21.85546875" style="217" customWidth="1"/>
    <col min="12553" max="12553" width="19.42578125" style="217" customWidth="1"/>
    <col min="12554" max="12554" width="42" style="217" customWidth="1"/>
    <col min="12555" max="12800" width="10.85546875" style="217"/>
    <col min="12801" max="12801" width="72" style="217" bestFit="1" customWidth="1"/>
    <col min="12802" max="12802" width="78.5703125" style="217" customWidth="1"/>
    <col min="12803" max="12803" width="10.85546875" style="217"/>
    <col min="12804" max="12804" width="31.140625" style="217" customWidth="1"/>
    <col min="12805" max="12805" width="70.140625" style="217" customWidth="1"/>
    <col min="12806" max="12806" width="17.42578125" style="217" customWidth="1"/>
    <col min="12807" max="12808" width="21.85546875" style="217" customWidth="1"/>
    <col min="12809" max="12809" width="19.42578125" style="217" customWidth="1"/>
    <col min="12810" max="12810" width="42" style="217" customWidth="1"/>
    <col min="12811" max="13056" width="10.85546875" style="217"/>
    <col min="13057" max="13057" width="72" style="217" bestFit="1" customWidth="1"/>
    <col min="13058" max="13058" width="78.5703125" style="217" customWidth="1"/>
    <col min="13059" max="13059" width="10.85546875" style="217"/>
    <col min="13060" max="13060" width="31.140625" style="217" customWidth="1"/>
    <col min="13061" max="13061" width="70.140625" style="217" customWidth="1"/>
    <col min="13062" max="13062" width="17.42578125" style="217" customWidth="1"/>
    <col min="13063" max="13064" width="21.85546875" style="217" customWidth="1"/>
    <col min="13065" max="13065" width="19.42578125" style="217" customWidth="1"/>
    <col min="13066" max="13066" width="42" style="217" customWidth="1"/>
    <col min="13067" max="13312" width="10.85546875" style="217"/>
    <col min="13313" max="13313" width="72" style="217" bestFit="1" customWidth="1"/>
    <col min="13314" max="13314" width="78.5703125" style="217" customWidth="1"/>
    <col min="13315" max="13315" width="10.85546875" style="217"/>
    <col min="13316" max="13316" width="31.140625" style="217" customWidth="1"/>
    <col min="13317" max="13317" width="70.140625" style="217" customWidth="1"/>
    <col min="13318" max="13318" width="17.42578125" style="217" customWidth="1"/>
    <col min="13319" max="13320" width="21.85546875" style="217" customWidth="1"/>
    <col min="13321" max="13321" width="19.42578125" style="217" customWidth="1"/>
    <col min="13322" max="13322" width="42" style="217" customWidth="1"/>
    <col min="13323" max="13568" width="10.85546875" style="217"/>
    <col min="13569" max="13569" width="72" style="217" bestFit="1" customWidth="1"/>
    <col min="13570" max="13570" width="78.5703125" style="217" customWidth="1"/>
    <col min="13571" max="13571" width="10.85546875" style="217"/>
    <col min="13572" max="13572" width="31.140625" style="217" customWidth="1"/>
    <col min="13573" max="13573" width="70.140625" style="217" customWidth="1"/>
    <col min="13574" max="13574" width="17.42578125" style="217" customWidth="1"/>
    <col min="13575" max="13576" width="21.85546875" style="217" customWidth="1"/>
    <col min="13577" max="13577" width="19.42578125" style="217" customWidth="1"/>
    <col min="13578" max="13578" width="42" style="217" customWidth="1"/>
    <col min="13579" max="13824" width="10.85546875" style="217"/>
    <col min="13825" max="13825" width="72" style="217" bestFit="1" customWidth="1"/>
    <col min="13826" max="13826" width="78.5703125" style="217" customWidth="1"/>
    <col min="13827" max="13827" width="10.85546875" style="217"/>
    <col min="13828" max="13828" width="31.140625" style="217" customWidth="1"/>
    <col min="13829" max="13829" width="70.140625" style="217" customWidth="1"/>
    <col min="13830" max="13830" width="17.42578125" style="217" customWidth="1"/>
    <col min="13831" max="13832" width="21.85546875" style="217" customWidth="1"/>
    <col min="13833" max="13833" width="19.42578125" style="217" customWidth="1"/>
    <col min="13834" max="13834" width="42" style="217" customWidth="1"/>
    <col min="13835" max="14080" width="10.85546875" style="217"/>
    <col min="14081" max="14081" width="72" style="217" bestFit="1" customWidth="1"/>
    <col min="14082" max="14082" width="78.5703125" style="217" customWidth="1"/>
    <col min="14083" max="14083" width="10.85546875" style="217"/>
    <col min="14084" max="14084" width="31.140625" style="217" customWidth="1"/>
    <col min="14085" max="14085" width="70.140625" style="217" customWidth="1"/>
    <col min="14086" max="14086" width="17.42578125" style="217" customWidth="1"/>
    <col min="14087" max="14088" width="21.85546875" style="217" customWidth="1"/>
    <col min="14089" max="14089" width="19.42578125" style="217" customWidth="1"/>
    <col min="14090" max="14090" width="42" style="217" customWidth="1"/>
    <col min="14091" max="14336" width="10.85546875" style="217"/>
    <col min="14337" max="14337" width="72" style="217" bestFit="1" customWidth="1"/>
    <col min="14338" max="14338" width="78.5703125" style="217" customWidth="1"/>
    <col min="14339" max="14339" width="10.85546875" style="217"/>
    <col min="14340" max="14340" width="31.140625" style="217" customWidth="1"/>
    <col min="14341" max="14341" width="70.140625" style="217" customWidth="1"/>
    <col min="14342" max="14342" width="17.42578125" style="217" customWidth="1"/>
    <col min="14343" max="14344" width="21.85546875" style="217" customWidth="1"/>
    <col min="14345" max="14345" width="19.42578125" style="217" customWidth="1"/>
    <col min="14346" max="14346" width="42" style="217" customWidth="1"/>
    <col min="14347" max="14592" width="10.85546875" style="217"/>
    <col min="14593" max="14593" width="72" style="217" bestFit="1" customWidth="1"/>
    <col min="14594" max="14594" width="78.5703125" style="217" customWidth="1"/>
    <col min="14595" max="14595" width="10.85546875" style="217"/>
    <col min="14596" max="14596" width="31.140625" style="217" customWidth="1"/>
    <col min="14597" max="14597" width="70.140625" style="217" customWidth="1"/>
    <col min="14598" max="14598" width="17.42578125" style="217" customWidth="1"/>
    <col min="14599" max="14600" width="21.85546875" style="217" customWidth="1"/>
    <col min="14601" max="14601" width="19.42578125" style="217" customWidth="1"/>
    <col min="14602" max="14602" width="42" style="217" customWidth="1"/>
    <col min="14603" max="14848" width="10.85546875" style="217"/>
    <col min="14849" max="14849" width="72" style="217" bestFit="1" customWidth="1"/>
    <col min="14850" max="14850" width="78.5703125" style="217" customWidth="1"/>
    <col min="14851" max="14851" width="10.85546875" style="217"/>
    <col min="14852" max="14852" width="31.140625" style="217" customWidth="1"/>
    <col min="14853" max="14853" width="70.140625" style="217" customWidth="1"/>
    <col min="14854" max="14854" width="17.42578125" style="217" customWidth="1"/>
    <col min="14855" max="14856" width="21.85546875" style="217" customWidth="1"/>
    <col min="14857" max="14857" width="19.42578125" style="217" customWidth="1"/>
    <col min="14858" max="14858" width="42" style="217" customWidth="1"/>
    <col min="14859" max="15104" width="10.85546875" style="217"/>
    <col min="15105" max="15105" width="72" style="217" bestFit="1" customWidth="1"/>
    <col min="15106" max="15106" width="78.5703125" style="217" customWidth="1"/>
    <col min="15107" max="15107" width="10.85546875" style="217"/>
    <col min="15108" max="15108" width="31.140625" style="217" customWidth="1"/>
    <col min="15109" max="15109" width="70.140625" style="217" customWidth="1"/>
    <col min="15110" max="15110" width="17.42578125" style="217" customWidth="1"/>
    <col min="15111" max="15112" width="21.85546875" style="217" customWidth="1"/>
    <col min="15113" max="15113" width="19.42578125" style="217" customWidth="1"/>
    <col min="15114" max="15114" width="42" style="217" customWidth="1"/>
    <col min="15115" max="15360" width="10.85546875" style="217"/>
    <col min="15361" max="15361" width="72" style="217" bestFit="1" customWidth="1"/>
    <col min="15362" max="15362" width="78.5703125" style="217" customWidth="1"/>
    <col min="15363" max="15363" width="10.85546875" style="217"/>
    <col min="15364" max="15364" width="31.140625" style="217" customWidth="1"/>
    <col min="15365" max="15365" width="70.140625" style="217" customWidth="1"/>
    <col min="15366" max="15366" width="17.42578125" style="217" customWidth="1"/>
    <col min="15367" max="15368" width="21.85546875" style="217" customWidth="1"/>
    <col min="15369" max="15369" width="19.42578125" style="217" customWidth="1"/>
    <col min="15370" max="15370" width="42" style="217" customWidth="1"/>
    <col min="15371" max="15616" width="10.85546875" style="217"/>
    <col min="15617" max="15617" width="72" style="217" bestFit="1" customWidth="1"/>
    <col min="15618" max="15618" width="78.5703125" style="217" customWidth="1"/>
    <col min="15619" max="15619" width="10.85546875" style="217"/>
    <col min="15620" max="15620" width="31.140625" style="217" customWidth="1"/>
    <col min="15621" max="15621" width="70.140625" style="217" customWidth="1"/>
    <col min="15622" max="15622" width="17.42578125" style="217" customWidth="1"/>
    <col min="15623" max="15624" width="21.85546875" style="217" customWidth="1"/>
    <col min="15625" max="15625" width="19.42578125" style="217" customWidth="1"/>
    <col min="15626" max="15626" width="42" style="217" customWidth="1"/>
    <col min="15627" max="15872" width="10.85546875" style="217"/>
    <col min="15873" max="15873" width="72" style="217" bestFit="1" customWidth="1"/>
    <col min="15874" max="15874" width="78.5703125" style="217" customWidth="1"/>
    <col min="15875" max="15875" width="10.85546875" style="217"/>
    <col min="15876" max="15876" width="31.140625" style="217" customWidth="1"/>
    <col min="15877" max="15877" width="70.140625" style="217" customWidth="1"/>
    <col min="15878" max="15878" width="17.42578125" style="217" customWidth="1"/>
    <col min="15879" max="15880" width="21.85546875" style="217" customWidth="1"/>
    <col min="15881" max="15881" width="19.42578125" style="217" customWidth="1"/>
    <col min="15882" max="15882" width="42" style="217" customWidth="1"/>
    <col min="15883" max="16128" width="10.85546875" style="217"/>
    <col min="16129" max="16129" width="72" style="217" bestFit="1" customWidth="1"/>
    <col min="16130" max="16130" width="78.5703125" style="217" customWidth="1"/>
    <col min="16131" max="16131" width="10.85546875" style="217"/>
    <col min="16132" max="16132" width="31.140625" style="217" customWidth="1"/>
    <col min="16133" max="16133" width="70.140625" style="217" customWidth="1"/>
    <col min="16134" max="16134" width="17.42578125" style="217" customWidth="1"/>
    <col min="16135" max="16136" width="21.85546875" style="217" customWidth="1"/>
    <col min="16137" max="16137" width="19.42578125" style="217" customWidth="1"/>
    <col min="16138" max="16138" width="42" style="217" customWidth="1"/>
    <col min="16139" max="16384" width="10.85546875" style="217"/>
  </cols>
  <sheetData>
    <row r="1" spans="1:2" ht="25.5" customHeight="1">
      <c r="A1" s="410" t="s">
        <v>0</v>
      </c>
      <c r="B1" s="411"/>
    </row>
    <row r="2" spans="1:2" ht="25.5" customHeight="1">
      <c r="A2" s="412" t="s">
        <v>1</v>
      </c>
      <c r="B2" s="413"/>
    </row>
    <row r="3" spans="1:2">
      <c r="A3" s="225" t="s">
        <v>2</v>
      </c>
      <c r="B3" s="226" t="s">
        <v>3</v>
      </c>
    </row>
    <row r="4" spans="1:2" ht="40.5" customHeight="1">
      <c r="A4" s="315" t="s">
        <v>4</v>
      </c>
      <c r="B4" s="316" t="s">
        <v>5</v>
      </c>
    </row>
    <row r="5" spans="1:2" ht="27.6">
      <c r="A5" s="315" t="s">
        <v>6</v>
      </c>
      <c r="B5" s="218" t="s">
        <v>7</v>
      </c>
    </row>
    <row r="6" spans="1:2" ht="124.5" customHeight="1">
      <c r="A6" s="315" t="s">
        <v>8</v>
      </c>
      <c r="B6" s="218" t="s">
        <v>9</v>
      </c>
    </row>
    <row r="7" spans="1:2" ht="26.45" customHeight="1">
      <c r="A7" s="406" t="s">
        <v>10</v>
      </c>
      <c r="B7" s="407"/>
    </row>
    <row r="8" spans="1:2" ht="41.45">
      <c r="A8" s="315" t="s">
        <v>11</v>
      </c>
      <c r="B8" s="218" t="s">
        <v>12</v>
      </c>
    </row>
    <row r="9" spans="1:2" ht="27.6">
      <c r="A9" s="315" t="s">
        <v>13</v>
      </c>
      <c r="B9" s="218" t="s">
        <v>14</v>
      </c>
    </row>
    <row r="10" spans="1:2" ht="41.45">
      <c r="A10" s="315" t="s">
        <v>15</v>
      </c>
      <c r="B10" s="218" t="s">
        <v>16</v>
      </c>
    </row>
    <row r="11" spans="1:2" ht="40.5" customHeight="1">
      <c r="A11" s="315" t="s">
        <v>17</v>
      </c>
      <c r="B11" s="316" t="s">
        <v>18</v>
      </c>
    </row>
    <row r="12" spans="1:2" ht="38.25" customHeight="1">
      <c r="A12" s="315" t="s">
        <v>19</v>
      </c>
      <c r="B12" s="316" t="s">
        <v>20</v>
      </c>
    </row>
    <row r="13" spans="1:2" ht="27.6">
      <c r="A13" s="315" t="s">
        <v>21</v>
      </c>
      <c r="B13" s="317" t="s">
        <v>22</v>
      </c>
    </row>
    <row r="14" spans="1:2" ht="23.45" customHeight="1">
      <c r="A14" s="318" t="s">
        <v>23</v>
      </c>
      <c r="B14" s="319"/>
    </row>
    <row r="15" spans="1:2" ht="41.45">
      <c r="A15" s="315" t="s">
        <v>24</v>
      </c>
      <c r="B15" s="221" t="s">
        <v>25</v>
      </c>
    </row>
    <row r="16" spans="1:2" ht="27.6">
      <c r="A16" s="315" t="s">
        <v>26</v>
      </c>
      <c r="B16" s="221" t="s">
        <v>27</v>
      </c>
    </row>
    <row r="17" spans="1:3" ht="27.6">
      <c r="A17" s="315" t="s">
        <v>28</v>
      </c>
      <c r="B17" s="221" t="s">
        <v>29</v>
      </c>
    </row>
    <row r="18" spans="1:3" ht="8.25" customHeight="1">
      <c r="A18" s="318"/>
      <c r="B18" s="320"/>
    </row>
    <row r="19" spans="1:3" ht="27.6">
      <c r="A19" s="315" t="s">
        <v>30</v>
      </c>
      <c r="B19" s="221" t="s">
        <v>31</v>
      </c>
    </row>
    <row r="20" spans="1:3" ht="27.6">
      <c r="A20" s="315" t="s">
        <v>32</v>
      </c>
      <c r="B20" s="221" t="s">
        <v>33</v>
      </c>
    </row>
    <row r="21" spans="1:3" ht="41.45">
      <c r="A21" s="315" t="s">
        <v>34</v>
      </c>
      <c r="B21" s="221" t="s">
        <v>35</v>
      </c>
    </row>
    <row r="22" spans="1:3" ht="20.25" customHeight="1">
      <c r="A22" s="404" t="s">
        <v>36</v>
      </c>
      <c r="B22" s="405"/>
    </row>
    <row r="23" spans="1:3" ht="41.45">
      <c r="A23" s="315" t="s">
        <v>37</v>
      </c>
      <c r="B23" s="221" t="s">
        <v>38</v>
      </c>
    </row>
    <row r="24" spans="1:3" ht="54" customHeight="1">
      <c r="A24" s="315" t="s">
        <v>39</v>
      </c>
      <c r="B24" s="221" t="s">
        <v>40</v>
      </c>
    </row>
    <row r="25" spans="1:3" ht="144" customHeight="1">
      <c r="A25" s="315" t="s">
        <v>41</v>
      </c>
      <c r="B25" s="221" t="s">
        <v>42</v>
      </c>
    </row>
    <row r="26" spans="1:3" ht="55.15">
      <c r="A26" s="315" t="s">
        <v>43</v>
      </c>
      <c r="B26" s="221" t="s">
        <v>44</v>
      </c>
    </row>
    <row r="27" spans="1:3" ht="55.15">
      <c r="A27" s="315" t="s">
        <v>45</v>
      </c>
      <c r="B27" s="221" t="s">
        <v>46</v>
      </c>
    </row>
    <row r="28" spans="1:3" ht="27.6">
      <c r="A28" s="315" t="s">
        <v>47</v>
      </c>
      <c r="B28" s="221" t="s">
        <v>48</v>
      </c>
    </row>
    <row r="29" spans="1:3" ht="41.45">
      <c r="A29" s="315" t="s">
        <v>49</v>
      </c>
      <c r="B29" s="221" t="s">
        <v>50</v>
      </c>
      <c r="C29" s="219"/>
    </row>
    <row r="30" spans="1:3" ht="90" customHeight="1">
      <c r="A30" s="321" t="s">
        <v>51</v>
      </c>
      <c r="B30" s="221" t="s">
        <v>52</v>
      </c>
    </row>
    <row r="31" spans="1:3" ht="81.599999999999994" customHeight="1">
      <c r="A31" s="321" t="s">
        <v>53</v>
      </c>
      <c r="B31" s="221" t="s">
        <v>54</v>
      </c>
    </row>
    <row r="32" spans="1:3" ht="54" customHeight="1">
      <c r="A32" s="321" t="s">
        <v>55</v>
      </c>
      <c r="B32" s="221" t="s">
        <v>56</v>
      </c>
    </row>
    <row r="33" spans="1:3" ht="28.5" customHeight="1">
      <c r="A33" s="416" t="s">
        <v>57</v>
      </c>
      <c r="B33" s="417"/>
    </row>
    <row r="34" spans="1:3" ht="69">
      <c r="A34" s="321" t="s">
        <v>58</v>
      </c>
      <c r="B34" s="221" t="s">
        <v>59</v>
      </c>
    </row>
    <row r="35" spans="1:3" ht="41.45">
      <c r="A35" s="321" t="s">
        <v>60</v>
      </c>
      <c r="B35" s="221" t="s">
        <v>61</v>
      </c>
    </row>
    <row r="36" spans="1:3" ht="36" customHeight="1">
      <c r="A36" s="321" t="s">
        <v>62</v>
      </c>
      <c r="B36" s="221" t="s">
        <v>63</v>
      </c>
      <c r="C36" s="220"/>
    </row>
    <row r="37" spans="1:3" ht="27.6">
      <c r="A37" s="321" t="s">
        <v>64</v>
      </c>
      <c r="B37" s="221" t="s">
        <v>65</v>
      </c>
    </row>
    <row r="38" spans="1:3" ht="69">
      <c r="A38" s="321" t="s">
        <v>66</v>
      </c>
      <c r="B38" s="221" t="s">
        <v>67</v>
      </c>
    </row>
    <row r="39" spans="1:3" ht="27.6">
      <c r="A39" s="315" t="s">
        <v>68</v>
      </c>
      <c r="B39" s="221" t="s">
        <v>69</v>
      </c>
    </row>
    <row r="40" spans="1:3" ht="25.5" customHeight="1">
      <c r="A40" s="406" t="s">
        <v>70</v>
      </c>
      <c r="B40" s="407"/>
    </row>
    <row r="41" spans="1:3" ht="24" customHeight="1">
      <c r="A41" s="318" t="s">
        <v>2</v>
      </c>
      <c r="B41" s="322" t="s">
        <v>3</v>
      </c>
    </row>
    <row r="42" spans="1:3" ht="27.6">
      <c r="A42" s="315" t="s">
        <v>21</v>
      </c>
      <c r="B42" s="222" t="s">
        <v>71</v>
      </c>
    </row>
    <row r="43" spans="1:3" ht="41.45">
      <c r="A43" s="315" t="s">
        <v>72</v>
      </c>
      <c r="B43" s="222" t="s">
        <v>73</v>
      </c>
    </row>
    <row r="44" spans="1:3" ht="41.45">
      <c r="A44" s="315" t="s">
        <v>74</v>
      </c>
      <c r="B44" s="222" t="s">
        <v>75</v>
      </c>
    </row>
    <row r="45" spans="1:3" ht="41.45">
      <c r="A45" s="315" t="s">
        <v>76</v>
      </c>
      <c r="B45" s="222" t="s">
        <v>77</v>
      </c>
    </row>
    <row r="46" spans="1:3" ht="41.45">
      <c r="A46" s="315" t="s">
        <v>78</v>
      </c>
      <c r="B46" s="222" t="s">
        <v>79</v>
      </c>
    </row>
    <row r="47" spans="1:3" ht="27.6">
      <c r="A47" s="315" t="s">
        <v>80</v>
      </c>
      <c r="B47" s="222" t="s">
        <v>81</v>
      </c>
    </row>
    <row r="48" spans="1:3" ht="152.25" customHeight="1">
      <c r="A48" s="315" t="s">
        <v>82</v>
      </c>
      <c r="B48" s="222" t="s">
        <v>83</v>
      </c>
    </row>
    <row r="49" spans="1:2" ht="22.9" customHeight="1">
      <c r="A49" s="404" t="s">
        <v>84</v>
      </c>
      <c r="B49" s="405"/>
    </row>
    <row r="50" spans="1:2" ht="69">
      <c r="A50" s="315" t="s">
        <v>85</v>
      </c>
      <c r="B50" s="221" t="s">
        <v>86</v>
      </c>
    </row>
    <row r="51" spans="1:2" ht="27.6">
      <c r="A51" s="315" t="s">
        <v>87</v>
      </c>
      <c r="B51" s="221" t="s">
        <v>88</v>
      </c>
    </row>
    <row r="52" spans="1:2" ht="41.45">
      <c r="A52" s="315" t="s">
        <v>89</v>
      </c>
      <c r="B52" s="221" t="s">
        <v>90</v>
      </c>
    </row>
    <row r="53" spans="1:2" ht="82.9">
      <c r="A53" s="315" t="s">
        <v>91</v>
      </c>
      <c r="B53" s="221" t="s">
        <v>92</v>
      </c>
    </row>
    <row r="54" spans="1:2" ht="82.9">
      <c r="A54" s="315" t="s">
        <v>93</v>
      </c>
      <c r="B54" s="221" t="s">
        <v>54</v>
      </c>
    </row>
    <row r="55" spans="1:2" ht="55.15">
      <c r="A55" s="315" t="s">
        <v>94</v>
      </c>
      <c r="B55" s="221" t="s">
        <v>95</v>
      </c>
    </row>
    <row r="56" spans="1:2" ht="27.6">
      <c r="A56" s="315" t="s">
        <v>96</v>
      </c>
      <c r="B56" s="221" t="s">
        <v>97</v>
      </c>
    </row>
    <row r="57" spans="1:2" ht="24" customHeight="1">
      <c r="A57" s="418" t="s">
        <v>98</v>
      </c>
      <c r="B57" s="419"/>
    </row>
    <row r="58" spans="1:2" ht="23.45" customHeight="1">
      <c r="A58" s="404" t="s">
        <v>99</v>
      </c>
      <c r="B58" s="405"/>
    </row>
    <row r="59" spans="1:2" ht="27.6">
      <c r="A59" s="315" t="s">
        <v>100</v>
      </c>
      <c r="B59" s="222" t="s">
        <v>101</v>
      </c>
    </row>
    <row r="60" spans="1:2" ht="27.6">
      <c r="A60" s="315" t="s">
        <v>102</v>
      </c>
      <c r="B60" s="222" t="s">
        <v>103</v>
      </c>
    </row>
    <row r="61" spans="1:2" ht="41.45">
      <c r="A61" s="315" t="s">
        <v>13</v>
      </c>
      <c r="B61" s="222" t="s">
        <v>104</v>
      </c>
    </row>
    <row r="62" spans="1:2" ht="55.15">
      <c r="A62" s="315" t="s">
        <v>26</v>
      </c>
      <c r="B62" s="221" t="s">
        <v>105</v>
      </c>
    </row>
    <row r="63" spans="1:2" ht="55.15">
      <c r="A63" s="315" t="s">
        <v>28</v>
      </c>
      <c r="B63" s="221" t="s">
        <v>106</v>
      </c>
    </row>
    <row r="64" spans="1:2" ht="41.45">
      <c r="A64" s="315" t="s">
        <v>107</v>
      </c>
      <c r="B64" s="222" t="s">
        <v>108</v>
      </c>
    </row>
    <row r="65" spans="1:2" ht="25.5" customHeight="1">
      <c r="A65" s="406" t="s">
        <v>109</v>
      </c>
      <c r="B65" s="407"/>
    </row>
    <row r="66" spans="1:2" ht="22.9" customHeight="1">
      <c r="A66" s="414" t="s">
        <v>110</v>
      </c>
      <c r="B66" s="415"/>
    </row>
    <row r="67" spans="1:2" ht="94.15" customHeight="1">
      <c r="A67" s="408" t="s">
        <v>111</v>
      </c>
      <c r="B67" s="409"/>
    </row>
    <row r="68" spans="1:2" ht="39.75" customHeight="1">
      <c r="A68" s="315" t="s">
        <v>112</v>
      </c>
      <c r="B68" s="323" t="s">
        <v>113</v>
      </c>
    </row>
    <row r="69" spans="1:2" ht="27.6">
      <c r="A69" s="315" t="s">
        <v>114</v>
      </c>
      <c r="B69" s="324" t="s">
        <v>115</v>
      </c>
    </row>
    <row r="70" spans="1:2" ht="37.5" customHeight="1">
      <c r="A70" s="321" t="s">
        <v>116</v>
      </c>
      <c r="B70" s="324" t="s">
        <v>117</v>
      </c>
    </row>
    <row r="71" spans="1:2" ht="37.5" customHeight="1">
      <c r="A71" s="315" t="s">
        <v>118</v>
      </c>
      <c r="B71" s="324" t="s">
        <v>119</v>
      </c>
    </row>
    <row r="72" spans="1:2" ht="37.5" customHeight="1">
      <c r="A72" s="321" t="s">
        <v>120</v>
      </c>
      <c r="B72" s="324" t="s">
        <v>121</v>
      </c>
    </row>
    <row r="73" spans="1:2" ht="25.5" customHeight="1">
      <c r="A73" s="406" t="s">
        <v>122</v>
      </c>
      <c r="B73" s="407"/>
    </row>
    <row r="74" spans="1:2" ht="27.6">
      <c r="A74" s="315" t="s">
        <v>123</v>
      </c>
      <c r="B74" s="222" t="s">
        <v>124</v>
      </c>
    </row>
    <row r="75" spans="1:2" ht="27.6">
      <c r="A75" s="315" t="s">
        <v>125</v>
      </c>
      <c r="B75" s="222" t="s">
        <v>126</v>
      </c>
    </row>
    <row r="76" spans="1:2" ht="27.6">
      <c r="A76" s="315" t="s">
        <v>127</v>
      </c>
      <c r="B76" s="222" t="s">
        <v>128</v>
      </c>
    </row>
    <row r="77" spans="1:2" ht="27.6">
      <c r="A77" s="315" t="s">
        <v>129</v>
      </c>
      <c r="B77" s="222" t="s">
        <v>130</v>
      </c>
    </row>
    <row r="78" spans="1:2" ht="27.6">
      <c r="A78" s="315" t="s">
        <v>131</v>
      </c>
      <c r="B78" s="222" t="s">
        <v>132</v>
      </c>
    </row>
    <row r="79" spans="1:2" ht="41.45">
      <c r="A79" s="315" t="s">
        <v>133</v>
      </c>
      <c r="B79" s="222" t="s">
        <v>134</v>
      </c>
    </row>
    <row r="80" spans="1:2" ht="27.6">
      <c r="A80" s="315" t="s">
        <v>135</v>
      </c>
      <c r="B80" s="222" t="s">
        <v>136</v>
      </c>
    </row>
    <row r="81" spans="1:2">
      <c r="A81" s="315" t="s">
        <v>137</v>
      </c>
      <c r="B81" s="222" t="s">
        <v>138</v>
      </c>
    </row>
    <row r="82" spans="1:2" ht="41.45">
      <c r="A82" s="325" t="s">
        <v>139</v>
      </c>
      <c r="B82" s="222" t="s">
        <v>140</v>
      </c>
    </row>
    <row r="83" spans="1:2" ht="41.45">
      <c r="A83" s="321" t="s">
        <v>141</v>
      </c>
      <c r="B83" s="222" t="s">
        <v>142</v>
      </c>
    </row>
    <row r="84" spans="1:2" ht="41.45">
      <c r="A84" s="315" t="s">
        <v>143</v>
      </c>
      <c r="B84" s="222" t="s">
        <v>144</v>
      </c>
    </row>
    <row r="85" spans="1:2" ht="27.6">
      <c r="A85" s="315" t="s">
        <v>45</v>
      </c>
      <c r="B85" s="222" t="s">
        <v>145</v>
      </c>
    </row>
    <row r="86" spans="1:2" ht="27.6">
      <c r="A86" s="315" t="s">
        <v>146</v>
      </c>
      <c r="B86" s="222" t="s">
        <v>147</v>
      </c>
    </row>
    <row r="87" spans="1:2" ht="41.45">
      <c r="A87" s="315" t="s">
        <v>148</v>
      </c>
      <c r="B87" s="222" t="s">
        <v>149</v>
      </c>
    </row>
    <row r="88" spans="1:2" ht="18.600000000000001" customHeight="1">
      <c r="A88" s="406" t="s">
        <v>150</v>
      </c>
      <c r="B88" s="407"/>
    </row>
    <row r="89" spans="1:2">
      <c r="A89" s="326" t="s">
        <v>151</v>
      </c>
      <c r="B89" s="327" t="s">
        <v>152</v>
      </c>
    </row>
    <row r="90" spans="1:2">
      <c r="A90" s="326" t="s">
        <v>153</v>
      </c>
      <c r="B90" s="327" t="s">
        <v>154</v>
      </c>
    </row>
    <row r="91" spans="1:2">
      <c r="A91" s="326" t="s">
        <v>155</v>
      </c>
      <c r="B91" s="327" t="s">
        <v>156</v>
      </c>
    </row>
    <row r="92" spans="1:2">
      <c r="A92" s="326" t="s">
        <v>157</v>
      </c>
      <c r="B92" s="327" t="s">
        <v>158</v>
      </c>
    </row>
    <row r="93" spans="1:2">
      <c r="A93" s="402" t="s">
        <v>159</v>
      </c>
      <c r="B93" s="403"/>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topLeftCell="A103" zoomScale="60" zoomScaleNormal="20" workbookViewId="0">
      <selection activeCell="D114" sqref="D114:E114"/>
    </sheetView>
  </sheetViews>
  <sheetFormatPr defaultColWidth="10.85546875" defaultRowHeight="13.9"/>
  <cols>
    <col min="1" max="1" width="49.7109375" style="1" customWidth="1"/>
    <col min="2" max="5" width="35.7109375" style="1" customWidth="1"/>
    <col min="6" max="6" width="43" style="1" customWidth="1"/>
    <col min="7" max="7" width="41.140625" style="1" customWidth="1"/>
    <col min="8" max="8" width="35.7109375" style="1" customWidth="1"/>
    <col min="9" max="9" width="5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9" customFormat="1" ht="22.15" customHeight="1" thickBot="1">
      <c r="A1" s="505"/>
      <c r="B1" s="482" t="s">
        <v>160</v>
      </c>
      <c r="C1" s="483"/>
      <c r="D1" s="483"/>
      <c r="E1" s="483"/>
      <c r="F1" s="483"/>
      <c r="G1" s="483"/>
      <c r="H1" s="483"/>
      <c r="I1" s="483"/>
      <c r="J1" s="483"/>
      <c r="K1" s="483"/>
      <c r="L1" s="484"/>
      <c r="M1" s="479" t="s">
        <v>161</v>
      </c>
      <c r="N1" s="480"/>
      <c r="O1" s="481"/>
    </row>
    <row r="2" spans="1:15" s="79" customFormat="1" ht="18" customHeight="1" thickBot="1">
      <c r="A2" s="506"/>
      <c r="B2" s="485" t="s">
        <v>162</v>
      </c>
      <c r="C2" s="486"/>
      <c r="D2" s="486"/>
      <c r="E2" s="486"/>
      <c r="F2" s="486"/>
      <c r="G2" s="486"/>
      <c r="H2" s="486"/>
      <c r="I2" s="486"/>
      <c r="J2" s="486"/>
      <c r="K2" s="486"/>
      <c r="L2" s="487"/>
      <c r="M2" s="479" t="s">
        <v>163</v>
      </c>
      <c r="N2" s="480"/>
      <c r="O2" s="481"/>
    </row>
    <row r="3" spans="1:15" s="79" customFormat="1" ht="19.899999999999999" customHeight="1" thickBot="1">
      <c r="A3" s="506"/>
      <c r="B3" s="485" t="s">
        <v>0</v>
      </c>
      <c r="C3" s="486"/>
      <c r="D3" s="486"/>
      <c r="E3" s="486"/>
      <c r="F3" s="486"/>
      <c r="G3" s="486"/>
      <c r="H3" s="486"/>
      <c r="I3" s="486"/>
      <c r="J3" s="486"/>
      <c r="K3" s="486"/>
      <c r="L3" s="487"/>
      <c r="M3" s="479" t="s">
        <v>164</v>
      </c>
      <c r="N3" s="480"/>
      <c r="O3" s="481"/>
    </row>
    <row r="4" spans="1:15" s="79" customFormat="1" ht="21.75" customHeight="1" thickBot="1">
      <c r="A4" s="507"/>
      <c r="B4" s="488" t="s">
        <v>165</v>
      </c>
      <c r="C4" s="489"/>
      <c r="D4" s="489"/>
      <c r="E4" s="489"/>
      <c r="F4" s="489"/>
      <c r="G4" s="489"/>
      <c r="H4" s="489"/>
      <c r="I4" s="489"/>
      <c r="J4" s="489"/>
      <c r="K4" s="489"/>
      <c r="L4" s="490"/>
      <c r="M4" s="479" t="s">
        <v>166</v>
      </c>
      <c r="N4" s="480"/>
      <c r="O4" s="481"/>
    </row>
    <row r="5" spans="1:15" s="79" customFormat="1" ht="16.149999999999999" customHeight="1" thickBot="1">
      <c r="A5" s="80"/>
      <c r="B5" s="81"/>
      <c r="C5" s="81"/>
      <c r="D5" s="81"/>
      <c r="E5" s="81"/>
      <c r="F5" s="81"/>
      <c r="G5" s="81"/>
      <c r="H5" s="81"/>
      <c r="I5" s="81"/>
      <c r="J5" s="81"/>
      <c r="K5" s="81"/>
      <c r="L5" s="81"/>
      <c r="M5" s="82"/>
      <c r="N5" s="82"/>
      <c r="O5" s="82"/>
    </row>
    <row r="6" spans="1:15" ht="40.35" customHeight="1" thickBot="1">
      <c r="A6" s="50" t="s">
        <v>167</v>
      </c>
      <c r="B6" s="516" t="s">
        <v>168</v>
      </c>
      <c r="C6" s="517"/>
      <c r="D6" s="517"/>
      <c r="E6" s="517"/>
      <c r="F6" s="517"/>
      <c r="G6" s="517"/>
      <c r="H6" s="517"/>
      <c r="I6" s="517"/>
      <c r="J6" s="517"/>
      <c r="K6" s="518"/>
      <c r="L6" s="158" t="s">
        <v>169</v>
      </c>
      <c r="M6" s="519">
        <v>2024110010299</v>
      </c>
      <c r="N6" s="520"/>
      <c r="O6" s="521"/>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509" t="s">
        <v>6</v>
      </c>
      <c r="B8" s="158" t="s">
        <v>170</v>
      </c>
      <c r="C8" s="124" t="s">
        <v>171</v>
      </c>
      <c r="D8" s="158" t="s">
        <v>172</v>
      </c>
      <c r="E8" s="124" t="s">
        <v>171</v>
      </c>
      <c r="F8" s="158" t="s">
        <v>173</v>
      </c>
      <c r="G8" s="124" t="s">
        <v>171</v>
      </c>
      <c r="H8" s="158" t="s">
        <v>174</v>
      </c>
      <c r="I8" s="126" t="s">
        <v>171</v>
      </c>
      <c r="J8" s="493" t="s">
        <v>8</v>
      </c>
      <c r="K8" s="508"/>
      <c r="L8" s="157" t="s">
        <v>175</v>
      </c>
      <c r="M8" s="524"/>
      <c r="N8" s="524"/>
      <c r="O8" s="524"/>
    </row>
    <row r="9" spans="1:15" s="79" customFormat="1" ht="21.75" customHeight="1" thickBot="1">
      <c r="A9" s="509"/>
      <c r="B9" s="159" t="s">
        <v>176</v>
      </c>
      <c r="C9" s="127" t="s">
        <v>171</v>
      </c>
      <c r="D9" s="158" t="s">
        <v>177</v>
      </c>
      <c r="E9" s="127" t="s">
        <v>171</v>
      </c>
      <c r="F9" s="158" t="s">
        <v>178</v>
      </c>
      <c r="G9" s="127" t="s">
        <v>171</v>
      </c>
      <c r="H9" s="158" t="s">
        <v>179</v>
      </c>
      <c r="I9" s="126" t="s">
        <v>171</v>
      </c>
      <c r="J9" s="493"/>
      <c r="K9" s="508"/>
      <c r="L9" s="157" t="s">
        <v>180</v>
      </c>
      <c r="M9" s="524"/>
      <c r="N9" s="524"/>
      <c r="O9" s="524"/>
    </row>
    <row r="10" spans="1:15" s="79" customFormat="1" ht="21.75" customHeight="1" thickBot="1">
      <c r="A10" s="509"/>
      <c r="B10" s="158" t="s">
        <v>181</v>
      </c>
      <c r="C10" s="127" t="s">
        <v>171</v>
      </c>
      <c r="D10" s="158" t="s">
        <v>182</v>
      </c>
      <c r="E10" s="127" t="s">
        <v>171</v>
      </c>
      <c r="F10" s="158" t="s">
        <v>183</v>
      </c>
      <c r="G10" s="127" t="s">
        <v>171</v>
      </c>
      <c r="H10" s="158" t="s">
        <v>184</v>
      </c>
      <c r="I10" s="126"/>
      <c r="J10" s="493"/>
      <c r="K10" s="508"/>
      <c r="L10" s="157" t="s">
        <v>185</v>
      </c>
      <c r="M10" s="524" t="s">
        <v>171</v>
      </c>
      <c r="N10" s="524"/>
      <c r="O10" s="524"/>
    </row>
    <row r="11" spans="1:15" ht="15" customHeight="1" thickBot="1">
      <c r="A11" s="6"/>
      <c r="B11" s="7"/>
      <c r="C11" s="7"/>
      <c r="D11" s="9"/>
      <c r="E11" s="8"/>
      <c r="F11" s="8"/>
      <c r="G11" s="211"/>
      <c r="H11" s="211"/>
      <c r="I11" s="10"/>
      <c r="J11" s="10"/>
      <c r="K11" s="7"/>
      <c r="L11" s="7"/>
      <c r="M11" s="7"/>
      <c r="N11" s="7"/>
      <c r="O11" s="7"/>
    </row>
    <row r="12" spans="1:15" ht="15" customHeight="1">
      <c r="A12" s="513" t="s">
        <v>186</v>
      </c>
      <c r="B12" s="494" t="s">
        <v>187</v>
      </c>
      <c r="C12" s="495"/>
      <c r="D12" s="495"/>
      <c r="E12" s="495"/>
      <c r="F12" s="495"/>
      <c r="G12" s="495"/>
      <c r="H12" s="495"/>
      <c r="I12" s="495"/>
      <c r="J12" s="495"/>
      <c r="K12" s="495"/>
      <c r="L12" s="495"/>
      <c r="M12" s="495"/>
      <c r="N12" s="495"/>
      <c r="O12" s="496"/>
    </row>
    <row r="13" spans="1:15" ht="15" customHeight="1">
      <c r="A13" s="514"/>
      <c r="B13" s="497"/>
      <c r="C13" s="498"/>
      <c r="D13" s="498"/>
      <c r="E13" s="498"/>
      <c r="F13" s="498"/>
      <c r="G13" s="498"/>
      <c r="H13" s="498"/>
      <c r="I13" s="498"/>
      <c r="J13" s="498"/>
      <c r="K13" s="498"/>
      <c r="L13" s="498"/>
      <c r="M13" s="498"/>
      <c r="N13" s="498"/>
      <c r="O13" s="499"/>
    </row>
    <row r="14" spans="1:15" ht="15" customHeight="1" thickBot="1">
      <c r="A14" s="515"/>
      <c r="B14" s="500"/>
      <c r="C14" s="501"/>
      <c r="D14" s="501"/>
      <c r="E14" s="501"/>
      <c r="F14" s="501"/>
      <c r="G14" s="501"/>
      <c r="H14" s="501"/>
      <c r="I14" s="501"/>
      <c r="J14" s="501"/>
      <c r="K14" s="501"/>
      <c r="L14" s="501"/>
      <c r="M14" s="501"/>
      <c r="N14" s="501"/>
      <c r="O14" s="502"/>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0" t="s">
        <v>13</v>
      </c>
      <c r="B16" s="503" t="s">
        <v>188</v>
      </c>
      <c r="C16" s="503"/>
      <c r="D16" s="503"/>
      <c r="E16" s="503"/>
      <c r="F16" s="503"/>
      <c r="G16" s="509" t="s">
        <v>15</v>
      </c>
      <c r="H16" s="509"/>
      <c r="I16" s="504" t="s">
        <v>189</v>
      </c>
      <c r="J16" s="504"/>
      <c r="K16" s="504"/>
      <c r="L16" s="504"/>
      <c r="M16" s="504"/>
      <c r="N16" s="504"/>
      <c r="O16" s="504"/>
    </row>
    <row r="17" spans="1:23" ht="9" customHeight="1">
      <c r="A17" s="14"/>
      <c r="B17" s="16"/>
      <c r="C17" s="15"/>
      <c r="D17" s="15"/>
      <c r="E17" s="15"/>
      <c r="F17" s="15"/>
      <c r="G17" s="16"/>
      <c r="H17" s="16"/>
      <c r="I17" s="16"/>
      <c r="J17" s="16"/>
      <c r="K17" s="16"/>
      <c r="L17" s="17"/>
      <c r="M17" s="17"/>
      <c r="N17" s="17"/>
      <c r="O17" s="17"/>
    </row>
    <row r="18" spans="1:23" ht="56.25" customHeight="1">
      <c r="A18" s="312" t="s">
        <v>17</v>
      </c>
      <c r="B18" s="511" t="s">
        <v>190</v>
      </c>
      <c r="C18" s="511"/>
      <c r="D18" s="511"/>
      <c r="E18" s="511"/>
      <c r="F18" s="313" t="s">
        <v>19</v>
      </c>
      <c r="G18" s="510" t="s">
        <v>191</v>
      </c>
      <c r="H18" s="510"/>
      <c r="I18" s="510"/>
      <c r="J18" s="50" t="s">
        <v>21</v>
      </c>
      <c r="K18" s="503" t="s">
        <v>192</v>
      </c>
      <c r="L18" s="503"/>
      <c r="M18" s="503"/>
      <c r="N18" s="503"/>
      <c r="O18" s="503"/>
    </row>
    <row r="19" spans="1:23" ht="9" customHeight="1">
      <c r="A19" s="5"/>
      <c r="B19" s="2"/>
      <c r="C19" s="512"/>
      <c r="D19" s="512"/>
      <c r="E19" s="512"/>
      <c r="F19" s="512"/>
      <c r="G19" s="512"/>
      <c r="H19" s="512"/>
      <c r="I19" s="512"/>
      <c r="J19" s="512"/>
      <c r="K19" s="512"/>
      <c r="L19" s="512"/>
      <c r="M19" s="512"/>
      <c r="N19" s="512"/>
      <c r="O19" s="512"/>
    </row>
    <row r="20" spans="1:23" ht="16.5" customHeight="1" thickBot="1">
      <c r="A20" s="76"/>
      <c r="B20" s="77"/>
      <c r="C20" s="77"/>
      <c r="D20" s="77"/>
      <c r="E20" s="77"/>
      <c r="F20" s="77"/>
      <c r="G20" s="77"/>
      <c r="H20" s="77"/>
      <c r="I20" s="77"/>
      <c r="J20" s="77"/>
      <c r="K20" s="77"/>
      <c r="L20" s="77"/>
      <c r="M20" s="77"/>
      <c r="N20" s="77"/>
      <c r="O20" s="77"/>
    </row>
    <row r="21" spans="1:23" ht="32.1" customHeight="1" thickBot="1">
      <c r="A21" s="491" t="s">
        <v>23</v>
      </c>
      <c r="B21" s="492"/>
      <c r="C21" s="492"/>
      <c r="D21" s="492"/>
      <c r="E21" s="492"/>
      <c r="F21" s="492"/>
      <c r="G21" s="492"/>
      <c r="H21" s="492"/>
      <c r="I21" s="492"/>
      <c r="J21" s="492"/>
      <c r="K21" s="492"/>
      <c r="L21" s="492"/>
      <c r="M21" s="492"/>
      <c r="N21" s="492"/>
      <c r="O21" s="493"/>
    </row>
    <row r="22" spans="1:23" ht="32.1" customHeight="1" thickBot="1">
      <c r="A22" s="491" t="s">
        <v>193</v>
      </c>
      <c r="B22" s="492"/>
      <c r="C22" s="492"/>
      <c r="D22" s="492"/>
      <c r="E22" s="492"/>
      <c r="F22" s="492"/>
      <c r="G22" s="492"/>
      <c r="H22" s="492"/>
      <c r="I22" s="492"/>
      <c r="J22" s="492"/>
      <c r="K22" s="492"/>
      <c r="L22" s="492"/>
      <c r="M22" s="492"/>
      <c r="N22" s="492"/>
      <c r="O22" s="493"/>
    </row>
    <row r="23" spans="1:23"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c r="A24" s="21" t="s">
        <v>24</v>
      </c>
      <c r="B24" s="228">
        <v>631992843</v>
      </c>
      <c r="C24" s="22">
        <v>0</v>
      </c>
      <c r="D24" s="22">
        <v>30000000</v>
      </c>
      <c r="E24" s="22">
        <v>112930000</v>
      </c>
      <c r="F24" s="22">
        <v>105031157</v>
      </c>
      <c r="G24" s="314">
        <v>0</v>
      </c>
      <c r="H24" s="229"/>
      <c r="I24" s="229"/>
      <c r="J24" s="229">
        <v>-14525568</v>
      </c>
      <c r="K24" s="229"/>
      <c r="L24" s="229"/>
      <c r="M24" s="229"/>
      <c r="N24" s="215">
        <f>SUM(B24:M24)</f>
        <v>865428432</v>
      </c>
      <c r="O24" s="208">
        <v>1</v>
      </c>
      <c r="Q24" s="357"/>
      <c r="R24" s="357"/>
      <c r="S24" s="357" t="s">
        <v>196</v>
      </c>
      <c r="T24" s="357"/>
      <c r="U24" s="357" t="s">
        <v>197</v>
      </c>
      <c r="V24" s="357"/>
      <c r="W24" s="357"/>
    </row>
    <row r="25" spans="1:23" ht="32.1" customHeight="1">
      <c r="A25" s="21" t="s">
        <v>26</v>
      </c>
      <c r="B25" s="22">
        <v>543845000</v>
      </c>
      <c r="C25" s="22">
        <v>88147843</v>
      </c>
      <c r="D25" s="22">
        <v>0</v>
      </c>
      <c r="E25" s="228">
        <v>-2455618</v>
      </c>
      <c r="F25" s="22">
        <v>44402298</v>
      </c>
      <c r="G25" s="22">
        <v>0</v>
      </c>
      <c r="H25" s="22">
        <v>0</v>
      </c>
      <c r="I25" s="22">
        <v>160182577</v>
      </c>
      <c r="J25" s="22"/>
      <c r="K25" s="22">
        <v>5497067</v>
      </c>
      <c r="L25" s="22">
        <v>7225000</v>
      </c>
      <c r="M25" s="22"/>
      <c r="N25" s="215">
        <f t="shared" ref="N25:N29" si="0">SUM(B25:M25)</f>
        <v>846844167</v>
      </c>
      <c r="O25" s="209">
        <f>N25/N24</f>
        <v>0.97852593661956322</v>
      </c>
      <c r="Q25" s="358">
        <f>+S25-H26</f>
        <v>-5610000</v>
      </c>
      <c r="R25" s="357"/>
      <c r="S25" s="359">
        <v>97404460</v>
      </c>
      <c r="T25" s="357"/>
      <c r="U25" s="359">
        <v>57770080</v>
      </c>
      <c r="V25" s="357"/>
      <c r="W25" s="358">
        <f>+U25+Q25</f>
        <v>52160080</v>
      </c>
    </row>
    <row r="26" spans="1:23" ht="32.1" customHeight="1">
      <c r="A26" s="21" t="s">
        <v>28</v>
      </c>
      <c r="B26" s="22"/>
      <c r="C26" s="228">
        <v>4199000</v>
      </c>
      <c r="D26" s="333">
        <f>55576000+284</f>
        <v>55576284</v>
      </c>
      <c r="E26" s="228">
        <v>59664281</v>
      </c>
      <c r="F26" s="228">
        <v>59664281</v>
      </c>
      <c r="G26" s="22">
        <v>57250000</v>
      </c>
      <c r="H26" s="22">
        <v>103014460</v>
      </c>
      <c r="I26" s="22">
        <v>52160080</v>
      </c>
      <c r="J26" s="22">
        <v>58971560</v>
      </c>
      <c r="K26" s="22">
        <v>55731664</v>
      </c>
      <c r="L26" s="22">
        <v>62369480</v>
      </c>
      <c r="M26" s="22"/>
      <c r="N26" s="215">
        <f>SUM(B26:M26)</f>
        <v>568601090</v>
      </c>
      <c r="O26" s="209">
        <f>N26/N24</f>
        <v>0.6570168820152652</v>
      </c>
      <c r="Q26" s="360"/>
      <c r="R26" s="357"/>
      <c r="S26" s="357"/>
      <c r="T26" s="357"/>
      <c r="U26" s="357"/>
      <c r="V26" s="357"/>
      <c r="W26" s="357"/>
    </row>
    <row r="27" spans="1:23" ht="32.1" customHeight="1">
      <c r="A27" s="21" t="s">
        <v>198</v>
      </c>
      <c r="B27" s="22"/>
      <c r="C27" s="22">
        <v>8929174</v>
      </c>
      <c r="D27" s="22">
        <v>35000000</v>
      </c>
      <c r="E27" s="228">
        <f>197979587-4680000</f>
        <v>193299587</v>
      </c>
      <c r="F27" s="22"/>
      <c r="G27" s="22">
        <v>0</v>
      </c>
      <c r="H27" s="22"/>
      <c r="I27" s="22"/>
      <c r="J27" s="22"/>
      <c r="K27" s="22"/>
      <c r="L27" s="22"/>
      <c r="M27" s="22"/>
      <c r="N27" s="332">
        <f t="shared" si="0"/>
        <v>237228761</v>
      </c>
      <c r="O27" s="209">
        <v>1</v>
      </c>
    </row>
    <row r="28" spans="1:23" ht="32.1" customHeight="1">
      <c r="A28" s="21" t="s">
        <v>199</v>
      </c>
      <c r="B28" s="22">
        <v>0</v>
      </c>
      <c r="C28" s="22">
        <v>0</v>
      </c>
      <c r="D28" s="22"/>
      <c r="E28" s="228"/>
      <c r="F28" s="22">
        <v>0</v>
      </c>
      <c r="G28" s="22">
        <v>0</v>
      </c>
      <c r="H28" s="22">
        <v>0</v>
      </c>
      <c r="I28" s="22"/>
      <c r="J28" s="22"/>
      <c r="K28" s="22"/>
      <c r="L28" s="22"/>
      <c r="M28" s="22"/>
      <c r="N28" s="215">
        <f t="shared" si="0"/>
        <v>0</v>
      </c>
      <c r="O28" s="209">
        <f>N28/N27</f>
        <v>0</v>
      </c>
      <c r="S28" s="356"/>
    </row>
    <row r="29" spans="1:23" ht="32.1" customHeight="1" thickBot="1">
      <c r="A29" s="24" t="s">
        <v>34</v>
      </c>
      <c r="B29" s="281">
        <v>0</v>
      </c>
      <c r="C29" s="281">
        <v>67564840</v>
      </c>
      <c r="D29" s="25">
        <v>0</v>
      </c>
      <c r="E29" s="281">
        <v>169663921</v>
      </c>
      <c r="F29" s="25">
        <v>0</v>
      </c>
      <c r="G29" s="25">
        <v>0</v>
      </c>
      <c r="H29" s="25">
        <v>0</v>
      </c>
      <c r="I29" s="25"/>
      <c r="J29" s="25"/>
      <c r="K29" s="25"/>
      <c r="L29" s="25"/>
      <c r="M29" s="25"/>
      <c r="N29" s="216">
        <f t="shared" si="0"/>
        <v>237228761</v>
      </c>
      <c r="O29" s="210">
        <f>N29/N27</f>
        <v>1</v>
      </c>
      <c r="Q29" s="356"/>
      <c r="S29" s="354"/>
    </row>
    <row r="30" spans="1:23" s="26" customFormat="1" ht="16.5" customHeight="1"/>
    <row r="31" spans="1:23" s="26" customFormat="1" ht="17.25" customHeight="1"/>
    <row r="32" spans="1:23" ht="5.25" customHeight="1" thickBot="1"/>
    <row r="33" spans="1:13" ht="48" customHeight="1" thickBot="1">
      <c r="A33" s="458" t="s">
        <v>200</v>
      </c>
      <c r="B33" s="459"/>
      <c r="C33" s="459"/>
      <c r="D33" s="459"/>
      <c r="E33" s="459"/>
      <c r="F33" s="459"/>
      <c r="G33" s="459"/>
      <c r="H33" s="459"/>
      <c r="I33" s="460"/>
      <c r="J33" s="30"/>
    </row>
    <row r="34" spans="1:13" ht="50.25" customHeight="1" thickBot="1">
      <c r="A34" s="38" t="s">
        <v>201</v>
      </c>
      <c r="B34" s="461" t="str">
        <f>+B12</f>
        <v>Implementar 1 estrategia de comunicaciones</v>
      </c>
      <c r="C34" s="462"/>
      <c r="D34" s="462"/>
      <c r="E34" s="462"/>
      <c r="F34" s="462"/>
      <c r="G34" s="462"/>
      <c r="H34" s="462"/>
      <c r="I34" s="463"/>
      <c r="J34" s="28"/>
      <c r="M34" s="195"/>
    </row>
    <row r="35" spans="1:13" ht="18.75" customHeight="1" thickBot="1">
      <c r="A35" s="451" t="s">
        <v>39</v>
      </c>
      <c r="B35" s="85">
        <v>2024</v>
      </c>
      <c r="C35" s="85">
        <v>2025</v>
      </c>
      <c r="D35" s="85">
        <v>2026</v>
      </c>
      <c r="E35" s="85">
        <v>2027</v>
      </c>
      <c r="F35" s="85" t="s">
        <v>202</v>
      </c>
      <c r="G35" s="471" t="s">
        <v>41</v>
      </c>
      <c r="H35" s="472" t="s">
        <v>203</v>
      </c>
      <c r="I35" s="473"/>
      <c r="J35" s="28"/>
      <c r="M35" s="195"/>
    </row>
    <row r="36" spans="1:13" ht="50.25" customHeight="1" thickBot="1">
      <c r="A36" s="452"/>
      <c r="B36" s="181">
        <v>1</v>
      </c>
      <c r="C36" s="182">
        <v>1</v>
      </c>
      <c r="D36" s="182">
        <v>1</v>
      </c>
      <c r="E36" s="182">
        <v>1</v>
      </c>
      <c r="F36" s="182">
        <v>1</v>
      </c>
      <c r="G36" s="471"/>
      <c r="H36" s="474"/>
      <c r="I36" s="475"/>
      <c r="J36" s="28"/>
      <c r="M36" s="196"/>
    </row>
    <row r="37" spans="1:13" ht="52.5" customHeight="1" thickBot="1">
      <c r="A37" s="39" t="s">
        <v>43</v>
      </c>
      <c r="B37" s="464">
        <v>0.38</v>
      </c>
      <c r="C37" s="465"/>
      <c r="D37" s="466" t="s">
        <v>204</v>
      </c>
      <c r="E37" s="467"/>
      <c r="F37" s="467"/>
      <c r="G37" s="467"/>
      <c r="H37" s="467"/>
      <c r="I37" s="468"/>
    </row>
    <row r="38" spans="1:13" s="29" customFormat="1" ht="48" customHeight="1" thickBot="1">
      <c r="A38" s="451" t="s">
        <v>205</v>
      </c>
      <c r="B38" s="39" t="s">
        <v>206</v>
      </c>
      <c r="C38" s="38" t="s">
        <v>87</v>
      </c>
      <c r="D38" s="436" t="s">
        <v>89</v>
      </c>
      <c r="E38" s="437"/>
      <c r="F38" s="436" t="s">
        <v>91</v>
      </c>
      <c r="G38" s="437"/>
      <c r="H38" s="40" t="s">
        <v>93</v>
      </c>
      <c r="I38" s="42" t="s">
        <v>94</v>
      </c>
      <c r="M38" s="197"/>
    </row>
    <row r="39" spans="1:13" ht="211.5" customHeight="1" thickBot="1">
      <c r="A39" s="452"/>
      <c r="B39" s="230">
        <v>8.3000000000000004E-2</v>
      </c>
      <c r="C39" s="33">
        <v>8.3000000000000004E-2</v>
      </c>
      <c r="D39" s="454" t="s">
        <v>207</v>
      </c>
      <c r="E39" s="455"/>
      <c r="F39" s="454" t="s">
        <v>208</v>
      </c>
      <c r="G39" s="455"/>
      <c r="H39" s="31" t="s">
        <v>209</v>
      </c>
      <c r="I39" s="32" t="s">
        <v>210</v>
      </c>
      <c r="M39" s="195"/>
    </row>
    <row r="40" spans="1:13" s="29" customFormat="1" ht="54" customHeight="1" thickBot="1">
      <c r="A40" s="451" t="s">
        <v>211</v>
      </c>
      <c r="B40" s="41" t="s">
        <v>206</v>
      </c>
      <c r="C40" s="40" t="s">
        <v>87</v>
      </c>
      <c r="D40" s="436" t="s">
        <v>89</v>
      </c>
      <c r="E40" s="437"/>
      <c r="F40" s="436" t="s">
        <v>91</v>
      </c>
      <c r="G40" s="437"/>
      <c r="H40" s="40" t="s">
        <v>93</v>
      </c>
      <c r="I40" s="42" t="s">
        <v>94</v>
      </c>
    </row>
    <row r="41" spans="1:13" s="368" customFormat="1" ht="153.75" customHeight="1" thickBot="1">
      <c r="A41" s="452"/>
      <c r="B41" s="372">
        <v>8.3000000000000004E-2</v>
      </c>
      <c r="C41" s="373">
        <v>8.3000000000000004E-2</v>
      </c>
      <c r="D41" s="440" t="s">
        <v>212</v>
      </c>
      <c r="E41" s="453"/>
      <c r="F41" s="469" t="s">
        <v>213</v>
      </c>
      <c r="G41" s="470"/>
      <c r="H41" s="366" t="s">
        <v>209</v>
      </c>
      <c r="I41" s="374" t="s">
        <v>214</v>
      </c>
    </row>
    <row r="42" spans="1:13" s="29" customFormat="1" ht="45" customHeight="1" thickBot="1">
      <c r="A42" s="451" t="s">
        <v>215</v>
      </c>
      <c r="B42" s="41" t="s">
        <v>206</v>
      </c>
      <c r="C42" s="40" t="s">
        <v>87</v>
      </c>
      <c r="D42" s="436" t="s">
        <v>89</v>
      </c>
      <c r="E42" s="437"/>
      <c r="F42" s="436" t="s">
        <v>91</v>
      </c>
      <c r="G42" s="437"/>
      <c r="H42" s="40" t="s">
        <v>93</v>
      </c>
      <c r="I42" s="42" t="s">
        <v>94</v>
      </c>
    </row>
    <row r="43" spans="1:13" s="368" customFormat="1" ht="231.75" customHeight="1" thickBot="1">
      <c r="A43" s="452"/>
      <c r="B43" s="372">
        <v>8.3000000000000004E-2</v>
      </c>
      <c r="C43" s="373">
        <v>8.3000000000000004E-2</v>
      </c>
      <c r="D43" s="440" t="s">
        <v>216</v>
      </c>
      <c r="E43" s="453"/>
      <c r="F43" s="440" t="s">
        <v>217</v>
      </c>
      <c r="G43" s="453"/>
      <c r="H43" s="366" t="s">
        <v>209</v>
      </c>
      <c r="I43" s="374" t="s">
        <v>218</v>
      </c>
    </row>
    <row r="44" spans="1:13" s="29" customFormat="1" ht="44.25" customHeight="1" thickBot="1">
      <c r="A44" s="451" t="s">
        <v>219</v>
      </c>
      <c r="B44" s="41" t="s">
        <v>206</v>
      </c>
      <c r="C44" s="41" t="s">
        <v>87</v>
      </c>
      <c r="D44" s="436" t="s">
        <v>89</v>
      </c>
      <c r="E44" s="437"/>
      <c r="F44" s="436" t="s">
        <v>91</v>
      </c>
      <c r="G44" s="437"/>
      <c r="H44" s="40" t="s">
        <v>93</v>
      </c>
      <c r="I44" s="40" t="s">
        <v>94</v>
      </c>
    </row>
    <row r="45" spans="1:13" s="368" customFormat="1" ht="327" customHeight="1" thickBot="1">
      <c r="A45" s="452"/>
      <c r="B45" s="373">
        <v>8.3000000000000004E-2</v>
      </c>
      <c r="C45" s="373">
        <v>8.3000000000000004E-2</v>
      </c>
      <c r="D45" s="440" t="s">
        <v>220</v>
      </c>
      <c r="E45" s="453"/>
      <c r="F45" s="440" t="s">
        <v>221</v>
      </c>
      <c r="G45" s="453"/>
      <c r="H45" s="366" t="s">
        <v>209</v>
      </c>
      <c r="I45" s="374" t="s">
        <v>222</v>
      </c>
    </row>
    <row r="46" spans="1:13" s="29" customFormat="1" ht="47.25" customHeight="1" thickBot="1">
      <c r="A46" s="451" t="s">
        <v>223</v>
      </c>
      <c r="B46" s="41" t="s">
        <v>206</v>
      </c>
      <c r="C46" s="40" t="s">
        <v>87</v>
      </c>
      <c r="D46" s="436" t="s">
        <v>89</v>
      </c>
      <c r="E46" s="437"/>
      <c r="F46" s="436" t="s">
        <v>91</v>
      </c>
      <c r="G46" s="437"/>
      <c r="H46" s="40" t="s">
        <v>93</v>
      </c>
      <c r="I46" s="42" t="s">
        <v>94</v>
      </c>
    </row>
    <row r="47" spans="1:13" ht="350.45" customHeight="1" thickBot="1">
      <c r="A47" s="452"/>
      <c r="B47" s="33">
        <v>8.3000000000000004E-2</v>
      </c>
      <c r="C47" s="33">
        <v>8.3000000000000004E-2</v>
      </c>
      <c r="D47" s="885" t="s">
        <v>224</v>
      </c>
      <c r="E47" s="457"/>
      <c r="F47" s="885" t="s">
        <v>225</v>
      </c>
      <c r="G47" s="457"/>
      <c r="H47" s="31" t="s">
        <v>226</v>
      </c>
      <c r="I47" s="334" t="s">
        <v>227</v>
      </c>
    </row>
    <row r="48" spans="1:13" s="29" customFormat="1" ht="52.5" customHeight="1" thickBot="1">
      <c r="A48" s="451" t="s">
        <v>228</v>
      </c>
      <c r="B48" s="41" t="s">
        <v>206</v>
      </c>
      <c r="C48" s="338" t="s">
        <v>87</v>
      </c>
      <c r="D48" s="436" t="s">
        <v>89</v>
      </c>
      <c r="E48" s="437"/>
      <c r="F48" s="436" t="s">
        <v>91</v>
      </c>
      <c r="G48" s="437"/>
      <c r="H48" s="40" t="s">
        <v>93</v>
      </c>
      <c r="I48" s="42" t="s">
        <v>94</v>
      </c>
    </row>
    <row r="49" spans="1:9" s="368" customFormat="1" ht="291.75" customHeight="1" thickBot="1">
      <c r="A49" s="452"/>
      <c r="B49" s="366">
        <v>8.3000000000000004E-2</v>
      </c>
      <c r="C49" s="367">
        <v>8.3000000000000004E-2</v>
      </c>
      <c r="D49" s="438" t="s">
        <v>229</v>
      </c>
      <c r="E49" s="439"/>
      <c r="F49" s="438" t="s">
        <v>230</v>
      </c>
      <c r="G49" s="439"/>
      <c r="H49" s="366" t="s">
        <v>226</v>
      </c>
      <c r="I49" s="344" t="s">
        <v>231</v>
      </c>
    </row>
    <row r="50" spans="1:9" ht="50.25" customHeight="1">
      <c r="A50" s="451" t="s">
        <v>196</v>
      </c>
      <c r="B50" s="39" t="s">
        <v>206</v>
      </c>
      <c r="C50" s="39" t="s">
        <v>87</v>
      </c>
      <c r="D50" s="436" t="s">
        <v>89</v>
      </c>
      <c r="E50" s="437"/>
      <c r="F50" s="436" t="s">
        <v>91</v>
      </c>
      <c r="G50" s="437"/>
      <c r="H50" s="40" t="s">
        <v>93</v>
      </c>
      <c r="I50" s="42" t="s">
        <v>94</v>
      </c>
    </row>
    <row r="51" spans="1:9" s="368" customFormat="1" ht="333" customHeight="1" thickBot="1">
      <c r="A51" s="452"/>
      <c r="B51" s="366">
        <v>8.3000000000000004E-2</v>
      </c>
      <c r="C51" s="367">
        <v>8.3000000000000004E-2</v>
      </c>
      <c r="D51" s="438" t="s">
        <v>232</v>
      </c>
      <c r="E51" s="439"/>
      <c r="F51" s="532" t="s">
        <v>233</v>
      </c>
      <c r="G51" s="533"/>
      <c r="H51" s="366" t="s">
        <v>226</v>
      </c>
      <c r="I51" s="344" t="s">
        <v>234</v>
      </c>
    </row>
    <row r="52" spans="1:9" ht="35.1" customHeight="1" thickBot="1">
      <c r="A52" s="451" t="s">
        <v>197</v>
      </c>
      <c r="B52" s="39" t="s">
        <v>206</v>
      </c>
      <c r="C52" s="38" t="s">
        <v>87</v>
      </c>
      <c r="D52" s="436" t="s">
        <v>89</v>
      </c>
      <c r="E52" s="437"/>
      <c r="F52" s="436" t="s">
        <v>91</v>
      </c>
      <c r="G52" s="437"/>
      <c r="H52" s="40" t="s">
        <v>93</v>
      </c>
      <c r="I52" s="42" t="s">
        <v>94</v>
      </c>
    </row>
    <row r="53" spans="1:9" s="368" customFormat="1" ht="310.5" customHeight="1" thickBot="1">
      <c r="A53" s="452"/>
      <c r="B53" s="366">
        <v>8.3000000000000004E-2</v>
      </c>
      <c r="C53" s="369">
        <v>8.3000000000000004E-2</v>
      </c>
      <c r="D53" s="440" t="s">
        <v>235</v>
      </c>
      <c r="E53" s="456"/>
      <c r="F53" s="440" t="s">
        <v>236</v>
      </c>
      <c r="G53" s="441"/>
      <c r="H53" s="370" t="s">
        <v>209</v>
      </c>
      <c r="I53" s="371" t="s">
        <v>237</v>
      </c>
    </row>
    <row r="54" spans="1:9" ht="35.1" customHeight="1" thickBot="1">
      <c r="A54" s="451" t="s">
        <v>238</v>
      </c>
      <c r="B54" s="39" t="s">
        <v>206</v>
      </c>
      <c r="C54" s="38" t="s">
        <v>87</v>
      </c>
      <c r="D54" s="436" t="s">
        <v>89</v>
      </c>
      <c r="E54" s="437"/>
      <c r="F54" s="436" t="s">
        <v>91</v>
      </c>
      <c r="G54" s="437"/>
      <c r="H54" s="40" t="s">
        <v>93</v>
      </c>
      <c r="I54" s="393" t="s">
        <v>94</v>
      </c>
    </row>
    <row r="55" spans="1:9" s="368" customFormat="1" ht="341.25" customHeight="1" thickBot="1">
      <c r="A55" s="452"/>
      <c r="B55" s="366">
        <v>8.3000000000000004E-2</v>
      </c>
      <c r="C55" s="369">
        <v>8.3000000000000004E-2</v>
      </c>
      <c r="D55" s="440" t="s">
        <v>239</v>
      </c>
      <c r="E55" s="441"/>
      <c r="F55" s="440" t="s">
        <v>240</v>
      </c>
      <c r="G55" s="441"/>
      <c r="H55" s="366" t="s">
        <v>209</v>
      </c>
      <c r="I55" s="371" t="s">
        <v>241</v>
      </c>
    </row>
    <row r="56" spans="1:9" ht="35.1" customHeight="1" thickBot="1">
      <c r="A56" s="451" t="s">
        <v>242</v>
      </c>
      <c r="B56" s="39" t="s">
        <v>206</v>
      </c>
      <c r="C56" s="38" t="s">
        <v>87</v>
      </c>
      <c r="D56" s="436" t="s">
        <v>89</v>
      </c>
      <c r="E56" s="437"/>
      <c r="F56" s="436" t="s">
        <v>91</v>
      </c>
      <c r="G56" s="437"/>
      <c r="H56" s="40" t="s">
        <v>93</v>
      </c>
      <c r="I56" s="42" t="s">
        <v>94</v>
      </c>
    </row>
    <row r="57" spans="1:9" ht="373.5" customHeight="1" thickBot="1">
      <c r="A57" s="452"/>
      <c r="B57" s="31">
        <v>8.3000000000000004E-2</v>
      </c>
      <c r="C57" s="34">
        <v>8.3000000000000004E-2</v>
      </c>
      <c r="D57" s="440" t="s">
        <v>243</v>
      </c>
      <c r="E57" s="453"/>
      <c r="F57" s="537" t="s">
        <v>244</v>
      </c>
      <c r="G57" s="537"/>
      <c r="H57" s="366" t="s">
        <v>209</v>
      </c>
      <c r="I57" s="371" t="s">
        <v>245</v>
      </c>
    </row>
    <row r="58" spans="1:9" ht="45" customHeight="1" thickBot="1">
      <c r="A58" s="451" t="s">
        <v>246</v>
      </c>
      <c r="B58" s="38" t="s">
        <v>206</v>
      </c>
      <c r="C58" s="38" t="s">
        <v>87</v>
      </c>
      <c r="D58" s="436" t="s">
        <v>89</v>
      </c>
      <c r="E58" s="437"/>
      <c r="F58" s="436" t="s">
        <v>91</v>
      </c>
      <c r="G58" s="437"/>
      <c r="H58" s="40" t="s">
        <v>93</v>
      </c>
      <c r="I58" s="42" t="s">
        <v>94</v>
      </c>
    </row>
    <row r="59" spans="1:9" ht="409.5" customHeight="1" thickBot="1">
      <c r="A59" s="452"/>
      <c r="B59" s="31">
        <v>8.3000000000000004E-2</v>
      </c>
      <c r="C59" s="34">
        <v>8.3000000000000004E-2</v>
      </c>
      <c r="D59" s="454" t="s">
        <v>247</v>
      </c>
      <c r="E59" s="455"/>
      <c r="F59" s="444" t="s">
        <v>248</v>
      </c>
      <c r="G59" s="444"/>
      <c r="H59" s="31" t="s">
        <v>209</v>
      </c>
      <c r="I59" s="392" t="s">
        <v>249</v>
      </c>
    </row>
    <row r="60" spans="1:9" ht="45" customHeight="1" thickBot="1">
      <c r="A60" s="451" t="s">
        <v>250</v>
      </c>
      <c r="B60" s="39" t="s">
        <v>206</v>
      </c>
      <c r="C60" s="38" t="s">
        <v>87</v>
      </c>
      <c r="D60" s="436" t="s">
        <v>89</v>
      </c>
      <c r="E60" s="437"/>
      <c r="F60" s="436" t="s">
        <v>91</v>
      </c>
      <c r="G60" s="437"/>
      <c r="H60" s="40" t="s">
        <v>93</v>
      </c>
      <c r="I60" s="42" t="s">
        <v>94</v>
      </c>
    </row>
    <row r="61" spans="1:9" ht="120.75" customHeight="1" thickBot="1">
      <c r="A61" s="452"/>
      <c r="B61" s="31">
        <v>8.3000000000000004E-2</v>
      </c>
      <c r="C61" s="34"/>
      <c r="D61" s="442"/>
      <c r="E61" s="443"/>
      <c r="F61" s="442"/>
      <c r="G61" s="443"/>
      <c r="H61" s="31"/>
      <c r="I61" s="31"/>
    </row>
    <row r="62" spans="1:9">
      <c r="B62" s="183">
        <f>+B61+B59+B57+B55+B53+B51+B49+B47+B45+B43+B41+B39</f>
        <v>0.99599999999999989</v>
      </c>
      <c r="C62" s="183">
        <f>+C61+C59+C57+C55+C53+C51+C49+C47+C45+C43+C41+C39</f>
        <v>0.91299999999999992</v>
      </c>
    </row>
    <row r="64" spans="1:9" s="28" customFormat="1" ht="30" customHeight="1">
      <c r="A64" s="1"/>
      <c r="B64" s="1"/>
      <c r="C64" s="1"/>
      <c r="D64" s="1"/>
      <c r="E64" s="1"/>
      <c r="F64" s="1"/>
      <c r="G64" s="1"/>
      <c r="H64" s="1"/>
      <c r="I64" s="1"/>
    </row>
    <row r="65" spans="1:9" ht="34.5" customHeight="1">
      <c r="A65" s="525" t="s">
        <v>57</v>
      </c>
      <c r="B65" s="525"/>
      <c r="C65" s="525"/>
      <c r="D65" s="525"/>
      <c r="E65" s="525"/>
      <c r="F65" s="525"/>
      <c r="G65" s="525"/>
      <c r="H65" s="525"/>
      <c r="I65" s="525"/>
    </row>
    <row r="66" spans="1:9" ht="67.5" customHeight="1">
      <c r="A66" s="43" t="s">
        <v>58</v>
      </c>
      <c r="B66" s="449" t="s">
        <v>251</v>
      </c>
      <c r="C66" s="450"/>
      <c r="D66" s="449" t="s">
        <v>252</v>
      </c>
      <c r="E66" s="450"/>
      <c r="F66" s="449" t="s">
        <v>253</v>
      </c>
      <c r="G66" s="450"/>
      <c r="H66" s="526" t="s">
        <v>254</v>
      </c>
      <c r="I66" s="527"/>
    </row>
    <row r="67" spans="1:9" ht="45.75" customHeight="1">
      <c r="A67" s="43" t="s">
        <v>255</v>
      </c>
      <c r="B67" s="530">
        <v>0.14000000000000001</v>
      </c>
      <c r="C67" s="531"/>
      <c r="D67" s="530">
        <v>0.12</v>
      </c>
      <c r="E67" s="531"/>
      <c r="F67" s="530">
        <v>0.12</v>
      </c>
      <c r="G67" s="531"/>
      <c r="H67" s="530"/>
      <c r="I67" s="531"/>
    </row>
    <row r="68" spans="1:9" ht="30" customHeight="1">
      <c r="A68" s="522" t="s">
        <v>170</v>
      </c>
      <c r="B68" s="90" t="s">
        <v>85</v>
      </c>
      <c r="C68" s="90" t="s">
        <v>87</v>
      </c>
      <c r="D68" s="90" t="s">
        <v>85</v>
      </c>
      <c r="E68" s="90" t="s">
        <v>87</v>
      </c>
      <c r="F68" s="90" t="s">
        <v>85</v>
      </c>
      <c r="G68" s="90" t="s">
        <v>87</v>
      </c>
      <c r="H68" s="90" t="s">
        <v>85</v>
      </c>
      <c r="I68" s="90" t="s">
        <v>87</v>
      </c>
    </row>
    <row r="69" spans="1:9" ht="30" customHeight="1">
      <c r="A69" s="523"/>
      <c r="B69" s="231">
        <v>8.3000000000000004E-2</v>
      </c>
      <c r="C69" s="231">
        <v>8.3000000000000004E-2</v>
      </c>
      <c r="D69" s="231">
        <v>8.3000000000000004E-2</v>
      </c>
      <c r="E69" s="231">
        <v>8.3000000000000004E-2</v>
      </c>
      <c r="F69" s="231">
        <v>8.3000000000000004E-2</v>
      </c>
      <c r="G69" s="231">
        <v>8.3000000000000004E-2</v>
      </c>
      <c r="H69" s="48"/>
      <c r="I69" s="45"/>
    </row>
    <row r="70" spans="1:9" ht="125.45" customHeight="1">
      <c r="A70" s="43" t="s">
        <v>256</v>
      </c>
      <c r="B70" s="445" t="s">
        <v>257</v>
      </c>
      <c r="C70" s="446"/>
      <c r="D70" s="445" t="s">
        <v>258</v>
      </c>
      <c r="E70" s="446"/>
      <c r="F70" s="445" t="s">
        <v>259</v>
      </c>
      <c r="G70" s="446"/>
      <c r="H70" s="528"/>
      <c r="I70" s="529"/>
    </row>
    <row r="71" spans="1:9" ht="87.6" customHeight="1">
      <c r="A71" s="43" t="s">
        <v>260</v>
      </c>
      <c r="B71" s="424" t="s">
        <v>261</v>
      </c>
      <c r="C71" s="425"/>
      <c r="D71" s="424" t="s">
        <v>262</v>
      </c>
      <c r="E71" s="425"/>
      <c r="F71" s="424" t="s">
        <v>263</v>
      </c>
      <c r="G71" s="430"/>
      <c r="H71" s="429"/>
      <c r="I71" s="430"/>
    </row>
    <row r="72" spans="1:9" ht="30.75" customHeight="1">
      <c r="A72" s="522" t="s">
        <v>172</v>
      </c>
      <c r="B72" s="90" t="s">
        <v>85</v>
      </c>
      <c r="C72" s="90" t="s">
        <v>87</v>
      </c>
      <c r="D72" s="90" t="s">
        <v>85</v>
      </c>
      <c r="E72" s="90" t="s">
        <v>87</v>
      </c>
      <c r="F72" s="90" t="s">
        <v>85</v>
      </c>
      <c r="G72" s="90" t="s">
        <v>87</v>
      </c>
      <c r="H72" s="90" t="s">
        <v>85</v>
      </c>
      <c r="I72" s="90" t="s">
        <v>87</v>
      </c>
    </row>
    <row r="73" spans="1:9" ht="30.75" customHeight="1">
      <c r="A73" s="523"/>
      <c r="B73" s="231">
        <v>8.3000000000000004E-2</v>
      </c>
      <c r="C73" s="231">
        <v>8.3000000000000004E-2</v>
      </c>
      <c r="D73" s="231">
        <v>8.3000000000000004E-2</v>
      </c>
      <c r="E73" s="232">
        <v>8.3000000000000004E-2</v>
      </c>
      <c r="F73" s="231">
        <v>8.3000000000000004E-2</v>
      </c>
      <c r="G73" s="233">
        <v>8.3000000000000004E-2</v>
      </c>
      <c r="H73" s="48"/>
      <c r="I73" s="46"/>
    </row>
    <row r="74" spans="1:9" ht="111.6" customHeight="1">
      <c r="A74" s="43" t="s">
        <v>256</v>
      </c>
      <c r="B74" s="445" t="s">
        <v>264</v>
      </c>
      <c r="C74" s="446"/>
      <c r="D74" s="445" t="s">
        <v>265</v>
      </c>
      <c r="E74" s="446"/>
      <c r="F74" s="445" t="s">
        <v>266</v>
      </c>
      <c r="G74" s="446"/>
      <c r="H74" s="477"/>
      <c r="I74" s="478"/>
    </row>
    <row r="75" spans="1:9" ht="85.9" customHeight="1">
      <c r="A75" s="43" t="s">
        <v>260</v>
      </c>
      <c r="B75" s="424" t="s">
        <v>261</v>
      </c>
      <c r="C75" s="425"/>
      <c r="D75" s="424" t="s">
        <v>262</v>
      </c>
      <c r="E75" s="425"/>
      <c r="F75" s="424" t="s">
        <v>263</v>
      </c>
      <c r="G75" s="430"/>
      <c r="H75" s="429"/>
      <c r="I75" s="430"/>
    </row>
    <row r="76" spans="1:9" ht="30.75" customHeight="1">
      <c r="A76" s="522" t="s">
        <v>173</v>
      </c>
      <c r="B76" s="90" t="s">
        <v>85</v>
      </c>
      <c r="C76" s="90" t="s">
        <v>87</v>
      </c>
      <c r="D76" s="90" t="s">
        <v>85</v>
      </c>
      <c r="E76" s="90" t="s">
        <v>87</v>
      </c>
      <c r="F76" s="90" t="s">
        <v>85</v>
      </c>
      <c r="G76" s="90" t="s">
        <v>87</v>
      </c>
      <c r="H76" s="90" t="s">
        <v>85</v>
      </c>
      <c r="I76" s="90" t="s">
        <v>87</v>
      </c>
    </row>
    <row r="77" spans="1:9" ht="30.75" customHeight="1">
      <c r="A77" s="523"/>
      <c r="B77" s="231">
        <v>8.3000000000000004E-2</v>
      </c>
      <c r="C77" s="231">
        <v>8.3000000000000004E-2</v>
      </c>
      <c r="D77" s="231">
        <v>8.3000000000000004E-2</v>
      </c>
      <c r="E77" s="231">
        <v>8.3000000000000004E-2</v>
      </c>
      <c r="F77" s="231">
        <v>8.3000000000000004E-2</v>
      </c>
      <c r="G77" s="233">
        <v>8.3000000000000004E-2</v>
      </c>
      <c r="H77" s="48"/>
      <c r="I77" s="46"/>
    </row>
    <row r="78" spans="1:9" ht="81.599999999999994" customHeight="1">
      <c r="A78" s="43" t="s">
        <v>256</v>
      </c>
      <c r="B78" s="445" t="s">
        <v>267</v>
      </c>
      <c r="C78" s="446"/>
      <c r="D78" s="447" t="s">
        <v>268</v>
      </c>
      <c r="E78" s="425"/>
      <c r="F78" s="445" t="s">
        <v>269</v>
      </c>
      <c r="G78" s="446"/>
      <c r="H78" s="429"/>
      <c r="I78" s="430"/>
    </row>
    <row r="79" spans="1:9" ht="95.45" customHeight="1">
      <c r="A79" s="43" t="s">
        <v>260</v>
      </c>
      <c r="B79" s="435" t="s">
        <v>270</v>
      </c>
      <c r="C79" s="425"/>
      <c r="D79" s="435" t="s">
        <v>271</v>
      </c>
      <c r="E79" s="425"/>
      <c r="F79" s="435" t="s">
        <v>272</v>
      </c>
      <c r="G79" s="430"/>
      <c r="H79" s="429"/>
      <c r="I79" s="430"/>
    </row>
    <row r="80" spans="1:9" ht="30.75" customHeight="1">
      <c r="A80" s="522" t="s">
        <v>174</v>
      </c>
      <c r="B80" s="90" t="s">
        <v>85</v>
      </c>
      <c r="C80" s="90" t="s">
        <v>87</v>
      </c>
      <c r="D80" s="90" t="s">
        <v>85</v>
      </c>
      <c r="E80" s="90" t="s">
        <v>87</v>
      </c>
      <c r="F80" s="90" t="s">
        <v>85</v>
      </c>
      <c r="G80" s="90" t="s">
        <v>87</v>
      </c>
      <c r="H80" s="90" t="s">
        <v>85</v>
      </c>
      <c r="I80" s="90" t="s">
        <v>87</v>
      </c>
    </row>
    <row r="81" spans="1:9" ht="30.75" customHeight="1">
      <c r="A81" s="523"/>
      <c r="B81" s="231">
        <v>8.3000000000000004E-2</v>
      </c>
      <c r="C81" s="231">
        <v>8.3000000000000004E-2</v>
      </c>
      <c r="D81" s="231">
        <v>8.3000000000000004E-2</v>
      </c>
      <c r="E81" s="231">
        <v>8.3000000000000004E-2</v>
      </c>
      <c r="F81" s="231">
        <v>8.3000000000000004E-2</v>
      </c>
      <c r="G81" s="231">
        <v>8.3000000000000004E-2</v>
      </c>
      <c r="H81" s="48"/>
      <c r="I81" s="46"/>
    </row>
    <row r="82" spans="1:9" ht="87" customHeight="1">
      <c r="A82" s="43" t="s">
        <v>256</v>
      </c>
      <c r="B82" s="431" t="s">
        <v>273</v>
      </c>
      <c r="C82" s="432"/>
      <c r="D82" s="431" t="s">
        <v>274</v>
      </c>
      <c r="E82" s="432"/>
      <c r="F82" s="431" t="s">
        <v>275</v>
      </c>
      <c r="G82" s="432"/>
      <c r="H82" s="429"/>
      <c r="I82" s="430"/>
    </row>
    <row r="83" spans="1:9" ht="81" customHeight="1">
      <c r="A83" s="43" t="s">
        <v>260</v>
      </c>
      <c r="B83" s="424" t="s">
        <v>276</v>
      </c>
      <c r="C83" s="425"/>
      <c r="D83" s="424" t="s">
        <v>277</v>
      </c>
      <c r="E83" s="425"/>
      <c r="F83" s="424" t="s">
        <v>278</v>
      </c>
      <c r="G83" s="430"/>
      <c r="H83" s="429"/>
      <c r="I83" s="430"/>
    </row>
    <row r="84" spans="1:9" ht="30" customHeight="1">
      <c r="A84" s="522" t="s">
        <v>176</v>
      </c>
      <c r="B84" s="90" t="s">
        <v>85</v>
      </c>
      <c r="C84" s="90" t="s">
        <v>87</v>
      </c>
      <c r="D84" s="90" t="s">
        <v>85</v>
      </c>
      <c r="E84" s="90" t="s">
        <v>87</v>
      </c>
      <c r="F84" s="90" t="s">
        <v>85</v>
      </c>
      <c r="G84" s="90" t="s">
        <v>87</v>
      </c>
      <c r="H84" s="90" t="s">
        <v>85</v>
      </c>
      <c r="I84" s="90" t="s">
        <v>87</v>
      </c>
    </row>
    <row r="85" spans="1:9" ht="30" customHeight="1">
      <c r="A85" s="523"/>
      <c r="B85" s="231">
        <v>8.3000000000000004E-2</v>
      </c>
      <c r="C85" s="231">
        <v>8.3000000000000004E-2</v>
      </c>
      <c r="D85" s="231">
        <v>8.3000000000000004E-2</v>
      </c>
      <c r="E85" s="231">
        <v>8.3000000000000004E-2</v>
      </c>
      <c r="F85" s="231">
        <v>8.3000000000000004E-2</v>
      </c>
      <c r="G85" s="231">
        <v>8.3000000000000004E-2</v>
      </c>
      <c r="H85" s="48"/>
      <c r="I85" s="46"/>
    </row>
    <row r="86" spans="1:9" ht="80.25" customHeight="1">
      <c r="A86" s="43" t="s">
        <v>256</v>
      </c>
      <c r="B86" s="427" t="s">
        <v>279</v>
      </c>
      <c r="C86" s="427"/>
      <c r="D86" s="427" t="s">
        <v>280</v>
      </c>
      <c r="E86" s="427"/>
      <c r="F86" s="448" t="s">
        <v>281</v>
      </c>
      <c r="G86" s="428"/>
      <c r="H86" s="476"/>
      <c r="I86" s="476"/>
    </row>
    <row r="87" spans="1:9" ht="80.25" customHeight="1">
      <c r="A87" s="43" t="s">
        <v>260</v>
      </c>
      <c r="B87" s="424" t="s">
        <v>282</v>
      </c>
      <c r="C87" s="434"/>
      <c r="D87" s="424" t="s">
        <v>283</v>
      </c>
      <c r="E87" s="434"/>
      <c r="F87" s="535" t="s">
        <v>284</v>
      </c>
      <c r="G87" s="536"/>
      <c r="H87" s="534" t="s">
        <v>285</v>
      </c>
      <c r="I87" s="422"/>
    </row>
    <row r="88" spans="1:9" ht="29.25" customHeight="1">
      <c r="A88" s="522" t="s">
        <v>177</v>
      </c>
      <c r="B88" s="90" t="s">
        <v>85</v>
      </c>
      <c r="C88" s="90" t="s">
        <v>87</v>
      </c>
      <c r="D88" s="90" t="s">
        <v>85</v>
      </c>
      <c r="E88" s="90" t="s">
        <v>87</v>
      </c>
      <c r="F88" s="90" t="s">
        <v>85</v>
      </c>
      <c r="G88" s="90" t="s">
        <v>87</v>
      </c>
      <c r="H88" s="90" t="s">
        <v>85</v>
      </c>
      <c r="I88" s="90" t="s">
        <v>87</v>
      </c>
    </row>
    <row r="89" spans="1:9" ht="29.25" customHeight="1">
      <c r="A89" s="523"/>
      <c r="B89" s="231">
        <v>8.3000000000000004E-2</v>
      </c>
      <c r="C89" s="231">
        <v>8.3000000000000004E-2</v>
      </c>
      <c r="D89" s="231">
        <v>8.3000000000000004E-2</v>
      </c>
      <c r="E89" s="231">
        <v>8.3000000000000004E-2</v>
      </c>
      <c r="F89" s="231">
        <v>8.3000000000000004E-2</v>
      </c>
      <c r="G89" s="231">
        <v>8.3000000000000004E-2</v>
      </c>
      <c r="H89" s="48"/>
      <c r="I89" s="46"/>
    </row>
    <row r="90" spans="1:9" ht="80.25" customHeight="1">
      <c r="A90" s="43" t="s">
        <v>256</v>
      </c>
      <c r="B90" s="423" t="s">
        <v>286</v>
      </c>
      <c r="C90" s="423"/>
      <c r="D90" s="427" t="s">
        <v>287</v>
      </c>
      <c r="E90" s="427"/>
      <c r="F90" s="448" t="s">
        <v>288</v>
      </c>
      <c r="G90" s="428"/>
      <c r="H90" s="420"/>
      <c r="I90" s="420"/>
    </row>
    <row r="91" spans="1:9" ht="80.25" customHeight="1">
      <c r="A91" s="43" t="s">
        <v>260</v>
      </c>
      <c r="B91" s="433" t="s">
        <v>289</v>
      </c>
      <c r="C91" s="434"/>
      <c r="D91" s="433" t="s">
        <v>290</v>
      </c>
      <c r="E91" s="434"/>
      <c r="F91" s="534" t="s">
        <v>285</v>
      </c>
      <c r="G91" s="422"/>
      <c r="H91" s="421"/>
      <c r="I91" s="422"/>
    </row>
    <row r="92" spans="1:9" ht="24.95" customHeight="1">
      <c r="A92" s="522" t="s">
        <v>178</v>
      </c>
      <c r="B92" s="90" t="s">
        <v>85</v>
      </c>
      <c r="C92" s="90" t="s">
        <v>87</v>
      </c>
      <c r="D92" s="90" t="s">
        <v>85</v>
      </c>
      <c r="E92" s="90" t="s">
        <v>87</v>
      </c>
      <c r="F92" s="90" t="s">
        <v>85</v>
      </c>
      <c r="G92" s="90" t="s">
        <v>87</v>
      </c>
      <c r="H92" s="90" t="s">
        <v>85</v>
      </c>
      <c r="I92" s="90" t="s">
        <v>87</v>
      </c>
    </row>
    <row r="93" spans="1:9" ht="24.95" customHeight="1">
      <c r="A93" s="523"/>
      <c r="B93" s="231">
        <v>8.3000000000000004E-2</v>
      </c>
      <c r="C93" s="231">
        <v>8.3000000000000004E-2</v>
      </c>
      <c r="D93" s="231">
        <v>8.3000000000000004E-2</v>
      </c>
      <c r="E93" s="231">
        <v>8.3000000000000004E-2</v>
      </c>
      <c r="F93" s="231">
        <v>8.3000000000000004E-2</v>
      </c>
      <c r="G93" s="231">
        <v>8.3000000000000004E-2</v>
      </c>
      <c r="H93" s="48"/>
      <c r="I93" s="46"/>
    </row>
    <row r="94" spans="1:9" ht="80.25" customHeight="1">
      <c r="A94" s="43" t="s">
        <v>256</v>
      </c>
      <c r="B94" s="423" t="s">
        <v>291</v>
      </c>
      <c r="C94" s="423"/>
      <c r="D94" s="427" t="s">
        <v>292</v>
      </c>
      <c r="E94" s="427"/>
      <c r="F94" s="448" t="s">
        <v>293</v>
      </c>
      <c r="G94" s="428"/>
      <c r="H94" s="420"/>
      <c r="I94" s="420"/>
    </row>
    <row r="95" spans="1:9" ht="80.25" customHeight="1">
      <c r="A95" s="43" t="s">
        <v>260</v>
      </c>
      <c r="B95" s="433" t="s">
        <v>294</v>
      </c>
      <c r="C95" s="434"/>
      <c r="D95" s="433" t="s">
        <v>295</v>
      </c>
      <c r="E95" s="434"/>
      <c r="F95" s="433" t="s">
        <v>296</v>
      </c>
      <c r="G95" s="434"/>
      <c r="H95" s="421"/>
      <c r="I95" s="422"/>
    </row>
    <row r="96" spans="1:9" ht="24.95" customHeight="1">
      <c r="A96" s="522" t="s">
        <v>179</v>
      </c>
      <c r="B96" s="90" t="s">
        <v>85</v>
      </c>
      <c r="C96" s="90" t="s">
        <v>87</v>
      </c>
      <c r="D96" s="90" t="s">
        <v>85</v>
      </c>
      <c r="E96" s="90" t="s">
        <v>87</v>
      </c>
      <c r="F96" s="90" t="s">
        <v>85</v>
      </c>
      <c r="G96" s="90" t="s">
        <v>87</v>
      </c>
      <c r="H96" s="90" t="s">
        <v>85</v>
      </c>
      <c r="I96" s="90" t="s">
        <v>87</v>
      </c>
    </row>
    <row r="97" spans="1:9" ht="24.95" customHeight="1">
      <c r="A97" s="523"/>
      <c r="B97" s="231">
        <v>8.3000000000000004E-2</v>
      </c>
      <c r="C97" s="231">
        <v>8.3000000000000004E-2</v>
      </c>
      <c r="D97" s="231">
        <v>8.3000000000000004E-2</v>
      </c>
      <c r="E97" s="231">
        <v>8.3000000000000004E-2</v>
      </c>
      <c r="F97" s="231">
        <v>8.3000000000000004E-2</v>
      </c>
      <c r="G97" s="233">
        <v>8.3000000000000004E-2</v>
      </c>
      <c r="H97" s="48"/>
      <c r="I97" s="46"/>
    </row>
    <row r="98" spans="1:9" ht="80.25" customHeight="1">
      <c r="A98" s="43" t="s">
        <v>256</v>
      </c>
      <c r="B98" s="423" t="s">
        <v>297</v>
      </c>
      <c r="C98" s="423"/>
      <c r="D98" s="427" t="s">
        <v>298</v>
      </c>
      <c r="E98" s="427"/>
      <c r="F98" s="448" t="s">
        <v>299</v>
      </c>
      <c r="G98" s="428"/>
      <c r="H98" s="420"/>
      <c r="I98" s="420"/>
    </row>
    <row r="99" spans="1:9" ht="80.25" customHeight="1">
      <c r="A99" s="43" t="s">
        <v>260</v>
      </c>
      <c r="B99" s="424" t="s">
        <v>300</v>
      </c>
      <c r="C99" s="425"/>
      <c r="D99" s="424" t="s">
        <v>301</v>
      </c>
      <c r="E99" s="425"/>
      <c r="F99" s="435" t="s">
        <v>302</v>
      </c>
      <c r="G99" s="425"/>
      <c r="H99" s="421"/>
      <c r="I99" s="422"/>
    </row>
    <row r="100" spans="1:9" ht="24.95" customHeight="1">
      <c r="A100" s="522" t="s">
        <v>181</v>
      </c>
      <c r="B100" s="90" t="s">
        <v>85</v>
      </c>
      <c r="C100" s="90" t="s">
        <v>87</v>
      </c>
      <c r="D100" s="90" t="s">
        <v>85</v>
      </c>
      <c r="E100" s="90" t="s">
        <v>87</v>
      </c>
      <c r="F100" s="90" t="s">
        <v>85</v>
      </c>
      <c r="G100" s="90" t="s">
        <v>87</v>
      </c>
      <c r="H100" s="90" t="s">
        <v>85</v>
      </c>
      <c r="I100" s="90" t="s">
        <v>87</v>
      </c>
    </row>
    <row r="101" spans="1:9" ht="24.95" customHeight="1">
      <c r="A101" s="523"/>
      <c r="B101" s="231">
        <v>8.3000000000000004E-2</v>
      </c>
      <c r="C101" s="231">
        <v>8.3000000000000004E-2</v>
      </c>
      <c r="D101" s="231">
        <v>8.3000000000000004E-2</v>
      </c>
      <c r="E101" s="231">
        <v>8.3000000000000004E-2</v>
      </c>
      <c r="F101" s="231">
        <v>8.3000000000000004E-2</v>
      </c>
      <c r="G101" s="231">
        <v>8.3000000000000004E-2</v>
      </c>
      <c r="H101" s="48"/>
      <c r="I101" s="46"/>
    </row>
    <row r="102" spans="1:9" ht="80.25" customHeight="1">
      <c r="A102" s="43" t="s">
        <v>256</v>
      </c>
      <c r="B102" s="423" t="s">
        <v>303</v>
      </c>
      <c r="C102" s="423"/>
      <c r="D102" s="423" t="s">
        <v>304</v>
      </c>
      <c r="E102" s="423"/>
      <c r="F102" s="423" t="s">
        <v>305</v>
      </c>
      <c r="G102" s="423"/>
      <c r="H102" s="420"/>
      <c r="I102" s="420"/>
    </row>
    <row r="103" spans="1:9" ht="80.25" customHeight="1">
      <c r="A103" s="43" t="s">
        <v>260</v>
      </c>
      <c r="B103" s="424" t="s">
        <v>306</v>
      </c>
      <c r="C103" s="425"/>
      <c r="D103" s="424" t="s">
        <v>307</v>
      </c>
      <c r="E103" s="425"/>
      <c r="F103" s="424" t="s">
        <v>308</v>
      </c>
      <c r="G103" s="425"/>
      <c r="H103" s="421"/>
      <c r="I103" s="422"/>
    </row>
    <row r="104" spans="1:9" ht="24.95" customHeight="1">
      <c r="A104" s="522" t="s">
        <v>182</v>
      </c>
      <c r="B104" s="90" t="s">
        <v>85</v>
      </c>
      <c r="C104" s="90" t="s">
        <v>87</v>
      </c>
      <c r="D104" s="90" t="s">
        <v>85</v>
      </c>
      <c r="E104" s="90" t="s">
        <v>87</v>
      </c>
      <c r="F104" s="90" t="s">
        <v>85</v>
      </c>
      <c r="G104" s="90" t="s">
        <v>87</v>
      </c>
      <c r="H104" s="90" t="s">
        <v>85</v>
      </c>
      <c r="I104" s="90" t="s">
        <v>87</v>
      </c>
    </row>
    <row r="105" spans="1:9" ht="24.95" customHeight="1">
      <c r="A105" s="523"/>
      <c r="B105" s="231">
        <v>8.3000000000000004E-2</v>
      </c>
      <c r="C105" s="231">
        <v>8.3000000000000004E-2</v>
      </c>
      <c r="D105" s="231">
        <v>8.3000000000000004E-2</v>
      </c>
      <c r="E105" s="231">
        <v>8.3000000000000004E-2</v>
      </c>
      <c r="F105" s="231">
        <v>8.3000000000000004E-2</v>
      </c>
      <c r="G105" s="231">
        <v>8.3000000000000004E-2</v>
      </c>
      <c r="H105" s="48"/>
      <c r="I105" s="46"/>
    </row>
    <row r="106" spans="1:9" ht="80.25" customHeight="1">
      <c r="A106" s="43" t="s">
        <v>256</v>
      </c>
      <c r="B106" s="423" t="s">
        <v>309</v>
      </c>
      <c r="C106" s="423"/>
      <c r="D106" s="423" t="s">
        <v>310</v>
      </c>
      <c r="E106" s="423"/>
      <c r="F106" s="423" t="s">
        <v>311</v>
      </c>
      <c r="G106" s="423"/>
      <c r="H106" s="423"/>
      <c r="I106" s="423"/>
    </row>
    <row r="107" spans="1:9" ht="80.25" customHeight="1">
      <c r="A107" s="43" t="s">
        <v>260</v>
      </c>
      <c r="B107" s="424" t="s">
        <v>312</v>
      </c>
      <c r="C107" s="425"/>
      <c r="D107" s="424" t="s">
        <v>313</v>
      </c>
      <c r="E107" s="425"/>
      <c r="F107" s="424" t="s">
        <v>314</v>
      </c>
      <c r="G107" s="425"/>
      <c r="H107" s="421"/>
      <c r="I107" s="422"/>
    </row>
    <row r="108" spans="1:9" ht="24.95" customHeight="1">
      <c r="A108" s="522" t="s">
        <v>183</v>
      </c>
      <c r="B108" s="90" t="s">
        <v>85</v>
      </c>
      <c r="C108" s="90" t="s">
        <v>87</v>
      </c>
      <c r="D108" s="90" t="s">
        <v>85</v>
      </c>
      <c r="E108" s="90" t="s">
        <v>87</v>
      </c>
      <c r="F108" s="90" t="s">
        <v>85</v>
      </c>
      <c r="G108" s="90" t="s">
        <v>87</v>
      </c>
      <c r="H108" s="90" t="s">
        <v>85</v>
      </c>
      <c r="I108" s="90" t="s">
        <v>87</v>
      </c>
    </row>
    <row r="109" spans="1:9" ht="24.95" customHeight="1">
      <c r="A109" s="523"/>
      <c r="B109" s="231">
        <v>8.3000000000000004E-2</v>
      </c>
      <c r="C109" s="231">
        <v>8.3000000000000004E-2</v>
      </c>
      <c r="D109" s="231">
        <v>8.3000000000000004E-2</v>
      </c>
      <c r="E109" s="231">
        <v>8.3000000000000004E-2</v>
      </c>
      <c r="F109" s="231">
        <v>8.3000000000000004E-2</v>
      </c>
      <c r="G109" s="231">
        <v>8.3000000000000004E-2</v>
      </c>
      <c r="H109" s="48"/>
      <c r="I109" s="46"/>
    </row>
    <row r="110" spans="1:9" ht="80.25" customHeight="1">
      <c r="A110" s="43" t="s">
        <v>256</v>
      </c>
      <c r="B110" s="423" t="s">
        <v>315</v>
      </c>
      <c r="C110" s="423"/>
      <c r="D110" s="423" t="s">
        <v>316</v>
      </c>
      <c r="E110" s="423"/>
      <c r="F110" s="423" t="s">
        <v>317</v>
      </c>
      <c r="G110" s="423"/>
      <c r="H110" s="420"/>
      <c r="I110" s="420"/>
    </row>
    <row r="111" spans="1:9" ht="80.25" customHeight="1">
      <c r="A111" s="43" t="s">
        <v>260</v>
      </c>
      <c r="B111" s="424" t="s">
        <v>318</v>
      </c>
      <c r="C111" s="425"/>
      <c r="D111" s="424" t="s">
        <v>319</v>
      </c>
      <c r="E111" s="425"/>
      <c r="F111" s="424" t="s">
        <v>320</v>
      </c>
      <c r="G111" s="425"/>
      <c r="H111" s="421"/>
      <c r="I111" s="422"/>
    </row>
    <row r="112" spans="1:9" ht="24.95" customHeight="1">
      <c r="A112" s="522" t="s">
        <v>184</v>
      </c>
      <c r="B112" s="90" t="s">
        <v>85</v>
      </c>
      <c r="C112" s="90" t="s">
        <v>87</v>
      </c>
      <c r="D112" s="90" t="s">
        <v>85</v>
      </c>
      <c r="E112" s="90" t="s">
        <v>87</v>
      </c>
      <c r="F112" s="90" t="s">
        <v>85</v>
      </c>
      <c r="G112" s="90" t="s">
        <v>87</v>
      </c>
      <c r="H112" s="90" t="s">
        <v>85</v>
      </c>
      <c r="I112" s="90" t="s">
        <v>87</v>
      </c>
    </row>
    <row r="113" spans="1:9" ht="24.95" customHeight="1">
      <c r="A113" s="523"/>
      <c r="B113" s="231">
        <v>8.3000000000000004E-2</v>
      </c>
      <c r="C113" s="45"/>
      <c r="D113" s="231">
        <v>8.3000000000000004E-2</v>
      </c>
      <c r="E113" s="45"/>
      <c r="F113" s="231">
        <v>8.3000000000000004E-2</v>
      </c>
      <c r="G113" s="171"/>
      <c r="H113" s="170"/>
      <c r="I113" s="171"/>
    </row>
    <row r="114" spans="1:9" ht="80.25" customHeight="1">
      <c r="A114" s="43" t="s">
        <v>256</v>
      </c>
      <c r="B114" s="426"/>
      <c r="C114" s="426"/>
      <c r="D114" s="426"/>
      <c r="E114" s="426"/>
      <c r="F114" s="426"/>
      <c r="G114" s="426"/>
      <c r="H114" s="426"/>
      <c r="I114" s="426"/>
    </row>
    <row r="115" spans="1:9" ht="80.25" customHeight="1">
      <c r="A115" s="43" t="s">
        <v>260</v>
      </c>
      <c r="B115" s="421"/>
      <c r="C115" s="422"/>
      <c r="D115" s="421"/>
      <c r="E115" s="422"/>
      <c r="F115" s="421"/>
      <c r="G115" s="422"/>
      <c r="H115" s="421"/>
      <c r="I115" s="422"/>
    </row>
    <row r="116" spans="1:9" ht="16.899999999999999">
      <c r="A116" s="44" t="s">
        <v>321</v>
      </c>
      <c r="B116" s="47">
        <f t="shared" ref="B116:H116" si="1">(B69+B73+B77+B81+B85+B89+B93+B97+B101+B105+B109+B113)</f>
        <v>0.99599999999999989</v>
      </c>
      <c r="C116" s="47">
        <f t="shared" si="1"/>
        <v>0.91299999999999992</v>
      </c>
      <c r="D116" s="47">
        <f t="shared" si="1"/>
        <v>0.99599999999999989</v>
      </c>
      <c r="E116" s="47">
        <f t="shared" si="1"/>
        <v>0.91299999999999992</v>
      </c>
      <c r="F116" s="47">
        <f t="shared" si="1"/>
        <v>0.99599999999999989</v>
      </c>
      <c r="G116" s="47">
        <f t="shared" si="1"/>
        <v>0.91299999999999992</v>
      </c>
      <c r="H116" s="47">
        <f t="shared" si="1"/>
        <v>0</v>
      </c>
      <c r="I116" s="47">
        <f>(I69+I73+I77+I81+I85+I89+I93+I97+I101+I105+I109+I113)</f>
        <v>0</v>
      </c>
    </row>
    <row r="121" spans="1:9" ht="37.5" customHeight="1"/>
    <row r="122" spans="1:9" ht="19.5" customHeight="1"/>
    <row r="123" spans="1:9" ht="19.5" customHeight="1"/>
    <row r="124" spans="1:9" ht="34.5" customHeight="1"/>
    <row r="125" spans="1:9" ht="15" customHeight="1"/>
    <row r="126" spans="1:9" ht="15.75" customHeight="1"/>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5" r:id="rId1" xr:uid="{00000000-0004-0000-0100-000000000000}"/>
    <hyperlink ref="B71" r:id="rId2" xr:uid="{00000000-0004-0000-0100-000001000000}"/>
    <hyperlink ref="D71" r:id="rId3" xr:uid="{00000000-0004-0000-0100-000002000000}"/>
    <hyperlink ref="D75" r:id="rId4" xr:uid="{00000000-0004-0000-0100-000003000000}"/>
    <hyperlink ref="F75" r:id="rId5" xr:uid="{00000000-0004-0000-0100-000004000000}"/>
    <hyperlink ref="F71"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 ref="B87:C87" r:id="rId13" display="https://secretariadistritald-my.sharepoint.com/:x:/g/personal/ecastaneda_sdmujer_gov_co/EZQ-bDNPvb5PmbOpoI_8YWABpa670OiFO0RuiDnZRqa39w?e=egi6wL" xr:uid="{00000000-0004-0000-0100-00000C000000}"/>
    <hyperlink ref="D87:E87" r:id="rId14" display="https://secretariadistritald-my.sharepoint.com/:x:/g/personal/ecastaneda_sdmujer_gov_co/Efwe0ju6xQVEvMa5YF3fV-QBYEiurnzcBVdO7dg2lu1eYQ?e=1SP0gW" xr:uid="{00000000-0004-0000-0100-00000D000000}"/>
    <hyperlink ref="F87:G87" r:id="rId15" display="https://secretariadistritald-my.sharepoint.com/:x:/g/personal/jdaza_sdmujer_gov_co/EVveWJk96f1FqOj2CxYCQO4BPmTyNWfuOIF0M0PjfMwshA?e=wzPOVz" xr:uid="{00000000-0004-0000-0100-00000E000000}"/>
    <hyperlink ref="B87" r:id="rId16" xr:uid="{00000000-0004-0000-0100-00000F000000}"/>
    <hyperlink ref="D87" r:id="rId17" xr:uid="{00000000-0004-0000-0100-000010000000}"/>
    <hyperlink ref="F87" r:id="rId18" xr:uid="{00000000-0004-0000-0100-000011000000}"/>
    <hyperlink ref="B91:C91" r:id="rId19" display="https://secretariadistritald-my.sharepoint.com/:x:/g/personal/jarocha_sdmujer_gov_co/Edx5k1mrVR9Do-8v49NuLpkBS5T6IdrfpW6FHf3WULovzQ?e=HfuQg5" xr:uid="{00000000-0004-0000-0100-000012000000}"/>
    <hyperlink ref="D91:E91" r:id="rId20" display="https://secretariadistritald-my.sharepoint.com/:f:/g/personal/jarocha_sdmujer_gov_co/Et_Ydz8ecMpBnebLST6pZDcB-CdtwpIRt6NyIcLQLzqxtQ?e=czzKPw" xr:uid="{00000000-0004-0000-0100-000013000000}"/>
    <hyperlink ref="H87" r:id="rId21" xr:uid="{00000000-0004-0000-0100-000014000000}"/>
    <hyperlink ref="F91" r:id="rId22" xr:uid="{00000000-0004-0000-0100-000015000000}"/>
    <hyperlink ref="B95:C95" r:id="rId23" display="https://secretariadistritald-my.sharepoint.com/:x:/g/personal/jarocha_sdmujer_gov_co/Ealawl8pNR9LvsSJpleqaqgBqKY2STD1Edv8fGPmRFEqxA?e=V1EM8F" xr:uid="{00000000-0004-0000-0100-000016000000}"/>
    <hyperlink ref="D95:E95" r:id="rId24" display="https://secretariadistritald-my.sharepoint.com/:f:/g/personal/jarocha_sdmujer_gov_co/El9ifT7pNzFPsgcYx04OaiMBzJSWYgGnPoOyBQLmzfimvw?e=SdYsg4" xr:uid="{00000000-0004-0000-0100-000017000000}"/>
    <hyperlink ref="F95:G95" r:id="rId25" display="https://secretariadistritald-my.sharepoint.com/:x:/g/personal/jdaza_sdmujer_gov_co/EVveWJk96f1FqOj2CxYCQO4BPmTyNWfuOIF0M0PjfMwshA?e=B90p8Z" xr:uid="{00000000-0004-0000-0100-000018000000}"/>
    <hyperlink ref="B99" r:id="rId26" xr:uid="{00000000-0004-0000-0100-000019000000}"/>
    <hyperlink ref="D99" r:id="rId27" xr:uid="{00000000-0004-0000-0100-00001A000000}"/>
    <hyperlink ref="F99" r:id="rId28" xr:uid="{00000000-0004-0000-0100-00001B000000}"/>
    <hyperlink ref="B103" r:id="rId29" xr:uid="{00000000-0004-0000-0100-00001C000000}"/>
    <hyperlink ref="D103" r:id="rId30" xr:uid="{00000000-0004-0000-0100-00001D000000}"/>
    <hyperlink ref="F103" r:id="rId31" xr:uid="{00000000-0004-0000-0100-00001E000000}"/>
    <hyperlink ref="B107" r:id="rId32" xr:uid="{00000000-0004-0000-0100-00001F000000}"/>
    <hyperlink ref="D107" r:id="rId33" xr:uid="{00000000-0004-0000-0100-000020000000}"/>
    <hyperlink ref="F107" r:id="rId34" xr:uid="{00000000-0004-0000-0100-000021000000}"/>
    <hyperlink ref="B111" r:id="rId35" xr:uid="{00000000-0004-0000-0100-000022000000}"/>
    <hyperlink ref="D111" r:id="rId36" xr:uid="{00000000-0004-0000-0100-000023000000}"/>
    <hyperlink ref="F111" r:id="rId37" xr:uid="{00000000-0004-0000-0100-000024000000}"/>
  </hyperlinks>
  <pageMargins left="0.25" right="0.25" top="0.75" bottom="0.75" header="0.3" footer="0.3"/>
  <pageSetup paperSize="5" scale="30" fitToHeight="0" orientation="landscape" r:id="rId38"/>
  <ignoredErrors>
    <ignoredError sqref="N24:N25 N27:N29" emptyCellReference="1"/>
  </ignoredErrors>
  <drawing r:id="rId39"/>
  <legacyDrawing r:id="rId4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A106" zoomScale="80" zoomScaleNormal="10" zoomScaleSheetLayoutView="80" workbookViewId="0">
      <selection activeCell="E113" sqref="E113"/>
    </sheetView>
  </sheetViews>
  <sheetFormatPr defaultColWidth="10.85546875" defaultRowHeight="13.9"/>
  <cols>
    <col min="1" max="1" width="49.7109375" style="236" customWidth="1"/>
    <col min="2" max="5" width="35.7109375" style="236" customWidth="1"/>
    <col min="6" max="6" width="43" style="236" customWidth="1"/>
    <col min="7" max="7" width="41.140625" style="236" customWidth="1"/>
    <col min="8" max="8" width="35.7109375" style="236" customWidth="1"/>
    <col min="9" max="9" width="61.7109375" style="236" customWidth="1"/>
    <col min="10" max="13" width="35.7109375" style="236" customWidth="1"/>
    <col min="14" max="14" width="31" style="236" customWidth="1"/>
    <col min="15" max="15" width="18.140625" style="236" customWidth="1"/>
    <col min="16" max="16" width="8.42578125" style="236" customWidth="1"/>
    <col min="17" max="17" width="18.5703125" style="236" bestFit="1" customWidth="1"/>
    <col min="18" max="18" width="5.7109375" style="236" customWidth="1"/>
    <col min="19" max="19" width="18.5703125" style="236" bestFit="1" customWidth="1"/>
    <col min="20" max="20" width="4.7109375" style="236" customWidth="1"/>
    <col min="21" max="21" width="23.140625" style="236" bestFit="1" customWidth="1"/>
    <col min="22" max="22" width="14.42578125" style="236" bestFit="1" customWidth="1"/>
    <col min="23" max="23" width="18.42578125" style="236" bestFit="1" customWidth="1"/>
    <col min="24" max="24" width="16.140625" style="236" customWidth="1"/>
    <col min="25" max="16384" width="10.85546875" style="236"/>
  </cols>
  <sheetData>
    <row r="1" spans="1:15" s="234" customFormat="1" ht="22.15" customHeight="1" thickBot="1">
      <c r="A1" s="505"/>
      <c r="B1" s="482" t="s">
        <v>160</v>
      </c>
      <c r="C1" s="483"/>
      <c r="D1" s="483"/>
      <c r="E1" s="483"/>
      <c r="F1" s="483"/>
      <c r="G1" s="483"/>
      <c r="H1" s="483"/>
      <c r="I1" s="483"/>
      <c r="J1" s="483"/>
      <c r="K1" s="483"/>
      <c r="L1" s="484"/>
      <c r="M1" s="609" t="s">
        <v>161</v>
      </c>
      <c r="N1" s="610"/>
      <c r="O1" s="611"/>
    </row>
    <row r="2" spans="1:15" s="234" customFormat="1" ht="18" customHeight="1" thickBot="1">
      <c r="A2" s="506"/>
      <c r="B2" s="485" t="s">
        <v>162</v>
      </c>
      <c r="C2" s="486"/>
      <c r="D2" s="486"/>
      <c r="E2" s="486"/>
      <c r="F2" s="486"/>
      <c r="G2" s="486"/>
      <c r="H2" s="486"/>
      <c r="I2" s="486"/>
      <c r="J2" s="486"/>
      <c r="K2" s="486"/>
      <c r="L2" s="487"/>
      <c r="M2" s="609" t="s">
        <v>163</v>
      </c>
      <c r="N2" s="610"/>
      <c r="O2" s="611"/>
    </row>
    <row r="3" spans="1:15" s="234" customFormat="1" ht="19.899999999999999" customHeight="1" thickBot="1">
      <c r="A3" s="506"/>
      <c r="B3" s="485" t="s">
        <v>0</v>
      </c>
      <c r="C3" s="486"/>
      <c r="D3" s="486"/>
      <c r="E3" s="486"/>
      <c r="F3" s="486"/>
      <c r="G3" s="486"/>
      <c r="H3" s="486"/>
      <c r="I3" s="486"/>
      <c r="J3" s="486"/>
      <c r="K3" s="486"/>
      <c r="L3" s="487"/>
      <c r="M3" s="609" t="s">
        <v>164</v>
      </c>
      <c r="N3" s="610"/>
      <c r="O3" s="611"/>
    </row>
    <row r="4" spans="1:15" s="234" customFormat="1" ht="21.75" customHeight="1" thickBot="1">
      <c r="A4" s="507"/>
      <c r="B4" s="488" t="s">
        <v>165</v>
      </c>
      <c r="C4" s="489"/>
      <c r="D4" s="489"/>
      <c r="E4" s="489"/>
      <c r="F4" s="489"/>
      <c r="G4" s="489"/>
      <c r="H4" s="489"/>
      <c r="I4" s="489"/>
      <c r="J4" s="489"/>
      <c r="K4" s="489"/>
      <c r="L4" s="490"/>
      <c r="M4" s="609" t="s">
        <v>166</v>
      </c>
      <c r="N4" s="610"/>
      <c r="O4" s="611"/>
    </row>
    <row r="5" spans="1:15" s="234" customFormat="1" ht="16.149999999999999" customHeight="1" thickBot="1">
      <c r="A5" s="80"/>
      <c r="B5" s="81"/>
      <c r="C5" s="81"/>
      <c r="D5" s="81"/>
      <c r="E5" s="81"/>
      <c r="F5" s="81"/>
      <c r="G5" s="81"/>
      <c r="H5" s="81"/>
      <c r="I5" s="81"/>
      <c r="J5" s="81"/>
      <c r="K5" s="81"/>
      <c r="L5" s="81"/>
      <c r="M5" s="235"/>
      <c r="N5" s="235"/>
      <c r="O5" s="235"/>
    </row>
    <row r="6" spans="1:15" ht="40.35" customHeight="1" thickBot="1">
      <c r="A6" s="50" t="s">
        <v>167</v>
      </c>
      <c r="B6" s="516" t="s">
        <v>168</v>
      </c>
      <c r="C6" s="517"/>
      <c r="D6" s="517"/>
      <c r="E6" s="517"/>
      <c r="F6" s="517"/>
      <c r="G6" s="517"/>
      <c r="H6" s="517"/>
      <c r="I6" s="517"/>
      <c r="J6" s="517"/>
      <c r="K6" s="518"/>
      <c r="L6" s="158" t="s">
        <v>169</v>
      </c>
      <c r="M6" s="605">
        <v>2024110010299</v>
      </c>
      <c r="N6" s="606"/>
      <c r="O6" s="607"/>
    </row>
    <row r="7" spans="1:15" s="234" customFormat="1" ht="18" customHeight="1" thickBot="1">
      <c r="A7" s="80"/>
      <c r="B7" s="81"/>
      <c r="C7" s="81"/>
      <c r="D7" s="81"/>
      <c r="E7" s="81"/>
      <c r="F7" s="81"/>
      <c r="G7" s="81"/>
      <c r="H7" s="81"/>
      <c r="I7" s="81"/>
      <c r="J7" s="81"/>
      <c r="K7" s="81"/>
      <c r="L7" s="81"/>
      <c r="M7" s="235"/>
      <c r="N7" s="235"/>
      <c r="O7" s="235"/>
    </row>
    <row r="8" spans="1:15" s="234" customFormat="1" ht="21.75" customHeight="1" thickBot="1">
      <c r="A8" s="509" t="s">
        <v>6</v>
      </c>
      <c r="B8" s="158" t="s">
        <v>170</v>
      </c>
      <c r="C8" s="237" t="s">
        <v>171</v>
      </c>
      <c r="D8" s="158" t="s">
        <v>172</v>
      </c>
      <c r="E8" s="237" t="s">
        <v>171</v>
      </c>
      <c r="F8" s="158" t="s">
        <v>173</v>
      </c>
      <c r="G8" s="237" t="s">
        <v>171</v>
      </c>
      <c r="H8" s="158" t="s">
        <v>174</v>
      </c>
      <c r="I8" s="126" t="s">
        <v>171</v>
      </c>
      <c r="J8" s="493" t="s">
        <v>8</v>
      </c>
      <c r="K8" s="508"/>
      <c r="L8" s="238" t="s">
        <v>175</v>
      </c>
      <c r="M8" s="608"/>
      <c r="N8" s="608"/>
      <c r="O8" s="608"/>
    </row>
    <row r="9" spans="1:15" s="234" customFormat="1" ht="21.75" customHeight="1" thickBot="1">
      <c r="A9" s="509"/>
      <c r="B9" s="239" t="s">
        <v>176</v>
      </c>
      <c r="C9" s="127" t="s">
        <v>171</v>
      </c>
      <c r="D9" s="158" t="s">
        <v>177</v>
      </c>
      <c r="E9" s="127" t="s">
        <v>171</v>
      </c>
      <c r="F9" s="158" t="s">
        <v>178</v>
      </c>
      <c r="G9" s="127" t="s">
        <v>171</v>
      </c>
      <c r="H9" s="158" t="s">
        <v>179</v>
      </c>
      <c r="I9" s="126" t="s">
        <v>171</v>
      </c>
      <c r="J9" s="493"/>
      <c r="K9" s="508"/>
      <c r="L9" s="238" t="s">
        <v>180</v>
      </c>
      <c r="M9" s="608"/>
      <c r="N9" s="608"/>
      <c r="O9" s="608"/>
    </row>
    <row r="10" spans="1:15" s="234" customFormat="1" ht="21.75" customHeight="1" thickBot="1">
      <c r="A10" s="509"/>
      <c r="B10" s="158" t="s">
        <v>181</v>
      </c>
      <c r="C10" s="127" t="s">
        <v>171</v>
      </c>
      <c r="D10" s="158" t="s">
        <v>182</v>
      </c>
      <c r="E10" s="127" t="s">
        <v>171</v>
      </c>
      <c r="F10" s="158" t="s">
        <v>183</v>
      </c>
      <c r="G10" s="127" t="s">
        <v>171</v>
      </c>
      <c r="H10" s="158" t="s">
        <v>184</v>
      </c>
      <c r="I10" s="126"/>
      <c r="J10" s="493"/>
      <c r="K10" s="508"/>
      <c r="L10" s="238" t="s">
        <v>185</v>
      </c>
      <c r="M10" s="608" t="s">
        <v>171</v>
      </c>
      <c r="N10" s="608"/>
      <c r="O10" s="608"/>
    </row>
    <row r="11" spans="1:15" ht="15" customHeight="1" thickBot="1">
      <c r="A11" s="6"/>
      <c r="B11" s="7"/>
      <c r="C11" s="7"/>
      <c r="D11" s="240"/>
      <c r="E11" s="8"/>
      <c r="F11" s="8"/>
      <c r="G11" s="241"/>
      <c r="H11" s="241"/>
      <c r="I11" s="242"/>
      <c r="J11" s="242"/>
      <c r="K11" s="7"/>
      <c r="L11" s="7"/>
      <c r="M11" s="7"/>
      <c r="N11" s="7"/>
      <c r="O11" s="7"/>
    </row>
    <row r="12" spans="1:15" ht="15" customHeight="1">
      <c r="A12" s="513" t="s">
        <v>186</v>
      </c>
      <c r="B12" s="494" t="s">
        <v>322</v>
      </c>
      <c r="C12" s="495"/>
      <c r="D12" s="495"/>
      <c r="E12" s="495"/>
      <c r="F12" s="495"/>
      <c r="G12" s="495"/>
      <c r="H12" s="495"/>
      <c r="I12" s="495"/>
      <c r="J12" s="495"/>
      <c r="K12" s="495"/>
      <c r="L12" s="495"/>
      <c r="M12" s="495"/>
      <c r="N12" s="495"/>
      <c r="O12" s="496"/>
    </row>
    <row r="13" spans="1:15" ht="15" customHeight="1">
      <c r="A13" s="514"/>
      <c r="B13" s="497"/>
      <c r="C13" s="498"/>
      <c r="D13" s="498"/>
      <c r="E13" s="498"/>
      <c r="F13" s="498"/>
      <c r="G13" s="498"/>
      <c r="H13" s="498"/>
      <c r="I13" s="498"/>
      <c r="J13" s="498"/>
      <c r="K13" s="498"/>
      <c r="L13" s="498"/>
      <c r="M13" s="498"/>
      <c r="N13" s="498"/>
      <c r="O13" s="499"/>
    </row>
    <row r="14" spans="1:15" ht="15" customHeight="1" thickBot="1">
      <c r="A14" s="515"/>
      <c r="B14" s="500"/>
      <c r="C14" s="501"/>
      <c r="D14" s="501"/>
      <c r="E14" s="501"/>
      <c r="F14" s="501"/>
      <c r="G14" s="501"/>
      <c r="H14" s="501"/>
      <c r="I14" s="501"/>
      <c r="J14" s="501"/>
      <c r="K14" s="501"/>
      <c r="L14" s="501"/>
      <c r="M14" s="501"/>
      <c r="N14" s="501"/>
      <c r="O14" s="502"/>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0" t="s">
        <v>13</v>
      </c>
      <c r="B16" s="503" t="s">
        <v>323</v>
      </c>
      <c r="C16" s="503"/>
      <c r="D16" s="503"/>
      <c r="E16" s="503"/>
      <c r="F16" s="503"/>
      <c r="G16" s="509" t="s">
        <v>15</v>
      </c>
      <c r="H16" s="509"/>
      <c r="I16" s="504" t="s">
        <v>324</v>
      </c>
      <c r="J16" s="504"/>
      <c r="K16" s="504"/>
      <c r="L16" s="504"/>
      <c r="M16" s="504"/>
      <c r="N16" s="504"/>
      <c r="O16" s="504"/>
    </row>
    <row r="17" spans="1:22" ht="9" customHeight="1" thickBot="1">
      <c r="A17" s="14"/>
      <c r="B17" s="16"/>
      <c r="C17" s="15"/>
      <c r="D17" s="15"/>
      <c r="E17" s="15"/>
      <c r="F17" s="15"/>
      <c r="G17" s="16"/>
      <c r="H17" s="16"/>
      <c r="I17" s="16"/>
      <c r="J17" s="16"/>
      <c r="K17" s="16"/>
      <c r="L17" s="17"/>
      <c r="M17" s="17"/>
      <c r="N17" s="17"/>
      <c r="O17" s="17"/>
    </row>
    <row r="18" spans="1:22" ht="56.25" customHeight="1" thickBot="1">
      <c r="A18" s="50" t="s">
        <v>17</v>
      </c>
      <c r="B18" s="603" t="s">
        <v>190</v>
      </c>
      <c r="C18" s="603"/>
      <c r="D18" s="603"/>
      <c r="E18" s="603"/>
      <c r="F18" s="50" t="s">
        <v>19</v>
      </c>
      <c r="G18" s="604" t="s">
        <v>191</v>
      </c>
      <c r="H18" s="604"/>
      <c r="I18" s="604"/>
      <c r="J18" s="50" t="s">
        <v>21</v>
      </c>
      <c r="K18" s="503" t="s">
        <v>192</v>
      </c>
      <c r="L18" s="503"/>
      <c r="M18" s="503"/>
      <c r="N18" s="503"/>
      <c r="O18" s="503"/>
    </row>
    <row r="19" spans="1:22" ht="9" customHeight="1">
      <c r="A19" s="5"/>
      <c r="B19" s="2"/>
      <c r="C19" s="512"/>
      <c r="D19" s="512"/>
      <c r="E19" s="512"/>
      <c r="F19" s="512"/>
      <c r="G19" s="512"/>
      <c r="H19" s="512"/>
      <c r="I19" s="512"/>
      <c r="J19" s="512"/>
      <c r="K19" s="512"/>
      <c r="L19" s="512"/>
      <c r="M19" s="512"/>
      <c r="N19" s="512"/>
      <c r="O19" s="512"/>
    </row>
    <row r="20" spans="1:22" ht="16.5" customHeight="1" thickBot="1">
      <c r="A20" s="243"/>
      <c r="B20" s="244"/>
      <c r="C20" s="244"/>
      <c r="D20" s="244"/>
      <c r="E20" s="244"/>
      <c r="F20" s="244"/>
      <c r="G20" s="244"/>
      <c r="H20" s="244"/>
      <c r="I20" s="244"/>
      <c r="J20" s="244"/>
      <c r="K20" s="244"/>
      <c r="L20" s="244"/>
      <c r="M20" s="244"/>
      <c r="N20" s="244"/>
      <c r="O20" s="244"/>
    </row>
    <row r="21" spans="1:22" ht="32.1" customHeight="1" thickBot="1">
      <c r="A21" s="491" t="s">
        <v>23</v>
      </c>
      <c r="B21" s="492"/>
      <c r="C21" s="492"/>
      <c r="D21" s="492"/>
      <c r="E21" s="492"/>
      <c r="F21" s="492"/>
      <c r="G21" s="492"/>
      <c r="H21" s="492"/>
      <c r="I21" s="492"/>
      <c r="J21" s="492"/>
      <c r="K21" s="492"/>
      <c r="L21" s="492"/>
      <c r="M21" s="492"/>
      <c r="N21" s="492"/>
      <c r="O21" s="493"/>
    </row>
    <row r="22" spans="1:22" ht="32.1" customHeight="1" thickBot="1">
      <c r="A22" s="491" t="s">
        <v>193</v>
      </c>
      <c r="B22" s="492"/>
      <c r="C22" s="492"/>
      <c r="D22" s="492"/>
      <c r="E22" s="492"/>
      <c r="F22" s="492"/>
      <c r="G22" s="492"/>
      <c r="H22" s="492"/>
      <c r="I22" s="492"/>
      <c r="J22" s="492"/>
      <c r="K22" s="492"/>
      <c r="L22" s="492"/>
      <c r="M22" s="492"/>
      <c r="N22" s="492"/>
      <c r="O22" s="493"/>
    </row>
    <row r="23" spans="1:22"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c r="A24" s="21" t="s">
        <v>24</v>
      </c>
      <c r="B24" s="228">
        <v>252962000</v>
      </c>
      <c r="C24" s="22">
        <v>0</v>
      </c>
      <c r="D24" s="22"/>
      <c r="E24" s="22"/>
      <c r="F24" s="22">
        <v>53378000</v>
      </c>
      <c r="G24" s="22">
        <v>0</v>
      </c>
      <c r="H24" s="229"/>
      <c r="I24" s="229"/>
      <c r="J24" s="229">
        <v>-28697097</v>
      </c>
      <c r="K24" s="229"/>
      <c r="L24" s="229"/>
      <c r="M24" s="229">
        <v>-3574000</v>
      </c>
      <c r="N24" s="400">
        <f>SUM(B24:M24)</f>
        <v>274068903</v>
      </c>
      <c r="O24" s="245">
        <v>1</v>
      </c>
    </row>
    <row r="25" spans="1:22" ht="32.1" customHeight="1">
      <c r="A25" s="21" t="s">
        <v>26</v>
      </c>
      <c r="B25" s="22">
        <v>157256000</v>
      </c>
      <c r="C25" s="22">
        <v>95706000</v>
      </c>
      <c r="D25" s="22">
        <v>0</v>
      </c>
      <c r="E25" s="228">
        <v>-3637333</v>
      </c>
      <c r="F25" s="22">
        <v>0</v>
      </c>
      <c r="G25" s="22">
        <v>0</v>
      </c>
      <c r="H25" s="22">
        <v>20000000</v>
      </c>
      <c r="I25" s="22">
        <v>0</v>
      </c>
      <c r="J25" s="22">
        <v>0</v>
      </c>
      <c r="K25" s="22">
        <v>0</v>
      </c>
      <c r="L25" s="22"/>
      <c r="M25" s="22"/>
      <c r="N25" s="310">
        <f t="shared" ref="N25:N29" si="0">SUM(B25:M25)</f>
        <v>269324667</v>
      </c>
      <c r="O25" s="246">
        <f>N25/N24</f>
        <v>0.98268962312736374</v>
      </c>
    </row>
    <row r="26" spans="1:22" ht="32.1" customHeight="1">
      <c r="A26" s="21" t="s">
        <v>28</v>
      </c>
      <c r="B26" s="22">
        <v>0</v>
      </c>
      <c r="C26" s="22">
        <v>0</v>
      </c>
      <c r="D26" s="22">
        <v>17644667</v>
      </c>
      <c r="E26" s="22">
        <v>23168000</v>
      </c>
      <c r="F26" s="22">
        <v>23168000</v>
      </c>
      <c r="G26" s="22">
        <v>23168000</v>
      </c>
      <c r="H26" s="22">
        <v>26940000</v>
      </c>
      <c r="I26" s="22">
        <v>19396000</v>
      </c>
      <c r="J26" s="22">
        <v>27168000</v>
      </c>
      <c r="K26" s="22">
        <v>27168000</v>
      </c>
      <c r="L26" s="22">
        <v>27168000</v>
      </c>
      <c r="M26" s="22"/>
      <c r="N26" s="304">
        <f t="shared" si="0"/>
        <v>214988667</v>
      </c>
      <c r="O26" s="246">
        <f>N26/N24</f>
        <v>0.78443290955924316</v>
      </c>
      <c r="Q26" s="361">
        <v>23168000</v>
      </c>
      <c r="R26" s="362"/>
      <c r="S26" s="361">
        <v>23168000</v>
      </c>
      <c r="T26" s="363"/>
      <c r="U26" s="364">
        <f>+Q26-H26</f>
        <v>-3772000</v>
      </c>
      <c r="V26" s="364">
        <f>+S26+U26</f>
        <v>19396000</v>
      </c>
    </row>
    <row r="27" spans="1:22" ht="32.1" customHeight="1">
      <c r="A27" s="21" t="s">
        <v>198</v>
      </c>
      <c r="B27" s="22"/>
      <c r="C27" s="22">
        <v>5353040</v>
      </c>
      <c r="D27" s="22">
        <v>0</v>
      </c>
      <c r="E27" s="22">
        <v>0</v>
      </c>
      <c r="F27" s="22">
        <v>0</v>
      </c>
      <c r="G27" s="22">
        <v>0</v>
      </c>
      <c r="H27" s="22"/>
      <c r="I27" s="22"/>
      <c r="J27" s="22"/>
      <c r="K27" s="22"/>
      <c r="L27" s="22"/>
      <c r="M27" s="22"/>
      <c r="N27" s="311">
        <f t="shared" si="0"/>
        <v>5353040</v>
      </c>
      <c r="O27" s="246">
        <v>1</v>
      </c>
    </row>
    <row r="28" spans="1:22" ht="32.1" customHeight="1">
      <c r="A28" s="21" t="s">
        <v>199</v>
      </c>
      <c r="B28" s="22">
        <v>0</v>
      </c>
      <c r="C28" s="22">
        <v>0</v>
      </c>
      <c r="D28" s="22">
        <v>0</v>
      </c>
      <c r="E28" s="22">
        <v>0</v>
      </c>
      <c r="F28" s="22">
        <v>0</v>
      </c>
      <c r="G28" s="22">
        <v>0</v>
      </c>
      <c r="H28" s="22"/>
      <c r="I28" s="22"/>
      <c r="J28" s="22"/>
      <c r="K28" s="22"/>
      <c r="L28" s="22"/>
      <c r="M28" s="22"/>
      <c r="N28" s="311">
        <f t="shared" si="0"/>
        <v>0</v>
      </c>
      <c r="O28" s="246">
        <f>N28/N27</f>
        <v>0</v>
      </c>
      <c r="Q28" s="355"/>
    </row>
    <row r="29" spans="1:22" ht="32.1" customHeight="1">
      <c r="A29" s="24" t="s">
        <v>34</v>
      </c>
      <c r="B29" s="25">
        <v>0</v>
      </c>
      <c r="C29" s="25">
        <v>5353040</v>
      </c>
      <c r="D29" s="25">
        <v>0</v>
      </c>
      <c r="E29" s="25">
        <v>0</v>
      </c>
      <c r="F29" s="25">
        <v>0</v>
      </c>
      <c r="G29" s="25">
        <v>0</v>
      </c>
      <c r="H29" s="25">
        <v>0</v>
      </c>
      <c r="I29" s="25"/>
      <c r="J29" s="25"/>
      <c r="K29" s="25"/>
      <c r="L29" s="25"/>
      <c r="M29" s="25"/>
      <c r="N29" s="305">
        <f t="shared" si="0"/>
        <v>5353040</v>
      </c>
      <c r="O29" s="247">
        <f>N29/N27</f>
        <v>1</v>
      </c>
    </row>
    <row r="30" spans="1:22" s="248" customFormat="1" ht="16.5" customHeight="1"/>
    <row r="31" spans="1:22" s="248" customFormat="1" ht="17.25" customHeight="1"/>
    <row r="32" spans="1:22" ht="5.25" customHeight="1" thickBot="1"/>
    <row r="33" spans="1:13" ht="48" customHeight="1" thickBot="1">
      <c r="A33" s="596" t="s">
        <v>200</v>
      </c>
      <c r="B33" s="597"/>
      <c r="C33" s="597"/>
      <c r="D33" s="597"/>
      <c r="E33" s="597"/>
      <c r="F33" s="597"/>
      <c r="G33" s="597"/>
      <c r="H33" s="597"/>
      <c r="I33" s="598"/>
      <c r="J33" s="249"/>
    </row>
    <row r="34" spans="1:13" ht="50.25" customHeight="1" thickBot="1">
      <c r="A34" s="250" t="s">
        <v>201</v>
      </c>
      <c r="B34" s="599" t="str">
        <f>+B12</f>
        <v>Realizar el 100% de de las acciones diseñadas para aumentar el crecimiento de usuarios que consultan las redes sociales y páginas web</v>
      </c>
      <c r="C34" s="600"/>
      <c r="D34" s="600"/>
      <c r="E34" s="600"/>
      <c r="F34" s="600"/>
      <c r="G34" s="600"/>
      <c r="H34" s="600"/>
      <c r="I34" s="601"/>
      <c r="J34" s="251"/>
      <c r="M34" s="252"/>
    </row>
    <row r="35" spans="1:13" ht="18.75" customHeight="1" thickBot="1">
      <c r="A35" s="572" t="s">
        <v>39</v>
      </c>
      <c r="B35" s="253">
        <v>2024</v>
      </c>
      <c r="C35" s="253">
        <v>2025</v>
      </c>
      <c r="D35" s="253">
        <v>2026</v>
      </c>
      <c r="E35" s="253">
        <v>2027</v>
      </c>
      <c r="F35" s="253" t="s">
        <v>202</v>
      </c>
      <c r="G35" s="602" t="s">
        <v>41</v>
      </c>
      <c r="H35" s="472" t="s">
        <v>203</v>
      </c>
      <c r="I35" s="473"/>
      <c r="J35" s="251"/>
      <c r="M35" s="252"/>
    </row>
    <row r="36" spans="1:13" ht="50.25" customHeight="1" thickBot="1">
      <c r="A36" s="573"/>
      <c r="B36" s="303">
        <v>1</v>
      </c>
      <c r="C36" s="303">
        <v>1</v>
      </c>
      <c r="D36" s="303">
        <v>1</v>
      </c>
      <c r="E36" s="303">
        <v>1</v>
      </c>
      <c r="F36" s="303">
        <v>1</v>
      </c>
      <c r="G36" s="602"/>
      <c r="H36" s="474"/>
      <c r="I36" s="475"/>
      <c r="J36" s="251"/>
      <c r="M36" s="254"/>
    </row>
    <row r="37" spans="1:13" ht="52.5" customHeight="1" thickBot="1">
      <c r="A37" s="255" t="s">
        <v>43</v>
      </c>
      <c r="B37" s="591">
        <v>0.13</v>
      </c>
      <c r="C37" s="592"/>
      <c r="D37" s="593" t="s">
        <v>204</v>
      </c>
      <c r="E37" s="594"/>
      <c r="F37" s="594"/>
      <c r="G37" s="594"/>
      <c r="H37" s="594"/>
      <c r="I37" s="595"/>
    </row>
    <row r="38" spans="1:13" s="259" customFormat="1" ht="48" customHeight="1" thickBot="1">
      <c r="A38" s="572" t="s">
        <v>205</v>
      </c>
      <c r="B38" s="255" t="s">
        <v>206</v>
      </c>
      <c r="C38" s="250" t="s">
        <v>87</v>
      </c>
      <c r="D38" s="574" t="s">
        <v>89</v>
      </c>
      <c r="E38" s="575"/>
      <c r="F38" s="574" t="s">
        <v>91</v>
      </c>
      <c r="G38" s="575"/>
      <c r="H38" s="258" t="s">
        <v>93</v>
      </c>
      <c r="I38" s="257" t="s">
        <v>94</v>
      </c>
      <c r="M38" s="260"/>
    </row>
    <row r="39" spans="1:13" s="378" customFormat="1" ht="177.75" customHeight="1" thickBot="1">
      <c r="A39" s="573"/>
      <c r="B39" s="375">
        <v>8.3000000000000007</v>
      </c>
      <c r="C39" s="375">
        <v>8.3000000000000007</v>
      </c>
      <c r="D39" s="578" t="s">
        <v>325</v>
      </c>
      <c r="E39" s="579"/>
      <c r="F39" s="578" t="s">
        <v>326</v>
      </c>
      <c r="G39" s="579"/>
      <c r="H39" s="376" t="s">
        <v>209</v>
      </c>
      <c r="I39" s="377" t="s">
        <v>209</v>
      </c>
      <c r="M39" s="379"/>
    </row>
    <row r="40" spans="1:13" s="259" customFormat="1" ht="54" customHeight="1" thickBot="1">
      <c r="A40" s="572" t="s">
        <v>211</v>
      </c>
      <c r="B40" s="256" t="s">
        <v>206</v>
      </c>
      <c r="C40" s="258" t="s">
        <v>87</v>
      </c>
      <c r="D40" s="574" t="s">
        <v>89</v>
      </c>
      <c r="E40" s="575"/>
      <c r="F40" s="574" t="s">
        <v>91</v>
      </c>
      <c r="G40" s="575"/>
      <c r="H40" s="258" t="s">
        <v>93</v>
      </c>
      <c r="I40" s="257" t="s">
        <v>94</v>
      </c>
    </row>
    <row r="41" spans="1:13" s="378" customFormat="1" ht="171" customHeight="1" thickBot="1">
      <c r="A41" s="573"/>
      <c r="B41" s="375">
        <v>8.3000000000000007</v>
      </c>
      <c r="C41" s="375">
        <v>8.3000000000000007</v>
      </c>
      <c r="D41" s="578" t="s">
        <v>327</v>
      </c>
      <c r="E41" s="579"/>
      <c r="F41" s="578" t="s">
        <v>328</v>
      </c>
      <c r="G41" s="579"/>
      <c r="H41" s="376" t="s">
        <v>209</v>
      </c>
      <c r="I41" s="380" t="s">
        <v>329</v>
      </c>
    </row>
    <row r="42" spans="1:13" s="259" customFormat="1" ht="45" customHeight="1" thickBot="1">
      <c r="A42" s="572" t="s">
        <v>215</v>
      </c>
      <c r="B42" s="256" t="s">
        <v>206</v>
      </c>
      <c r="C42" s="258" t="s">
        <v>87</v>
      </c>
      <c r="D42" s="574" t="s">
        <v>89</v>
      </c>
      <c r="E42" s="575"/>
      <c r="F42" s="574" t="s">
        <v>91</v>
      </c>
      <c r="G42" s="575"/>
      <c r="H42" s="258" t="s">
        <v>93</v>
      </c>
      <c r="I42" s="257" t="s">
        <v>94</v>
      </c>
    </row>
    <row r="43" spans="1:13" ht="205.5" customHeight="1" thickBot="1">
      <c r="A43" s="573"/>
      <c r="B43" s="276">
        <v>8.3000000000000007</v>
      </c>
      <c r="C43" s="276">
        <v>8.3000000000000007</v>
      </c>
      <c r="D43" s="581" t="s">
        <v>330</v>
      </c>
      <c r="E43" s="582"/>
      <c r="F43" s="589" t="s">
        <v>331</v>
      </c>
      <c r="G43" s="590"/>
      <c r="H43" s="265" t="s">
        <v>209</v>
      </c>
      <c r="I43" s="278" t="s">
        <v>332</v>
      </c>
    </row>
    <row r="44" spans="1:13" s="259" customFormat="1" ht="44.25" customHeight="1" thickBot="1">
      <c r="A44" s="572" t="s">
        <v>219</v>
      </c>
      <c r="B44" s="256" t="s">
        <v>206</v>
      </c>
      <c r="C44" s="256" t="s">
        <v>87</v>
      </c>
      <c r="D44" s="574" t="s">
        <v>89</v>
      </c>
      <c r="E44" s="575"/>
      <c r="F44" s="574" t="s">
        <v>91</v>
      </c>
      <c r="G44" s="575"/>
      <c r="H44" s="258" t="s">
        <v>93</v>
      </c>
      <c r="I44" s="258" t="s">
        <v>94</v>
      </c>
    </row>
    <row r="45" spans="1:13" s="378" customFormat="1" ht="249.75" customHeight="1" thickBot="1">
      <c r="A45" s="573"/>
      <c r="B45" s="375">
        <v>8.3000000000000007</v>
      </c>
      <c r="C45" s="375">
        <v>8.3000000000000007</v>
      </c>
      <c r="D45" s="578" t="s">
        <v>333</v>
      </c>
      <c r="E45" s="579"/>
      <c r="F45" s="585" t="s">
        <v>334</v>
      </c>
      <c r="G45" s="586"/>
      <c r="H45" s="376" t="s">
        <v>209</v>
      </c>
      <c r="I45" s="377" t="s">
        <v>335</v>
      </c>
    </row>
    <row r="46" spans="1:13" s="259" customFormat="1" ht="47.25" customHeight="1" thickBot="1">
      <c r="A46" s="572" t="s">
        <v>223</v>
      </c>
      <c r="B46" s="256" t="s">
        <v>206</v>
      </c>
      <c r="C46" s="258" t="s">
        <v>87</v>
      </c>
      <c r="D46" s="574" t="s">
        <v>89</v>
      </c>
      <c r="E46" s="575"/>
      <c r="F46" s="574" t="s">
        <v>91</v>
      </c>
      <c r="G46" s="575"/>
      <c r="H46" s="258" t="s">
        <v>93</v>
      </c>
      <c r="I46" s="257" t="s">
        <v>94</v>
      </c>
    </row>
    <row r="47" spans="1:13" s="378" customFormat="1" ht="199.5" customHeight="1">
      <c r="A47" s="573"/>
      <c r="B47" s="375">
        <v>8.3000000000000007</v>
      </c>
      <c r="C47" s="381">
        <v>8.3000000000000007</v>
      </c>
      <c r="D47" s="585" t="s">
        <v>336</v>
      </c>
      <c r="E47" s="586"/>
      <c r="F47" s="587" t="s">
        <v>337</v>
      </c>
      <c r="G47" s="588"/>
      <c r="H47" s="376" t="s">
        <v>209</v>
      </c>
      <c r="I47" s="382" t="s">
        <v>338</v>
      </c>
    </row>
    <row r="48" spans="1:13" s="259" customFormat="1" ht="52.5" customHeight="1">
      <c r="A48" s="572" t="s">
        <v>228</v>
      </c>
      <c r="B48" s="256" t="s">
        <v>206</v>
      </c>
      <c r="C48" s="258" t="s">
        <v>87</v>
      </c>
      <c r="D48" s="574" t="s">
        <v>89</v>
      </c>
      <c r="E48" s="575"/>
      <c r="F48" s="574" t="s">
        <v>91</v>
      </c>
      <c r="G48" s="575"/>
      <c r="H48" s="258" t="s">
        <v>93</v>
      </c>
      <c r="I48" s="257" t="s">
        <v>94</v>
      </c>
    </row>
    <row r="49" spans="1:9" s="378" customFormat="1" ht="300.75" customHeight="1">
      <c r="A49" s="573"/>
      <c r="B49" s="383">
        <v>8.3000000000000007</v>
      </c>
      <c r="C49" s="383">
        <v>8.3000000000000007</v>
      </c>
      <c r="D49" s="585" t="s">
        <v>339</v>
      </c>
      <c r="E49" s="586"/>
      <c r="F49" s="587" t="s">
        <v>340</v>
      </c>
      <c r="G49" s="588"/>
      <c r="H49" s="376" t="s">
        <v>209</v>
      </c>
      <c r="I49" s="345" t="s">
        <v>341</v>
      </c>
    </row>
    <row r="50" spans="1:9" ht="35.1" customHeight="1">
      <c r="A50" s="572" t="s">
        <v>196</v>
      </c>
      <c r="B50" s="255" t="s">
        <v>206</v>
      </c>
      <c r="C50" s="250" t="s">
        <v>87</v>
      </c>
      <c r="D50" s="574" t="s">
        <v>89</v>
      </c>
      <c r="E50" s="575"/>
      <c r="F50" s="574" t="s">
        <v>91</v>
      </c>
      <c r="G50" s="575"/>
      <c r="H50" s="258" t="s">
        <v>93</v>
      </c>
      <c r="I50" s="257" t="s">
        <v>94</v>
      </c>
    </row>
    <row r="51" spans="1:9" s="378" customFormat="1" ht="297.75" customHeight="1">
      <c r="A51" s="573"/>
      <c r="B51" s="383">
        <v>8.3000000000000007</v>
      </c>
      <c r="C51" s="383">
        <v>8.3000000000000007</v>
      </c>
      <c r="D51" s="585" t="s">
        <v>342</v>
      </c>
      <c r="E51" s="586"/>
      <c r="F51" s="587" t="s">
        <v>343</v>
      </c>
      <c r="G51" s="588"/>
      <c r="H51" s="376" t="s">
        <v>209</v>
      </c>
      <c r="I51" s="345" t="s">
        <v>344</v>
      </c>
    </row>
    <row r="52" spans="1:9" ht="35.1" customHeight="1" thickBot="1">
      <c r="A52" s="572" t="s">
        <v>197</v>
      </c>
      <c r="B52" s="255" t="s">
        <v>206</v>
      </c>
      <c r="C52" s="250" t="s">
        <v>87</v>
      </c>
      <c r="D52" s="574" t="s">
        <v>89</v>
      </c>
      <c r="E52" s="575"/>
      <c r="F52" s="574" t="s">
        <v>91</v>
      </c>
      <c r="G52" s="575"/>
      <c r="H52" s="258" t="s">
        <v>93</v>
      </c>
      <c r="I52" s="257" t="s">
        <v>94</v>
      </c>
    </row>
    <row r="53" spans="1:9" s="378" customFormat="1" ht="310.5" customHeight="1" thickBot="1">
      <c r="A53" s="573"/>
      <c r="B53" s="375">
        <v>8.3000000000000007</v>
      </c>
      <c r="C53" s="384">
        <v>8.3000000000000007</v>
      </c>
      <c r="D53" s="578" t="s">
        <v>345</v>
      </c>
      <c r="E53" s="584"/>
      <c r="F53" s="578" t="s">
        <v>346</v>
      </c>
      <c r="G53" s="579"/>
      <c r="H53" s="376" t="s">
        <v>209</v>
      </c>
      <c r="I53" s="345" t="s">
        <v>347</v>
      </c>
    </row>
    <row r="54" spans="1:9" ht="35.1" customHeight="1" thickBot="1">
      <c r="A54" s="572" t="s">
        <v>238</v>
      </c>
      <c r="B54" s="258" t="s">
        <v>206</v>
      </c>
      <c r="C54" s="250" t="s">
        <v>87</v>
      </c>
      <c r="D54" s="574" t="s">
        <v>89</v>
      </c>
      <c r="E54" s="575"/>
      <c r="F54" s="574" t="s">
        <v>91</v>
      </c>
      <c r="G54" s="575"/>
      <c r="H54" s="258" t="s">
        <v>93</v>
      </c>
      <c r="I54" s="257" t="s">
        <v>94</v>
      </c>
    </row>
    <row r="55" spans="1:9" s="378" customFormat="1" ht="328.5" customHeight="1" thickBot="1">
      <c r="A55" s="573"/>
      <c r="B55" s="383">
        <v>8.3000000000000007</v>
      </c>
      <c r="C55" s="384">
        <v>8.3000000000000007</v>
      </c>
      <c r="D55" s="578" t="s">
        <v>348</v>
      </c>
      <c r="E55" s="584"/>
      <c r="F55" s="578" t="s">
        <v>349</v>
      </c>
      <c r="G55" s="584"/>
      <c r="H55" s="376" t="s">
        <v>209</v>
      </c>
      <c r="I55" s="387" t="s">
        <v>350</v>
      </c>
    </row>
    <row r="56" spans="1:9" ht="35.1" customHeight="1" thickBot="1">
      <c r="A56" s="572" t="s">
        <v>242</v>
      </c>
      <c r="B56" s="255" t="s">
        <v>206</v>
      </c>
      <c r="C56" s="258" t="s">
        <v>87</v>
      </c>
      <c r="D56" s="574" t="s">
        <v>89</v>
      </c>
      <c r="E56" s="575"/>
      <c r="F56" s="574" t="s">
        <v>91</v>
      </c>
      <c r="G56" s="575"/>
      <c r="H56" s="258" t="s">
        <v>93</v>
      </c>
      <c r="I56" s="257" t="s">
        <v>94</v>
      </c>
    </row>
    <row r="57" spans="1:9" ht="357" customHeight="1" thickBot="1">
      <c r="A57" s="573"/>
      <c r="B57" s="383">
        <v>8.3000000000000007</v>
      </c>
      <c r="C57" s="384">
        <v>8.3000000000000007</v>
      </c>
      <c r="D57" s="578" t="s">
        <v>351</v>
      </c>
      <c r="E57" s="579"/>
      <c r="F57" s="578" t="s">
        <v>352</v>
      </c>
      <c r="G57" s="580"/>
      <c r="H57" s="376" t="s">
        <v>209</v>
      </c>
      <c r="I57" s="345" t="s">
        <v>353</v>
      </c>
    </row>
    <row r="58" spans="1:9" ht="35.1" customHeight="1" thickBot="1">
      <c r="A58" s="572" t="s">
        <v>246</v>
      </c>
      <c r="B58" s="255" t="s">
        <v>206</v>
      </c>
      <c r="C58" s="250" t="s">
        <v>87</v>
      </c>
      <c r="D58" s="574" t="s">
        <v>89</v>
      </c>
      <c r="E58" s="575"/>
      <c r="F58" s="574" t="s">
        <v>91</v>
      </c>
      <c r="G58" s="575"/>
      <c r="H58" s="258" t="s">
        <v>93</v>
      </c>
      <c r="I58" s="257" t="s">
        <v>94</v>
      </c>
    </row>
    <row r="59" spans="1:9" ht="408.75" customHeight="1" thickBot="1">
      <c r="A59" s="573"/>
      <c r="B59" s="276">
        <v>8.3000000000000007</v>
      </c>
      <c r="C59" s="399">
        <v>8.3000000000000007</v>
      </c>
      <c r="D59" s="581" t="s">
        <v>354</v>
      </c>
      <c r="E59" s="582"/>
      <c r="F59" s="583" t="s">
        <v>355</v>
      </c>
      <c r="G59" s="583"/>
      <c r="H59" s="265" t="s">
        <v>209</v>
      </c>
      <c r="I59" s="395" t="s">
        <v>356</v>
      </c>
    </row>
    <row r="60" spans="1:9" ht="46.5" customHeight="1" thickBot="1">
      <c r="A60" s="572" t="s">
        <v>250</v>
      </c>
      <c r="B60" s="258" t="s">
        <v>206</v>
      </c>
      <c r="C60" s="250" t="s">
        <v>87</v>
      </c>
      <c r="D60" s="574" t="s">
        <v>89</v>
      </c>
      <c r="E60" s="575"/>
      <c r="F60" s="574" t="s">
        <v>91</v>
      </c>
      <c r="G60" s="575"/>
      <c r="H60" s="258" t="s">
        <v>93</v>
      </c>
      <c r="I60" s="257" t="s">
        <v>94</v>
      </c>
    </row>
    <row r="61" spans="1:9" ht="120.75" customHeight="1" thickBot="1">
      <c r="A61" s="573"/>
      <c r="B61" s="280">
        <v>8.6999999999999993</v>
      </c>
      <c r="C61" s="266"/>
      <c r="D61" s="576"/>
      <c r="E61" s="577"/>
      <c r="F61" s="576"/>
      <c r="G61" s="577"/>
      <c r="H61" s="265"/>
      <c r="I61" s="265"/>
    </row>
    <row r="62" spans="1:9">
      <c r="B62" s="267">
        <f>+B47+B43+B41+B45+B49+B51+B53+B55+B57+B59+B61+B39</f>
        <v>99.999999999999986</v>
      </c>
    </row>
    <row r="64" spans="1:9" s="251" customFormat="1" ht="30" customHeight="1">
      <c r="A64" s="236"/>
      <c r="B64" s="236"/>
      <c r="C64" s="236"/>
      <c r="D64" s="236"/>
      <c r="E64" s="236"/>
      <c r="F64" s="236"/>
      <c r="G64" s="236"/>
      <c r="H64" s="236"/>
      <c r="I64" s="236"/>
    </row>
    <row r="65" spans="1:9" ht="34.5" customHeight="1">
      <c r="A65" s="525" t="s">
        <v>57</v>
      </c>
      <c r="B65" s="525"/>
      <c r="C65" s="525"/>
      <c r="D65" s="525"/>
      <c r="E65" s="525"/>
      <c r="F65" s="525"/>
      <c r="G65" s="525"/>
      <c r="H65" s="525"/>
      <c r="I65" s="525"/>
    </row>
    <row r="66" spans="1:9" ht="67.5" customHeight="1">
      <c r="A66" s="43" t="s">
        <v>58</v>
      </c>
      <c r="B66" s="562" t="s">
        <v>357</v>
      </c>
      <c r="C66" s="563"/>
      <c r="D66" s="562" t="s">
        <v>358</v>
      </c>
      <c r="E66" s="563"/>
      <c r="F66" s="562" t="s">
        <v>359</v>
      </c>
      <c r="G66" s="563"/>
      <c r="H66" s="564" t="s">
        <v>360</v>
      </c>
      <c r="I66" s="565"/>
    </row>
    <row r="67" spans="1:9" ht="45.75" customHeight="1">
      <c r="A67" s="43" t="s">
        <v>255</v>
      </c>
      <c r="B67" s="566">
        <v>0.08</v>
      </c>
      <c r="C67" s="567"/>
      <c r="D67" s="568">
        <v>2.5000000000000001E-2</v>
      </c>
      <c r="E67" s="569"/>
      <c r="F67" s="568">
        <v>2.5000000000000001E-2</v>
      </c>
      <c r="G67" s="569"/>
      <c r="H67" s="570"/>
      <c r="I67" s="571"/>
    </row>
    <row r="68" spans="1:9" ht="30" customHeight="1">
      <c r="A68" s="522" t="s">
        <v>170</v>
      </c>
      <c r="B68" s="268" t="s">
        <v>85</v>
      </c>
      <c r="C68" s="268" t="s">
        <v>87</v>
      </c>
      <c r="D68" s="268" t="s">
        <v>85</v>
      </c>
      <c r="E68" s="268" t="s">
        <v>87</v>
      </c>
      <c r="F68" s="268" t="s">
        <v>85</v>
      </c>
      <c r="G68" s="268" t="s">
        <v>87</v>
      </c>
      <c r="H68" s="268" t="s">
        <v>85</v>
      </c>
      <c r="I68" s="268" t="s">
        <v>87</v>
      </c>
    </row>
    <row r="69" spans="1:9" ht="30" customHeight="1">
      <c r="A69" s="523"/>
      <c r="B69" s="279">
        <v>8.3000000000000004E-2</v>
      </c>
      <c r="C69" s="279">
        <v>8.3000000000000004E-2</v>
      </c>
      <c r="D69" s="279">
        <v>8.3000000000000004E-2</v>
      </c>
      <c r="E69" s="279">
        <v>8.3000000000000004E-2</v>
      </c>
      <c r="F69" s="279">
        <v>8.3000000000000004E-2</v>
      </c>
      <c r="G69" s="279">
        <v>8.3000000000000004E-2</v>
      </c>
      <c r="H69" s="270"/>
      <c r="I69" s="269"/>
    </row>
    <row r="70" spans="1:9" ht="127.9" customHeight="1">
      <c r="A70" s="43" t="s">
        <v>256</v>
      </c>
      <c r="B70" s="554" t="s">
        <v>361</v>
      </c>
      <c r="C70" s="555"/>
      <c r="D70" s="554" t="s">
        <v>362</v>
      </c>
      <c r="E70" s="555"/>
      <c r="F70" s="554" t="s">
        <v>363</v>
      </c>
      <c r="G70" s="555"/>
      <c r="H70" s="560"/>
      <c r="I70" s="561"/>
    </row>
    <row r="71" spans="1:9" ht="78.599999999999994" customHeight="1">
      <c r="A71" s="43" t="s">
        <v>260</v>
      </c>
      <c r="B71" s="424" t="s">
        <v>364</v>
      </c>
      <c r="C71" s="544"/>
      <c r="D71" s="424" t="s">
        <v>365</v>
      </c>
      <c r="E71" s="557"/>
      <c r="F71" s="424" t="s">
        <v>366</v>
      </c>
      <c r="G71" s="557"/>
      <c r="H71" s="556"/>
      <c r="I71" s="557"/>
    </row>
    <row r="72" spans="1:9" ht="30.75" customHeight="1">
      <c r="A72" s="522" t="s">
        <v>172</v>
      </c>
      <c r="B72" s="268" t="s">
        <v>85</v>
      </c>
      <c r="C72" s="268" t="s">
        <v>87</v>
      </c>
      <c r="D72" s="268" t="s">
        <v>85</v>
      </c>
      <c r="E72" s="268" t="s">
        <v>87</v>
      </c>
      <c r="F72" s="268" t="s">
        <v>85</v>
      </c>
      <c r="G72" s="268" t="s">
        <v>87</v>
      </c>
      <c r="H72" s="268" t="s">
        <v>85</v>
      </c>
      <c r="I72" s="268" t="s">
        <v>87</v>
      </c>
    </row>
    <row r="73" spans="1:9" ht="30.75" customHeight="1">
      <c r="A73" s="523"/>
      <c r="B73" s="279">
        <v>8.3000000000000004E-2</v>
      </c>
      <c r="C73" s="279">
        <v>8.3000000000000004E-2</v>
      </c>
      <c r="D73" s="279">
        <v>8.3000000000000004E-2</v>
      </c>
      <c r="E73" s="279">
        <v>8.3000000000000004E-2</v>
      </c>
      <c r="F73" s="279">
        <v>8.3000000000000004E-2</v>
      </c>
      <c r="G73" s="233">
        <v>8.3000000000000004E-2</v>
      </c>
      <c r="H73" s="270"/>
      <c r="I73" s="271"/>
    </row>
    <row r="74" spans="1:9" ht="104.45" customHeight="1">
      <c r="A74" s="43" t="s">
        <v>256</v>
      </c>
      <c r="B74" s="554" t="s">
        <v>367</v>
      </c>
      <c r="C74" s="555"/>
      <c r="D74" s="554" t="s">
        <v>368</v>
      </c>
      <c r="E74" s="555"/>
      <c r="F74" s="554" t="s">
        <v>369</v>
      </c>
      <c r="G74" s="555"/>
      <c r="H74" s="558"/>
      <c r="I74" s="559"/>
    </row>
    <row r="75" spans="1:9" ht="78" customHeight="1">
      <c r="A75" s="43" t="s">
        <v>260</v>
      </c>
      <c r="B75" s="424" t="s">
        <v>364</v>
      </c>
      <c r="C75" s="544"/>
      <c r="D75" s="424" t="s">
        <v>365</v>
      </c>
      <c r="E75" s="557"/>
      <c r="F75" s="424" t="s">
        <v>366</v>
      </c>
      <c r="G75" s="544"/>
      <c r="H75" s="556"/>
      <c r="I75" s="557"/>
    </row>
    <row r="76" spans="1:9" ht="30.75" customHeight="1">
      <c r="A76" s="522" t="s">
        <v>173</v>
      </c>
      <c r="B76" s="268" t="s">
        <v>85</v>
      </c>
      <c r="C76" s="268" t="s">
        <v>87</v>
      </c>
      <c r="D76" s="268" t="s">
        <v>85</v>
      </c>
      <c r="E76" s="268" t="s">
        <v>87</v>
      </c>
      <c r="F76" s="268" t="s">
        <v>85</v>
      </c>
      <c r="G76" s="268" t="s">
        <v>87</v>
      </c>
      <c r="H76" s="268" t="s">
        <v>85</v>
      </c>
      <c r="I76" s="268" t="s">
        <v>87</v>
      </c>
    </row>
    <row r="77" spans="1:9" ht="30.75" customHeight="1">
      <c r="A77" s="523"/>
      <c r="B77" s="279">
        <v>8.3000000000000004E-2</v>
      </c>
      <c r="C77" s="279">
        <v>8.3000000000000004E-2</v>
      </c>
      <c r="D77" s="279">
        <v>8.3000000000000004E-2</v>
      </c>
      <c r="E77" s="279">
        <v>8.3000000000000004E-2</v>
      </c>
      <c r="F77" s="279">
        <v>8.3000000000000004E-2</v>
      </c>
      <c r="G77" s="233">
        <v>8.3000000000000004E-2</v>
      </c>
      <c r="H77" s="270"/>
      <c r="I77" s="271"/>
    </row>
    <row r="78" spans="1:9" ht="111.6" customHeight="1">
      <c r="A78" s="43" t="s">
        <v>256</v>
      </c>
      <c r="B78" s="554" t="s">
        <v>370</v>
      </c>
      <c r="C78" s="555"/>
      <c r="D78" s="554" t="s">
        <v>371</v>
      </c>
      <c r="E78" s="555"/>
      <c r="F78" s="554" t="s">
        <v>372</v>
      </c>
      <c r="G78" s="555"/>
      <c r="H78" s="556"/>
      <c r="I78" s="557"/>
    </row>
    <row r="79" spans="1:9" ht="91.9" customHeight="1">
      <c r="A79" s="43" t="s">
        <v>260</v>
      </c>
      <c r="B79" s="424" t="s">
        <v>373</v>
      </c>
      <c r="C79" s="544"/>
      <c r="D79" s="424" t="s">
        <v>374</v>
      </c>
      <c r="E79" s="557"/>
      <c r="F79" s="424" t="s">
        <v>375</v>
      </c>
      <c r="G79" s="544"/>
      <c r="H79" s="556"/>
      <c r="I79" s="557"/>
    </row>
    <row r="80" spans="1:9" ht="30.75" customHeight="1">
      <c r="A80" s="522" t="s">
        <v>174</v>
      </c>
      <c r="B80" s="268" t="s">
        <v>85</v>
      </c>
      <c r="C80" s="268" t="s">
        <v>87</v>
      </c>
      <c r="D80" s="268" t="s">
        <v>85</v>
      </c>
      <c r="E80" s="268" t="s">
        <v>87</v>
      </c>
      <c r="F80" s="268" t="s">
        <v>85</v>
      </c>
      <c r="G80" s="268" t="s">
        <v>87</v>
      </c>
      <c r="H80" s="268" t="s">
        <v>85</v>
      </c>
      <c r="I80" s="268" t="s">
        <v>87</v>
      </c>
    </row>
    <row r="81" spans="1:9" ht="30.75" customHeight="1">
      <c r="A81" s="523"/>
      <c r="B81" s="279">
        <v>8.3000000000000004E-2</v>
      </c>
      <c r="C81" s="279">
        <v>8.3000000000000004E-2</v>
      </c>
      <c r="D81" s="279">
        <v>8.3000000000000004E-2</v>
      </c>
      <c r="E81" s="279">
        <v>8.3000000000000004E-2</v>
      </c>
      <c r="F81" s="279">
        <v>8.3000000000000004E-2</v>
      </c>
      <c r="G81" s="233">
        <v>8.3000000000000004E-2</v>
      </c>
      <c r="H81" s="270"/>
      <c r="I81" s="271"/>
    </row>
    <row r="82" spans="1:9" ht="87" customHeight="1">
      <c r="A82" s="43" t="s">
        <v>256</v>
      </c>
      <c r="B82" s="545" t="s">
        <v>376</v>
      </c>
      <c r="C82" s="546"/>
      <c r="D82" s="545" t="s">
        <v>377</v>
      </c>
      <c r="E82" s="546"/>
      <c r="F82" s="554" t="s">
        <v>378</v>
      </c>
      <c r="G82" s="555"/>
      <c r="H82" s="556"/>
      <c r="I82" s="557"/>
    </row>
    <row r="83" spans="1:9" ht="81" customHeight="1">
      <c r="A83" s="43" t="s">
        <v>260</v>
      </c>
      <c r="B83" s="424" t="s">
        <v>379</v>
      </c>
      <c r="C83" s="544"/>
      <c r="D83" s="424" t="s">
        <v>380</v>
      </c>
      <c r="E83" s="544"/>
      <c r="F83" s="424" t="s">
        <v>381</v>
      </c>
      <c r="G83" s="557"/>
      <c r="H83" s="556"/>
      <c r="I83" s="557"/>
    </row>
    <row r="84" spans="1:9" ht="30" customHeight="1">
      <c r="A84" s="522" t="s">
        <v>176</v>
      </c>
      <c r="B84" s="268" t="s">
        <v>85</v>
      </c>
      <c r="C84" s="268" t="s">
        <v>87</v>
      </c>
      <c r="D84" s="268" t="s">
        <v>85</v>
      </c>
      <c r="E84" s="268" t="s">
        <v>87</v>
      </c>
      <c r="F84" s="268" t="s">
        <v>85</v>
      </c>
      <c r="G84" s="268" t="s">
        <v>87</v>
      </c>
      <c r="H84" s="268" t="s">
        <v>85</v>
      </c>
      <c r="I84" s="268" t="s">
        <v>87</v>
      </c>
    </row>
    <row r="85" spans="1:9" ht="30" customHeight="1">
      <c r="A85" s="523"/>
      <c r="B85" s="279">
        <v>8.3000000000000004E-2</v>
      </c>
      <c r="C85" s="279">
        <v>8.3000000000000004E-2</v>
      </c>
      <c r="D85" s="279">
        <v>8.3000000000000004E-2</v>
      </c>
      <c r="E85" s="279">
        <v>8.3000000000000004E-2</v>
      </c>
      <c r="F85" s="279">
        <v>8.3000000000000004E-2</v>
      </c>
      <c r="G85" s="233">
        <v>8.3000000000000004E-2</v>
      </c>
      <c r="H85" s="270"/>
      <c r="I85" s="271"/>
    </row>
    <row r="86" spans="1:9" ht="80.25" customHeight="1">
      <c r="A86" s="43" t="s">
        <v>256</v>
      </c>
      <c r="B86" s="545" t="s">
        <v>382</v>
      </c>
      <c r="C86" s="546"/>
      <c r="D86" s="552" t="s">
        <v>383</v>
      </c>
      <c r="E86" s="552"/>
      <c r="F86" s="549" t="s">
        <v>384</v>
      </c>
      <c r="G86" s="550"/>
      <c r="H86" s="553"/>
      <c r="I86" s="553"/>
    </row>
    <row r="87" spans="1:9" ht="80.25" customHeight="1">
      <c r="A87" s="43" t="s">
        <v>260</v>
      </c>
      <c r="B87" s="424" t="s">
        <v>379</v>
      </c>
      <c r="C87" s="544"/>
      <c r="D87" s="535" t="s">
        <v>385</v>
      </c>
      <c r="E87" s="536"/>
      <c r="F87" s="535" t="s">
        <v>386</v>
      </c>
      <c r="G87" s="536"/>
      <c r="H87" s="539"/>
      <c r="I87" s="540"/>
    </row>
    <row r="88" spans="1:9" ht="29.25" customHeight="1">
      <c r="A88" s="522" t="s">
        <v>177</v>
      </c>
      <c r="B88" s="268" t="s">
        <v>85</v>
      </c>
      <c r="C88" s="268" t="s">
        <v>87</v>
      </c>
      <c r="D88" s="268" t="s">
        <v>85</v>
      </c>
      <c r="E88" s="268" t="s">
        <v>87</v>
      </c>
      <c r="F88" s="268" t="s">
        <v>85</v>
      </c>
      <c r="G88" s="268" t="s">
        <v>87</v>
      </c>
      <c r="H88" s="268" t="s">
        <v>85</v>
      </c>
      <c r="I88" s="268" t="s">
        <v>87</v>
      </c>
    </row>
    <row r="89" spans="1:9" ht="29.25" customHeight="1">
      <c r="A89" s="523"/>
      <c r="B89" s="279">
        <v>8.3000000000000004E-2</v>
      </c>
      <c r="C89" s="279">
        <v>8.3000000000000004E-2</v>
      </c>
      <c r="D89" s="279">
        <v>8.3000000000000004E-2</v>
      </c>
      <c r="E89" s="279">
        <v>8.3000000000000004E-2</v>
      </c>
      <c r="F89" s="279">
        <v>8.3000000000000004E-2</v>
      </c>
      <c r="G89" s="279">
        <v>8.3000000000000004E-2</v>
      </c>
      <c r="H89" s="270"/>
      <c r="I89" s="271"/>
    </row>
    <row r="90" spans="1:9" ht="80.25" customHeight="1">
      <c r="A90" s="43" t="s">
        <v>256</v>
      </c>
      <c r="B90" s="545" t="s">
        <v>387</v>
      </c>
      <c r="C90" s="546"/>
      <c r="D90" s="551" t="s">
        <v>388</v>
      </c>
      <c r="E90" s="551"/>
      <c r="F90" s="549" t="s">
        <v>389</v>
      </c>
      <c r="G90" s="550"/>
      <c r="H90" s="543"/>
      <c r="I90" s="543"/>
    </row>
    <row r="91" spans="1:9" ht="80.25" customHeight="1">
      <c r="A91" s="43" t="s">
        <v>260</v>
      </c>
      <c r="B91" s="433" t="s">
        <v>390</v>
      </c>
      <c r="C91" s="434"/>
      <c r="D91" s="433" t="s">
        <v>391</v>
      </c>
      <c r="E91" s="434"/>
      <c r="F91" s="433" t="s">
        <v>392</v>
      </c>
      <c r="G91" s="434"/>
      <c r="H91" s="539"/>
      <c r="I91" s="540"/>
    </row>
    <row r="92" spans="1:9" ht="24.95" customHeight="1">
      <c r="A92" s="522" t="s">
        <v>178</v>
      </c>
      <c r="B92" s="268" t="s">
        <v>85</v>
      </c>
      <c r="C92" s="268" t="s">
        <v>87</v>
      </c>
      <c r="D92" s="268" t="s">
        <v>85</v>
      </c>
      <c r="E92" s="268" t="s">
        <v>87</v>
      </c>
      <c r="F92" s="268" t="s">
        <v>85</v>
      </c>
      <c r="G92" s="268" t="s">
        <v>87</v>
      </c>
      <c r="H92" s="268" t="s">
        <v>85</v>
      </c>
      <c r="I92" s="268" t="s">
        <v>87</v>
      </c>
    </row>
    <row r="93" spans="1:9" ht="24.95" customHeight="1">
      <c r="A93" s="523"/>
      <c r="B93" s="279">
        <v>8.3000000000000004E-2</v>
      </c>
      <c r="C93" s="279">
        <v>8.3000000000000004E-2</v>
      </c>
      <c r="D93" s="279">
        <v>8.3000000000000004E-2</v>
      </c>
      <c r="E93" s="279">
        <v>8.3000000000000004E-2</v>
      </c>
      <c r="F93" s="279">
        <v>8.3000000000000004E-2</v>
      </c>
      <c r="G93" s="279">
        <v>8.3000000000000004E-2</v>
      </c>
      <c r="H93" s="270"/>
      <c r="I93" s="271"/>
    </row>
    <row r="94" spans="1:9" ht="80.25" customHeight="1">
      <c r="A94" s="43" t="s">
        <v>256</v>
      </c>
      <c r="B94" s="545" t="s">
        <v>393</v>
      </c>
      <c r="C94" s="546"/>
      <c r="D94" s="551" t="s">
        <v>394</v>
      </c>
      <c r="E94" s="551"/>
      <c r="F94" s="549" t="s">
        <v>395</v>
      </c>
      <c r="G94" s="550"/>
      <c r="H94" s="543"/>
      <c r="I94" s="543"/>
    </row>
    <row r="95" spans="1:9" ht="80.25" customHeight="1">
      <c r="A95" s="43" t="s">
        <v>260</v>
      </c>
      <c r="B95" s="433" t="s">
        <v>396</v>
      </c>
      <c r="C95" s="434"/>
      <c r="D95" s="433" t="s">
        <v>397</v>
      </c>
      <c r="E95" s="434"/>
      <c r="F95" s="433" t="s">
        <v>398</v>
      </c>
      <c r="G95" s="434"/>
      <c r="H95" s="539"/>
      <c r="I95" s="540"/>
    </row>
    <row r="96" spans="1:9" ht="24.95" customHeight="1">
      <c r="A96" s="522" t="s">
        <v>179</v>
      </c>
      <c r="B96" s="268" t="s">
        <v>85</v>
      </c>
      <c r="C96" s="268" t="s">
        <v>87</v>
      </c>
      <c r="D96" s="268" t="s">
        <v>85</v>
      </c>
      <c r="E96" s="268" t="s">
        <v>87</v>
      </c>
      <c r="F96" s="268" t="s">
        <v>85</v>
      </c>
      <c r="G96" s="268" t="s">
        <v>87</v>
      </c>
      <c r="H96" s="268" t="s">
        <v>85</v>
      </c>
      <c r="I96" s="268" t="s">
        <v>87</v>
      </c>
    </row>
    <row r="97" spans="1:9" ht="24.95" customHeight="1">
      <c r="A97" s="523"/>
      <c r="B97" s="279">
        <v>8.3000000000000004E-2</v>
      </c>
      <c r="C97" s="351">
        <v>8.3000000000000004E-2</v>
      </c>
      <c r="D97" s="279">
        <v>8.3000000000000004E-2</v>
      </c>
      <c r="E97" s="279">
        <v>8.3000000000000004E-2</v>
      </c>
      <c r="F97" s="279">
        <v>8.3000000000000004E-2</v>
      </c>
      <c r="G97" s="352">
        <v>8.3000000000000004E-2</v>
      </c>
      <c r="H97" s="270"/>
      <c r="I97" s="271"/>
    </row>
    <row r="98" spans="1:9" ht="80.25" customHeight="1">
      <c r="A98" s="43" t="s">
        <v>256</v>
      </c>
      <c r="B98" s="545" t="s">
        <v>399</v>
      </c>
      <c r="C98" s="546"/>
      <c r="D98" s="547" t="s">
        <v>400</v>
      </c>
      <c r="E98" s="547"/>
      <c r="F98" s="549" t="s">
        <v>401</v>
      </c>
      <c r="G98" s="550"/>
      <c r="H98" s="543"/>
      <c r="I98" s="543"/>
    </row>
    <row r="99" spans="1:9" ht="80.25" customHeight="1">
      <c r="A99" s="43" t="s">
        <v>260</v>
      </c>
      <c r="B99" s="424" t="s">
        <v>402</v>
      </c>
      <c r="C99" s="544"/>
      <c r="D99" s="424" t="s">
        <v>403</v>
      </c>
      <c r="E99" s="544"/>
      <c r="F99" s="424" t="s">
        <v>404</v>
      </c>
      <c r="G99" s="544"/>
      <c r="H99" s="539"/>
      <c r="I99" s="540"/>
    </row>
    <row r="100" spans="1:9" ht="24.95" customHeight="1">
      <c r="A100" s="522" t="s">
        <v>181</v>
      </c>
      <c r="B100" s="268" t="s">
        <v>85</v>
      </c>
      <c r="C100" s="268" t="s">
        <v>87</v>
      </c>
      <c r="D100" s="268" t="s">
        <v>85</v>
      </c>
      <c r="E100" s="268" t="s">
        <v>87</v>
      </c>
      <c r="F100" s="268" t="s">
        <v>85</v>
      </c>
      <c r="G100" s="268" t="s">
        <v>87</v>
      </c>
      <c r="H100" s="268" t="s">
        <v>85</v>
      </c>
      <c r="I100" s="268" t="s">
        <v>87</v>
      </c>
    </row>
    <row r="101" spans="1:9" ht="24.95" customHeight="1">
      <c r="A101" s="523"/>
      <c r="B101" s="279">
        <v>8.3000000000000004E-2</v>
      </c>
      <c r="C101" s="351">
        <v>8.3000000000000004E-2</v>
      </c>
      <c r="D101" s="279">
        <v>8.3000000000000004E-2</v>
      </c>
      <c r="E101" s="279">
        <v>8.3000000000000004E-2</v>
      </c>
      <c r="F101" s="279">
        <v>8.3000000000000004E-2</v>
      </c>
      <c r="G101" s="352">
        <v>8.3000000000000004E-2</v>
      </c>
      <c r="H101" s="270"/>
      <c r="I101" s="271"/>
    </row>
    <row r="102" spans="1:9" ht="80.25" customHeight="1">
      <c r="A102" s="43" t="s">
        <v>256</v>
      </c>
      <c r="B102" s="545" t="s">
        <v>405</v>
      </c>
      <c r="C102" s="546"/>
      <c r="D102" s="547" t="s">
        <v>406</v>
      </c>
      <c r="E102" s="547"/>
      <c r="F102" s="548" t="s">
        <v>407</v>
      </c>
      <c r="G102" s="544"/>
      <c r="H102" s="543"/>
      <c r="I102" s="543"/>
    </row>
    <row r="103" spans="1:9" ht="80.25" customHeight="1">
      <c r="A103" s="43" t="s">
        <v>260</v>
      </c>
      <c r="B103" s="435" t="s">
        <v>408</v>
      </c>
      <c r="C103" s="544"/>
      <c r="D103" s="424" t="s">
        <v>409</v>
      </c>
      <c r="E103" s="544"/>
      <c r="F103" s="424" t="s">
        <v>410</v>
      </c>
      <c r="G103" s="544"/>
      <c r="H103" s="539"/>
      <c r="I103" s="540"/>
    </row>
    <row r="104" spans="1:9" ht="24.95" customHeight="1">
      <c r="A104" s="522" t="s">
        <v>182</v>
      </c>
      <c r="B104" s="268" t="s">
        <v>85</v>
      </c>
      <c r="C104" s="268" t="s">
        <v>87</v>
      </c>
      <c r="D104" s="268" t="s">
        <v>85</v>
      </c>
      <c r="E104" s="268" t="s">
        <v>87</v>
      </c>
      <c r="F104" s="268" t="s">
        <v>85</v>
      </c>
      <c r="G104" s="268" t="s">
        <v>87</v>
      </c>
      <c r="H104" s="268" t="s">
        <v>85</v>
      </c>
      <c r="I104" s="268" t="s">
        <v>87</v>
      </c>
    </row>
    <row r="105" spans="1:9" ht="24.95" customHeight="1">
      <c r="A105" s="523"/>
      <c r="B105" s="279">
        <v>8.3000000000000004E-2</v>
      </c>
      <c r="C105" s="279">
        <v>8.3000000000000004E-2</v>
      </c>
      <c r="D105" s="279">
        <v>8.3000000000000004E-2</v>
      </c>
      <c r="E105" s="279">
        <v>8.3000000000000004E-2</v>
      </c>
      <c r="F105" s="279">
        <v>8.3000000000000004E-2</v>
      </c>
      <c r="G105" s="279">
        <v>8.3000000000000004E-2</v>
      </c>
      <c r="H105" s="270"/>
      <c r="I105" s="271"/>
    </row>
    <row r="106" spans="1:9" ht="80.25" customHeight="1">
      <c r="A106" s="43" t="s">
        <v>256</v>
      </c>
      <c r="B106" s="542" t="s">
        <v>411</v>
      </c>
      <c r="C106" s="542"/>
      <c r="D106" s="542" t="s">
        <v>412</v>
      </c>
      <c r="E106" s="542"/>
      <c r="F106" s="542" t="s">
        <v>413</v>
      </c>
      <c r="G106" s="542"/>
      <c r="H106" s="543"/>
      <c r="I106" s="543"/>
    </row>
    <row r="107" spans="1:9" ht="80.25" customHeight="1">
      <c r="A107" s="43" t="s">
        <v>260</v>
      </c>
      <c r="B107" s="424" t="s">
        <v>414</v>
      </c>
      <c r="C107" s="544"/>
      <c r="D107" s="424" t="s">
        <v>415</v>
      </c>
      <c r="E107" s="544"/>
      <c r="F107" s="424" t="s">
        <v>416</v>
      </c>
      <c r="G107" s="544"/>
      <c r="H107" s="539"/>
      <c r="I107" s="540"/>
    </row>
    <row r="108" spans="1:9" ht="24.95" customHeight="1">
      <c r="A108" s="522" t="s">
        <v>183</v>
      </c>
      <c r="B108" s="268" t="s">
        <v>85</v>
      </c>
      <c r="C108" s="268" t="s">
        <v>87</v>
      </c>
      <c r="D108" s="268" t="s">
        <v>85</v>
      </c>
      <c r="E108" s="268" t="s">
        <v>87</v>
      </c>
      <c r="F108" s="268" t="s">
        <v>85</v>
      </c>
      <c r="G108" s="268" t="s">
        <v>87</v>
      </c>
      <c r="H108" s="268" t="s">
        <v>85</v>
      </c>
      <c r="I108" s="268" t="s">
        <v>87</v>
      </c>
    </row>
    <row r="109" spans="1:9" ht="24.95" customHeight="1">
      <c r="A109" s="523"/>
      <c r="B109" s="279">
        <v>8.3000000000000004E-2</v>
      </c>
      <c r="C109" s="279">
        <v>8.3000000000000004E-2</v>
      </c>
      <c r="D109" s="279">
        <v>8.3000000000000004E-2</v>
      </c>
      <c r="E109" s="279">
        <v>8.3000000000000004E-2</v>
      </c>
      <c r="F109" s="279">
        <v>8.3000000000000004E-2</v>
      </c>
      <c r="G109" s="279">
        <v>8.3000000000000004E-2</v>
      </c>
      <c r="H109" s="270"/>
      <c r="I109" s="271"/>
    </row>
    <row r="110" spans="1:9" ht="80.25" customHeight="1">
      <c r="A110" s="43" t="s">
        <v>256</v>
      </c>
      <c r="B110" s="541" t="s">
        <v>417</v>
      </c>
      <c r="C110" s="541"/>
      <c r="D110" s="542" t="s">
        <v>418</v>
      </c>
      <c r="E110" s="542"/>
      <c r="F110" s="541" t="s">
        <v>419</v>
      </c>
      <c r="G110" s="541"/>
      <c r="H110" s="543"/>
      <c r="I110" s="543"/>
    </row>
    <row r="111" spans="1:9" ht="80.25" customHeight="1">
      <c r="A111" s="43" t="s">
        <v>260</v>
      </c>
      <c r="B111" s="424" t="s">
        <v>420</v>
      </c>
      <c r="C111" s="544"/>
      <c r="D111" s="424" t="s">
        <v>421</v>
      </c>
      <c r="E111" s="544"/>
      <c r="F111" s="424" t="s">
        <v>422</v>
      </c>
      <c r="G111" s="544"/>
      <c r="H111" s="539"/>
      <c r="I111" s="540"/>
    </row>
    <row r="112" spans="1:9" ht="24.95" customHeight="1">
      <c r="A112" s="522" t="s">
        <v>184</v>
      </c>
      <c r="B112" s="268" t="s">
        <v>85</v>
      </c>
      <c r="C112" s="268" t="s">
        <v>87</v>
      </c>
      <c r="D112" s="268" t="s">
        <v>85</v>
      </c>
      <c r="E112" s="268" t="s">
        <v>87</v>
      </c>
      <c r="F112" s="268" t="s">
        <v>85</v>
      </c>
      <c r="G112" s="268" t="s">
        <v>87</v>
      </c>
      <c r="H112" s="268" t="s">
        <v>85</v>
      </c>
      <c r="I112" s="268" t="s">
        <v>87</v>
      </c>
    </row>
    <row r="113" spans="1:9" ht="24.95" customHeight="1">
      <c r="A113" s="523"/>
      <c r="B113" s="269"/>
      <c r="C113" s="272"/>
      <c r="D113" s="269"/>
      <c r="E113" s="272"/>
      <c r="F113" s="269"/>
      <c r="G113" s="273"/>
      <c r="H113" s="272"/>
      <c r="I113" s="273"/>
    </row>
    <row r="114" spans="1:9" ht="80.25" customHeight="1">
      <c r="A114" s="43" t="s">
        <v>256</v>
      </c>
      <c r="B114" s="538"/>
      <c r="C114" s="538"/>
      <c r="D114" s="538"/>
      <c r="E114" s="538"/>
      <c r="F114" s="538"/>
      <c r="G114" s="538"/>
      <c r="H114" s="538"/>
      <c r="I114" s="538"/>
    </row>
    <row r="115" spans="1:9" ht="80.25" customHeight="1">
      <c r="A115" s="43" t="s">
        <v>260</v>
      </c>
      <c r="B115" s="539"/>
      <c r="C115" s="540"/>
      <c r="D115" s="539"/>
      <c r="E115" s="540"/>
      <c r="F115" s="539"/>
      <c r="G115" s="540"/>
      <c r="H115" s="539"/>
      <c r="I115" s="540"/>
    </row>
    <row r="116" spans="1:9" ht="16.899999999999999">
      <c r="A116" s="274" t="s">
        <v>321</v>
      </c>
      <c r="B116" s="275">
        <f t="shared" ref="B116:I116" si="1">(B69+B73+B77+B81+B85+B89+B93+B97+B101+B105+B109+B113)</f>
        <v>0.91299999999999992</v>
      </c>
      <c r="C116" s="275">
        <f t="shared" si="1"/>
        <v>0.91299999999999992</v>
      </c>
      <c r="D116" s="275">
        <f t="shared" si="1"/>
        <v>0.91299999999999992</v>
      </c>
      <c r="E116" s="275">
        <f t="shared" si="1"/>
        <v>0.91299999999999992</v>
      </c>
      <c r="F116" s="275">
        <f t="shared" si="1"/>
        <v>0.91299999999999992</v>
      </c>
      <c r="G116" s="275">
        <f t="shared" si="1"/>
        <v>0.91299999999999992</v>
      </c>
      <c r="H116" s="275">
        <f t="shared" si="1"/>
        <v>0</v>
      </c>
      <c r="I116" s="27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200-000000000000}"/>
    <hyperlink ref="B75" r:id="rId2" xr:uid="{00000000-0004-0000-0200-000001000000}"/>
    <hyperlink ref="B79" r:id="rId3" xr:uid="{00000000-0004-0000-0200-000002000000}"/>
    <hyperlink ref="D71" r:id="rId4" xr:uid="{00000000-0004-0000-0200-000003000000}"/>
    <hyperlink ref="F71" r:id="rId5" xr:uid="{00000000-0004-0000-0200-000004000000}"/>
    <hyperlink ref="D75" r:id="rId6" xr:uid="{00000000-0004-0000-0200-000005000000}"/>
    <hyperlink ref="F75"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 ref="B87" r:id="rId13" xr:uid="{00000000-0004-0000-0200-00000C000000}"/>
    <hyperlink ref="D87:E87" r:id="rId14" display="https://secretariadistritald-my.sharepoint.com/:f:/g/personal/ecastaneda_sdmujer_gov_co/Eirpnn6klPRHsEZESw_TmbgBYpaqAOWgcLZ0SLja-fOXaw?e=ZkdbWI" xr:uid="{00000000-0004-0000-0200-00000D000000}"/>
    <hyperlink ref="F87:G87" r:id="rId15" display="https://secretariadistritald-my.sharepoint.com/:x:/g/personal/comunicaciones_sdmujer_gov_co/EdNeceCQLg9Nk_beBP9RsgQBBYPaHoD6pHwJuBHShhDNXQ?e=A06icN" xr:uid="{00000000-0004-0000-0200-00000E000000}"/>
    <hyperlink ref="D87" r:id="rId16" xr:uid="{00000000-0004-0000-0200-00000F000000}"/>
    <hyperlink ref="F87" r:id="rId17" xr:uid="{00000000-0004-0000-0200-000010000000}"/>
    <hyperlink ref="B91:C91" r:id="rId18" display="https://secretariadistritald-my.sharepoint.com/:x:/g/personal/comunicaciones_sdmujer_gov_co/EUPUBxAuszlGi4zgGc_VIrAB3npbPvJDMXixCdVnwU2fYw?e=OWvkcW" xr:uid="{00000000-0004-0000-0200-000011000000}"/>
    <hyperlink ref="D91:E91" r:id="rId19" display="https://secretariadistritald-my.sharepoint.com/:x:/g/personal/jarocha_sdmujer_gov_co/EVoxVGBE-WlCk6REWE7801cB2FDnKNoM3kMaSkeOe116ug?e=iOoDQn" xr:uid="{00000000-0004-0000-0200-000012000000}"/>
    <hyperlink ref="F91:G91" r:id="rId20" display="https://secretariadistritald-my.sharepoint.com/:x:/g/personal/comunicaciones_sdmujer_gov_co/EdNeceCQLg9Nk_beBP9RsgQBBYPaHoD6pHwJuBHShhDNXQ?e=P2lfZT" xr:uid="{00000000-0004-0000-0200-000013000000}"/>
    <hyperlink ref="B95:C95" r:id="rId21" display="https://secretariadistritald-my.sharepoint.com/:x:/g/personal/comunicaciones_sdmujer_gov_co/EUPUBxAuszlGi4zgGc_VIrAB3npbPvJDMXixCdVnwU2fYw?e=pJgb46" xr:uid="{00000000-0004-0000-0200-000014000000}"/>
    <hyperlink ref="D95:E95" r:id="rId22" display="https://secretariadistritald-my.sharepoint.com/:x:/g/personal/jarocha_sdmujer_gov_co/EcqZj0KkwWRMktkAQZssKL0Bt0z6EAL7Z-mKWRMzIDGxLA?e=6Br2VB" xr:uid="{00000000-0004-0000-0200-000015000000}"/>
    <hyperlink ref="F95:G95" r:id="rId23" display="https://secretariadistritald-my.sharepoint.com/:x:/g/personal/comunicaciones_sdmujer_gov_co/EdNeceCQLg9Nk_beBP9RsgQBBYPaHoD6pHwJuBHShhDNXQ?e=OvJng7" xr:uid="{00000000-0004-0000-0200-000016000000}"/>
    <hyperlink ref="B99" r:id="rId24" xr:uid="{00000000-0004-0000-0200-000017000000}"/>
    <hyperlink ref="F99" r:id="rId25" xr:uid="{00000000-0004-0000-0200-000018000000}"/>
    <hyperlink ref="D99" r:id="rId26" xr:uid="{00000000-0004-0000-0200-000019000000}"/>
    <hyperlink ref="B103" r:id="rId27" xr:uid="{00000000-0004-0000-0200-00001A000000}"/>
    <hyperlink ref="D103" r:id="rId28" xr:uid="{00000000-0004-0000-0200-00001B000000}"/>
    <hyperlink ref="F103" r:id="rId29" xr:uid="{00000000-0004-0000-0200-00001C000000}"/>
    <hyperlink ref="B107" r:id="rId30" xr:uid="{00000000-0004-0000-0200-00001D000000}"/>
    <hyperlink ref="D107" r:id="rId31" xr:uid="{00000000-0004-0000-0200-00001E000000}"/>
    <hyperlink ref="F107" r:id="rId32" xr:uid="{00000000-0004-0000-0200-00001F000000}"/>
    <hyperlink ref="B111" r:id="rId33" xr:uid="{00000000-0004-0000-0200-000020000000}"/>
    <hyperlink ref="D111" r:id="rId34" xr:uid="{00000000-0004-0000-0200-000021000000}"/>
    <hyperlink ref="F111" r:id="rId35" xr:uid="{00000000-0004-0000-0200-000022000000}"/>
  </hyperlinks>
  <pageMargins left="0.25" right="0.25" top="0.75" bottom="0.75" header="0.3" footer="0.3"/>
  <pageSetup scale="23" fitToHeight="0" orientation="landscape" r:id="rId36"/>
  <ignoredErrors>
    <ignoredError sqref="N24:N29" emptyCellReference="1"/>
  </ignoredErrors>
  <drawing r:id="rId37"/>
  <legacyDrawing r:id="rId3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A114" zoomScale="90" zoomScaleNormal="30" zoomScaleSheetLayoutView="90" workbookViewId="0">
      <selection activeCell="Q22" sqref="Q22"/>
    </sheetView>
  </sheetViews>
  <sheetFormatPr defaultColWidth="10.85546875" defaultRowHeight="13.9"/>
  <cols>
    <col min="1" max="1" width="49.7109375" style="236" customWidth="1"/>
    <col min="2" max="5" width="35.7109375" style="236" customWidth="1"/>
    <col min="6" max="7" width="37.42578125" style="236" customWidth="1"/>
    <col min="8" max="8" width="35.7109375" style="236" customWidth="1"/>
    <col min="9" max="9" width="63" style="236" customWidth="1"/>
    <col min="10" max="13" width="35.7109375" style="236" customWidth="1"/>
    <col min="14" max="14" width="31" style="236" customWidth="1"/>
    <col min="15" max="15" width="18.140625" style="236" customWidth="1"/>
    <col min="16" max="16" width="8.42578125" style="236" customWidth="1"/>
    <col min="17" max="17" width="18.42578125" style="236" bestFit="1" customWidth="1"/>
    <col min="18" max="18" width="5.7109375" style="236" customWidth="1"/>
    <col min="19" max="19" width="18.42578125" style="236" bestFit="1" customWidth="1"/>
    <col min="20" max="20" width="4.7109375" style="236" customWidth="1"/>
    <col min="21" max="21" width="23" style="236" bestFit="1" customWidth="1"/>
    <col min="22" max="22" width="14.42578125" style="236" bestFit="1" customWidth="1"/>
    <col min="23" max="23" width="18.42578125" style="236" bestFit="1" customWidth="1"/>
    <col min="24" max="24" width="16.140625" style="236" customWidth="1"/>
    <col min="25" max="16384" width="10.85546875" style="236"/>
  </cols>
  <sheetData>
    <row r="1" spans="1:15" s="234" customFormat="1" ht="22.15" customHeight="1" thickBot="1">
      <c r="A1" s="505"/>
      <c r="B1" s="482" t="s">
        <v>160</v>
      </c>
      <c r="C1" s="483"/>
      <c r="D1" s="483"/>
      <c r="E1" s="483"/>
      <c r="F1" s="483"/>
      <c r="G1" s="483"/>
      <c r="H1" s="483"/>
      <c r="I1" s="483"/>
      <c r="J1" s="483"/>
      <c r="K1" s="483"/>
      <c r="L1" s="484"/>
      <c r="M1" s="609" t="s">
        <v>161</v>
      </c>
      <c r="N1" s="610"/>
      <c r="O1" s="611"/>
    </row>
    <row r="2" spans="1:15" s="234" customFormat="1" ht="18" customHeight="1" thickBot="1">
      <c r="A2" s="506"/>
      <c r="B2" s="485" t="s">
        <v>162</v>
      </c>
      <c r="C2" s="486"/>
      <c r="D2" s="486"/>
      <c r="E2" s="486"/>
      <c r="F2" s="486"/>
      <c r="G2" s="486"/>
      <c r="H2" s="486"/>
      <c r="I2" s="486"/>
      <c r="J2" s="486"/>
      <c r="K2" s="486"/>
      <c r="L2" s="487"/>
      <c r="M2" s="609" t="s">
        <v>163</v>
      </c>
      <c r="N2" s="610"/>
      <c r="O2" s="611"/>
    </row>
    <row r="3" spans="1:15" s="234" customFormat="1" ht="19.899999999999999" customHeight="1" thickBot="1">
      <c r="A3" s="506"/>
      <c r="B3" s="485" t="s">
        <v>0</v>
      </c>
      <c r="C3" s="486"/>
      <c r="D3" s="486"/>
      <c r="E3" s="486"/>
      <c r="F3" s="486"/>
      <c r="G3" s="486"/>
      <c r="H3" s="486"/>
      <c r="I3" s="486"/>
      <c r="J3" s="486"/>
      <c r="K3" s="486"/>
      <c r="L3" s="487"/>
      <c r="M3" s="609" t="s">
        <v>164</v>
      </c>
      <c r="N3" s="610"/>
      <c r="O3" s="611"/>
    </row>
    <row r="4" spans="1:15" s="234" customFormat="1" ht="21.75" customHeight="1" thickBot="1">
      <c r="A4" s="507"/>
      <c r="B4" s="488" t="s">
        <v>165</v>
      </c>
      <c r="C4" s="489"/>
      <c r="D4" s="489"/>
      <c r="E4" s="489"/>
      <c r="F4" s="489"/>
      <c r="G4" s="489"/>
      <c r="H4" s="489"/>
      <c r="I4" s="489"/>
      <c r="J4" s="489"/>
      <c r="K4" s="489"/>
      <c r="L4" s="490"/>
      <c r="M4" s="609" t="s">
        <v>166</v>
      </c>
      <c r="N4" s="610"/>
      <c r="O4" s="611"/>
    </row>
    <row r="5" spans="1:15" s="234" customFormat="1" ht="16.149999999999999" customHeight="1" thickBot="1">
      <c r="A5" s="80"/>
      <c r="B5" s="81"/>
      <c r="C5" s="81"/>
      <c r="D5" s="81"/>
      <c r="E5" s="81"/>
      <c r="F5" s="81"/>
      <c r="G5" s="81"/>
      <c r="H5" s="81"/>
      <c r="I5" s="81"/>
      <c r="J5" s="81"/>
      <c r="K5" s="81"/>
      <c r="L5" s="81"/>
      <c r="M5" s="235"/>
      <c r="N5" s="235"/>
      <c r="O5" s="235"/>
    </row>
    <row r="6" spans="1:15" ht="40.35" customHeight="1" thickBot="1">
      <c r="A6" s="50" t="s">
        <v>167</v>
      </c>
      <c r="B6" s="516"/>
      <c r="C6" s="517"/>
      <c r="D6" s="517"/>
      <c r="E6" s="517"/>
      <c r="F6" s="517"/>
      <c r="G6" s="517"/>
      <c r="H6" s="517"/>
      <c r="I6" s="517"/>
      <c r="J6" s="517"/>
      <c r="K6" s="518"/>
      <c r="L6" s="158" t="s">
        <v>169</v>
      </c>
      <c r="M6" s="605">
        <v>2024110010299</v>
      </c>
      <c r="N6" s="606"/>
      <c r="O6" s="607"/>
    </row>
    <row r="7" spans="1:15" s="234" customFormat="1" ht="18" customHeight="1" thickBot="1">
      <c r="A7" s="80"/>
      <c r="B7" s="81"/>
      <c r="C7" s="81"/>
      <c r="D7" s="81"/>
      <c r="E7" s="81"/>
      <c r="F7" s="81"/>
      <c r="G7" s="81"/>
      <c r="H7" s="81"/>
      <c r="I7" s="81"/>
      <c r="J7" s="81"/>
      <c r="K7" s="81"/>
      <c r="L7" s="81"/>
      <c r="M7" s="235"/>
      <c r="N7" s="235"/>
      <c r="O7" s="235"/>
    </row>
    <row r="8" spans="1:15" s="234" customFormat="1" ht="21.75" customHeight="1" thickBot="1">
      <c r="A8" s="509" t="s">
        <v>6</v>
      </c>
      <c r="B8" s="158" t="s">
        <v>170</v>
      </c>
      <c r="C8" s="237" t="s">
        <v>171</v>
      </c>
      <c r="D8" s="158" t="s">
        <v>172</v>
      </c>
      <c r="E8" s="237" t="s">
        <v>171</v>
      </c>
      <c r="F8" s="158" t="s">
        <v>173</v>
      </c>
      <c r="G8" s="237" t="s">
        <v>171</v>
      </c>
      <c r="H8" s="158" t="s">
        <v>174</v>
      </c>
      <c r="I8" s="126" t="s">
        <v>171</v>
      </c>
      <c r="J8" s="493" t="s">
        <v>8</v>
      </c>
      <c r="K8" s="508"/>
      <c r="L8" s="238" t="s">
        <v>175</v>
      </c>
      <c r="M8" s="608"/>
      <c r="N8" s="608"/>
      <c r="O8" s="608"/>
    </row>
    <row r="9" spans="1:15" s="234" customFormat="1" ht="21.75" customHeight="1" thickBot="1">
      <c r="A9" s="509"/>
      <c r="B9" s="239" t="s">
        <v>176</v>
      </c>
      <c r="C9" s="127" t="s">
        <v>171</v>
      </c>
      <c r="D9" s="158" t="s">
        <v>177</v>
      </c>
      <c r="E9" s="127" t="s">
        <v>171</v>
      </c>
      <c r="F9" s="158" t="s">
        <v>178</v>
      </c>
      <c r="G9" s="237" t="s">
        <v>171</v>
      </c>
      <c r="H9" s="158" t="s">
        <v>179</v>
      </c>
      <c r="I9" s="126" t="s">
        <v>171</v>
      </c>
      <c r="J9" s="493"/>
      <c r="K9" s="508"/>
      <c r="L9" s="238" t="s">
        <v>180</v>
      </c>
      <c r="M9" s="608"/>
      <c r="N9" s="608"/>
      <c r="O9" s="608"/>
    </row>
    <row r="10" spans="1:15" s="234" customFormat="1" ht="21.75" customHeight="1" thickBot="1">
      <c r="A10" s="509"/>
      <c r="B10" s="158" t="s">
        <v>181</v>
      </c>
      <c r="C10" s="237" t="s">
        <v>171</v>
      </c>
      <c r="D10" s="158" t="s">
        <v>182</v>
      </c>
      <c r="E10" s="127" t="s">
        <v>171</v>
      </c>
      <c r="F10" s="158" t="s">
        <v>183</v>
      </c>
      <c r="G10" s="127" t="s">
        <v>171</v>
      </c>
      <c r="H10" s="158" t="s">
        <v>184</v>
      </c>
      <c r="I10" s="126"/>
      <c r="J10" s="493"/>
      <c r="K10" s="508"/>
      <c r="L10" s="238" t="s">
        <v>185</v>
      </c>
      <c r="M10" s="608" t="s">
        <v>171</v>
      </c>
      <c r="N10" s="608"/>
      <c r="O10" s="608"/>
    </row>
    <row r="11" spans="1:15" ht="15" customHeight="1" thickBot="1">
      <c r="A11" s="6"/>
      <c r="B11" s="7"/>
      <c r="C11" s="7"/>
      <c r="D11" s="240"/>
      <c r="E11" s="8"/>
      <c r="F11" s="8"/>
      <c r="G11" s="241"/>
      <c r="H11" s="241"/>
      <c r="I11" s="242"/>
      <c r="J11" s="242"/>
      <c r="K11" s="7"/>
      <c r="L11" s="7"/>
      <c r="M11" s="7"/>
      <c r="N11" s="7"/>
      <c r="O11" s="7"/>
    </row>
    <row r="12" spans="1:15" ht="15" customHeight="1">
      <c r="A12" s="513" t="s">
        <v>186</v>
      </c>
      <c r="B12" s="648" t="s">
        <v>423</v>
      </c>
      <c r="C12" s="649"/>
      <c r="D12" s="649"/>
      <c r="E12" s="649"/>
      <c r="F12" s="649"/>
      <c r="G12" s="649"/>
      <c r="H12" s="649"/>
      <c r="I12" s="649"/>
      <c r="J12" s="649"/>
      <c r="K12" s="649"/>
      <c r="L12" s="649"/>
      <c r="M12" s="649"/>
      <c r="N12" s="649"/>
      <c r="O12" s="650"/>
    </row>
    <row r="13" spans="1:15" ht="15" customHeight="1">
      <c r="A13" s="514"/>
      <c r="B13" s="651"/>
      <c r="C13" s="652"/>
      <c r="D13" s="652"/>
      <c r="E13" s="652"/>
      <c r="F13" s="652"/>
      <c r="G13" s="652"/>
      <c r="H13" s="652"/>
      <c r="I13" s="652"/>
      <c r="J13" s="652"/>
      <c r="K13" s="652"/>
      <c r="L13" s="652"/>
      <c r="M13" s="652"/>
      <c r="N13" s="652"/>
      <c r="O13" s="653"/>
    </row>
    <row r="14" spans="1:15" ht="15" customHeight="1" thickBot="1">
      <c r="A14" s="515"/>
      <c r="B14" s="654"/>
      <c r="C14" s="655"/>
      <c r="D14" s="655"/>
      <c r="E14" s="655"/>
      <c r="F14" s="655"/>
      <c r="G14" s="655"/>
      <c r="H14" s="655"/>
      <c r="I14" s="655"/>
      <c r="J14" s="655"/>
      <c r="K14" s="655"/>
      <c r="L14" s="655"/>
      <c r="M14" s="655"/>
      <c r="N14" s="655"/>
      <c r="O14" s="656"/>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0" t="s">
        <v>13</v>
      </c>
      <c r="B16" s="503" t="s">
        <v>323</v>
      </c>
      <c r="C16" s="503"/>
      <c r="D16" s="503"/>
      <c r="E16" s="503"/>
      <c r="F16" s="503"/>
      <c r="G16" s="509" t="s">
        <v>15</v>
      </c>
      <c r="H16" s="509"/>
      <c r="I16" s="504" t="s">
        <v>424</v>
      </c>
      <c r="J16" s="504"/>
      <c r="K16" s="504"/>
      <c r="L16" s="504"/>
      <c r="M16" s="504"/>
      <c r="N16" s="504"/>
      <c r="O16" s="504"/>
    </row>
    <row r="17" spans="1:24" ht="9" customHeight="1" thickBot="1">
      <c r="A17" s="14"/>
      <c r="B17" s="16"/>
      <c r="C17" s="15"/>
      <c r="D17" s="15"/>
      <c r="E17" s="15"/>
      <c r="F17" s="15"/>
      <c r="G17" s="16"/>
      <c r="H17" s="16"/>
      <c r="I17" s="16"/>
      <c r="J17" s="16"/>
      <c r="K17" s="16"/>
      <c r="L17" s="17"/>
      <c r="M17" s="17"/>
      <c r="N17" s="17"/>
      <c r="O17" s="17"/>
    </row>
    <row r="18" spans="1:24" ht="56.25" customHeight="1" thickBot="1">
      <c r="A18" s="50" t="s">
        <v>17</v>
      </c>
      <c r="B18" s="603" t="s">
        <v>190</v>
      </c>
      <c r="C18" s="603"/>
      <c r="D18" s="603"/>
      <c r="E18" s="603"/>
      <c r="F18" s="50" t="s">
        <v>19</v>
      </c>
      <c r="G18" s="604" t="s">
        <v>191</v>
      </c>
      <c r="H18" s="604"/>
      <c r="I18" s="604"/>
      <c r="J18" s="50" t="s">
        <v>21</v>
      </c>
      <c r="K18" s="503" t="s">
        <v>192</v>
      </c>
      <c r="L18" s="503"/>
      <c r="M18" s="503"/>
      <c r="N18" s="503"/>
      <c r="O18" s="503"/>
    </row>
    <row r="19" spans="1:24" ht="9" customHeight="1">
      <c r="A19" s="5"/>
      <c r="B19" s="2"/>
      <c r="C19" s="512"/>
      <c r="D19" s="512"/>
      <c r="E19" s="512"/>
      <c r="F19" s="512"/>
      <c r="G19" s="512"/>
      <c r="H19" s="512"/>
      <c r="I19" s="512"/>
      <c r="J19" s="512"/>
      <c r="K19" s="512"/>
      <c r="L19" s="512"/>
      <c r="M19" s="512"/>
      <c r="N19" s="512"/>
      <c r="O19" s="512"/>
    </row>
    <row r="20" spans="1:24" ht="16.5" customHeight="1" thickBot="1">
      <c r="A20" s="243"/>
      <c r="B20" s="244"/>
      <c r="C20" s="244"/>
      <c r="D20" s="244"/>
      <c r="E20" s="244"/>
      <c r="F20" s="244"/>
      <c r="G20" s="244"/>
      <c r="H20" s="244"/>
      <c r="I20" s="244"/>
      <c r="J20" s="244"/>
      <c r="K20" s="244"/>
      <c r="L20" s="244"/>
      <c r="M20" s="244"/>
      <c r="N20" s="244"/>
      <c r="O20" s="244"/>
    </row>
    <row r="21" spans="1:24" ht="32.1" customHeight="1" thickBot="1">
      <c r="A21" s="491" t="s">
        <v>23</v>
      </c>
      <c r="B21" s="492"/>
      <c r="C21" s="492"/>
      <c r="D21" s="492"/>
      <c r="E21" s="492"/>
      <c r="F21" s="492"/>
      <c r="G21" s="492"/>
      <c r="H21" s="492"/>
      <c r="I21" s="492"/>
      <c r="J21" s="492"/>
      <c r="K21" s="492"/>
      <c r="L21" s="492"/>
      <c r="M21" s="492"/>
      <c r="N21" s="492"/>
      <c r="O21" s="493"/>
    </row>
    <row r="22" spans="1:24" ht="32.1" customHeight="1" thickBot="1">
      <c r="A22" s="491" t="s">
        <v>193</v>
      </c>
      <c r="B22" s="492"/>
      <c r="C22" s="492"/>
      <c r="D22" s="492"/>
      <c r="E22" s="492"/>
      <c r="F22" s="492"/>
      <c r="G22" s="492"/>
      <c r="H22" s="492"/>
      <c r="I22" s="492"/>
      <c r="J22" s="492"/>
      <c r="K22" s="492"/>
      <c r="L22" s="492"/>
      <c r="M22" s="492"/>
      <c r="N22" s="492"/>
      <c r="O22" s="493"/>
    </row>
    <row r="23" spans="1:24"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c r="A24" s="21" t="s">
        <v>24</v>
      </c>
      <c r="B24" s="228">
        <v>350253333</v>
      </c>
      <c r="C24" s="22">
        <v>478896000</v>
      </c>
      <c r="D24" s="22"/>
      <c r="E24" s="22"/>
      <c r="F24" s="22">
        <v>280000000</v>
      </c>
      <c r="G24" s="22">
        <v>37850000</v>
      </c>
      <c r="H24" s="229"/>
      <c r="I24" s="229"/>
      <c r="J24" s="229"/>
      <c r="K24" s="229"/>
      <c r="L24" s="229">
        <v>2406667</v>
      </c>
      <c r="M24" s="229">
        <f>51522665+3574000</f>
        <v>55096665</v>
      </c>
      <c r="N24" s="401">
        <f>SUM(B24:M24)</f>
        <v>1204502665</v>
      </c>
      <c r="O24" s="245">
        <v>1</v>
      </c>
    </row>
    <row r="25" spans="1:24" ht="32.1" customHeight="1">
      <c r="A25" s="21" t="s">
        <v>26</v>
      </c>
      <c r="B25" s="22">
        <v>350253333</v>
      </c>
      <c r="C25" s="22">
        <v>478896000</v>
      </c>
      <c r="D25" s="22">
        <v>0</v>
      </c>
      <c r="E25" s="228">
        <v>-14070668</v>
      </c>
      <c r="F25" s="22">
        <v>0</v>
      </c>
      <c r="G25" s="22">
        <v>0</v>
      </c>
      <c r="H25" s="22">
        <v>280000000</v>
      </c>
      <c r="I25" s="22">
        <v>0</v>
      </c>
      <c r="J25" s="22">
        <v>0</v>
      </c>
      <c r="K25" s="22">
        <v>0</v>
      </c>
      <c r="L25" s="22">
        <v>47069937</v>
      </c>
      <c r="M25" s="22"/>
      <c r="N25" s="304">
        <f t="shared" ref="N25:N29" si="0">SUM(B25:M25)</f>
        <v>1142148602</v>
      </c>
      <c r="O25" s="246">
        <f>N25/N24</f>
        <v>0.94823252383588541</v>
      </c>
    </row>
    <row r="26" spans="1:24" ht="32.1" customHeight="1">
      <c r="A26" s="21" t="s">
        <v>28</v>
      </c>
      <c r="B26" s="22">
        <v>0</v>
      </c>
      <c r="C26" s="22">
        <v>4913333</v>
      </c>
      <c r="D26" s="228">
        <v>61211999</v>
      </c>
      <c r="E26" s="22">
        <v>76416000</v>
      </c>
      <c r="F26" s="22">
        <v>76416000</v>
      </c>
      <c r="G26" s="22">
        <v>76416000</v>
      </c>
      <c r="H26" s="343">
        <v>89364000</v>
      </c>
      <c r="I26" s="22">
        <v>63468000</v>
      </c>
      <c r="J26" s="22">
        <v>76416000</v>
      </c>
      <c r="K26" s="22">
        <v>76416000</v>
      </c>
      <c r="L26" s="22">
        <v>192321076</v>
      </c>
      <c r="M26" s="22"/>
      <c r="N26" s="304">
        <f t="shared" si="0"/>
        <v>793358408</v>
      </c>
      <c r="O26" s="246">
        <f>N26/N24</f>
        <v>0.6586605667659523</v>
      </c>
      <c r="Q26" s="361">
        <v>76416000</v>
      </c>
      <c r="R26" s="362"/>
      <c r="S26" s="361">
        <v>76416000</v>
      </c>
      <c r="T26" s="363"/>
      <c r="U26" s="364">
        <f>+Q26-H26</f>
        <v>-12948000</v>
      </c>
      <c r="V26" s="364">
        <f>+S26+U26</f>
        <v>63468000</v>
      </c>
      <c r="W26" s="363"/>
      <c r="X26" s="363"/>
    </row>
    <row r="27" spans="1:24" ht="32.1" customHeight="1">
      <c r="A27" s="21" t="s">
        <v>198</v>
      </c>
      <c r="B27" s="22"/>
      <c r="C27" s="22"/>
      <c r="D27" s="22">
        <v>20000000</v>
      </c>
      <c r="E27" s="22">
        <v>0</v>
      </c>
      <c r="F27" s="228">
        <f>43996594+780000</f>
        <v>44776594</v>
      </c>
      <c r="G27" s="22">
        <v>3900000</v>
      </c>
      <c r="H27" s="22"/>
      <c r="I27" s="22"/>
      <c r="J27" s="22"/>
      <c r="K27" s="22"/>
      <c r="L27" s="22"/>
      <c r="M27" s="22"/>
      <c r="N27" s="336">
        <f t="shared" si="0"/>
        <v>68676594</v>
      </c>
      <c r="O27" s="246">
        <v>1</v>
      </c>
      <c r="Q27" s="343"/>
      <c r="S27" s="335"/>
    </row>
    <row r="28" spans="1:24" ht="32.1" customHeight="1">
      <c r="A28" s="21" t="s">
        <v>199</v>
      </c>
      <c r="B28" s="22">
        <v>0</v>
      </c>
      <c r="C28" s="22">
        <v>0</v>
      </c>
      <c r="D28" s="22"/>
      <c r="E28" s="22"/>
      <c r="F28" s="22"/>
      <c r="G28" s="22">
        <v>0</v>
      </c>
      <c r="H28" s="22"/>
      <c r="I28" s="22"/>
      <c r="J28" s="22"/>
      <c r="K28" s="22">
        <v>780000</v>
      </c>
      <c r="L28" s="22"/>
      <c r="M28" s="22"/>
      <c r="N28" s="304">
        <f t="shared" si="0"/>
        <v>780000</v>
      </c>
      <c r="O28" s="246">
        <f>N28/N27</f>
        <v>1.1357581303464176E-2</v>
      </c>
      <c r="Q28" s="355"/>
    </row>
    <row r="29" spans="1:24" ht="32.1" customHeight="1" thickBot="1">
      <c r="A29" s="24" t="s">
        <v>34</v>
      </c>
      <c r="B29" s="25">
        <v>0</v>
      </c>
      <c r="C29" s="25">
        <v>0</v>
      </c>
      <c r="D29" s="281">
        <v>3900000</v>
      </c>
      <c r="E29" s="25">
        <v>0</v>
      </c>
      <c r="F29" s="25">
        <v>0</v>
      </c>
      <c r="G29" s="25">
        <v>12238667</v>
      </c>
      <c r="H29" s="25">
        <v>36372899</v>
      </c>
      <c r="I29" s="281">
        <v>7101366</v>
      </c>
      <c r="J29" s="281">
        <v>8283634</v>
      </c>
      <c r="K29" s="25">
        <v>0</v>
      </c>
      <c r="L29" s="25"/>
      <c r="M29" s="25"/>
      <c r="N29" s="305">
        <f t="shared" si="0"/>
        <v>67896566</v>
      </c>
      <c r="O29" s="247">
        <f>N29/N27</f>
        <v>0.98864201098848903</v>
      </c>
    </row>
    <row r="30" spans="1:24" s="248" customFormat="1" ht="16.5" customHeight="1"/>
    <row r="31" spans="1:24" s="248" customFormat="1" ht="17.25" customHeight="1"/>
    <row r="32" spans="1:24" ht="5.25" customHeight="1" thickBot="1"/>
    <row r="33" spans="1:14" ht="48" customHeight="1" thickBot="1">
      <c r="A33" s="596" t="s">
        <v>200</v>
      </c>
      <c r="B33" s="597"/>
      <c r="C33" s="597"/>
      <c r="D33" s="597"/>
      <c r="E33" s="597"/>
      <c r="F33" s="597"/>
      <c r="G33" s="597"/>
      <c r="H33" s="597"/>
      <c r="I33" s="598"/>
      <c r="J33" s="249"/>
      <c r="N33" s="355"/>
    </row>
    <row r="34" spans="1:14" ht="50.25" customHeight="1" thickBot="1">
      <c r="A34" s="250" t="s">
        <v>201</v>
      </c>
      <c r="B34" s="599" t="str">
        <f>+B12</f>
        <v xml:space="preserve"> Implementar el 100 Porciento de las herramientas que permitan el posicionamiento de la SDMujer en medios de comunicación</v>
      </c>
      <c r="C34" s="600"/>
      <c r="D34" s="600"/>
      <c r="E34" s="600"/>
      <c r="F34" s="600"/>
      <c r="G34" s="600"/>
      <c r="H34" s="600"/>
      <c r="I34" s="601"/>
      <c r="J34" s="251"/>
      <c r="M34" s="252"/>
    </row>
    <row r="35" spans="1:14" ht="18.75" customHeight="1" thickBot="1">
      <c r="A35" s="572" t="s">
        <v>39</v>
      </c>
      <c r="B35" s="253">
        <v>2024</v>
      </c>
      <c r="C35" s="253">
        <v>2025</v>
      </c>
      <c r="D35" s="253">
        <v>2026</v>
      </c>
      <c r="E35" s="253">
        <v>2027</v>
      </c>
      <c r="F35" s="253" t="s">
        <v>202</v>
      </c>
      <c r="G35" s="602" t="s">
        <v>41</v>
      </c>
      <c r="H35" s="472" t="s">
        <v>203</v>
      </c>
      <c r="I35" s="473"/>
      <c r="J35" s="251"/>
      <c r="M35" s="252"/>
    </row>
    <row r="36" spans="1:14" ht="50.25" customHeight="1" thickBot="1">
      <c r="A36" s="573"/>
      <c r="B36" s="282">
        <v>1</v>
      </c>
      <c r="C36" s="282">
        <v>1</v>
      </c>
      <c r="D36" s="282">
        <v>1</v>
      </c>
      <c r="E36" s="282">
        <v>1</v>
      </c>
      <c r="F36" s="282">
        <v>1</v>
      </c>
      <c r="G36" s="602"/>
      <c r="H36" s="474"/>
      <c r="I36" s="475"/>
      <c r="J36" s="251"/>
      <c r="M36" s="254"/>
    </row>
    <row r="37" spans="1:14" ht="52.5" customHeight="1" thickBot="1">
      <c r="A37" s="255" t="s">
        <v>43</v>
      </c>
      <c r="B37" s="591">
        <v>0.49</v>
      </c>
      <c r="C37" s="592"/>
      <c r="D37" s="593" t="s">
        <v>204</v>
      </c>
      <c r="E37" s="594"/>
      <c r="F37" s="594"/>
      <c r="G37" s="594"/>
      <c r="H37" s="594"/>
      <c r="I37" s="595"/>
    </row>
    <row r="38" spans="1:14" s="259" customFormat="1" ht="48" customHeight="1" thickBot="1">
      <c r="A38" s="572" t="s">
        <v>205</v>
      </c>
      <c r="B38" s="255" t="s">
        <v>206</v>
      </c>
      <c r="C38" s="250" t="s">
        <v>87</v>
      </c>
      <c r="D38" s="574" t="s">
        <v>89</v>
      </c>
      <c r="E38" s="575"/>
      <c r="F38" s="574" t="s">
        <v>91</v>
      </c>
      <c r="G38" s="575"/>
      <c r="H38" s="258" t="s">
        <v>93</v>
      </c>
      <c r="I38" s="257" t="s">
        <v>94</v>
      </c>
      <c r="M38" s="260"/>
    </row>
    <row r="39" spans="1:14" ht="261" customHeight="1" thickBot="1">
      <c r="A39" s="573"/>
      <c r="B39" s="286">
        <v>8.3000000000000007</v>
      </c>
      <c r="C39" s="287">
        <v>8.3000000000000007</v>
      </c>
      <c r="D39" s="633" t="s">
        <v>425</v>
      </c>
      <c r="E39" s="634"/>
      <c r="F39" s="633" t="s">
        <v>426</v>
      </c>
      <c r="G39" s="634"/>
      <c r="H39" s="288" t="s">
        <v>209</v>
      </c>
      <c r="I39" s="388" t="s">
        <v>427</v>
      </c>
      <c r="M39" s="252"/>
    </row>
    <row r="40" spans="1:14" s="259" customFormat="1" ht="54" customHeight="1" thickBot="1">
      <c r="A40" s="572" t="s">
        <v>211</v>
      </c>
      <c r="B40" s="256" t="s">
        <v>206</v>
      </c>
      <c r="C40" s="258" t="s">
        <v>87</v>
      </c>
      <c r="D40" s="574" t="s">
        <v>89</v>
      </c>
      <c r="E40" s="575"/>
      <c r="F40" s="574" t="s">
        <v>91</v>
      </c>
      <c r="G40" s="575"/>
      <c r="H40" s="258" t="s">
        <v>93</v>
      </c>
      <c r="I40" s="257" t="s">
        <v>94</v>
      </c>
    </row>
    <row r="41" spans="1:14" s="378" customFormat="1" ht="223.5" customHeight="1" thickBot="1">
      <c r="A41" s="573"/>
      <c r="B41" s="286">
        <v>8.3000000000000007</v>
      </c>
      <c r="C41" s="287">
        <v>8.3000000000000007</v>
      </c>
      <c r="D41" s="633" t="s">
        <v>428</v>
      </c>
      <c r="E41" s="634"/>
      <c r="F41" s="633" t="s">
        <v>429</v>
      </c>
      <c r="G41" s="634"/>
      <c r="H41" s="288" t="s">
        <v>209</v>
      </c>
      <c r="I41" s="388" t="s">
        <v>430</v>
      </c>
    </row>
    <row r="42" spans="1:14" s="259" customFormat="1" ht="45" customHeight="1" thickBot="1">
      <c r="A42" s="572" t="s">
        <v>215</v>
      </c>
      <c r="B42" s="256" t="s">
        <v>206</v>
      </c>
      <c r="C42" s="258" t="s">
        <v>87</v>
      </c>
      <c r="D42" s="574" t="s">
        <v>89</v>
      </c>
      <c r="E42" s="575"/>
      <c r="F42" s="574" t="s">
        <v>91</v>
      </c>
      <c r="G42" s="575"/>
      <c r="H42" s="258" t="s">
        <v>93</v>
      </c>
      <c r="I42" s="257" t="s">
        <v>94</v>
      </c>
    </row>
    <row r="43" spans="1:14" ht="290.45" customHeight="1" thickBot="1">
      <c r="A43" s="573"/>
      <c r="B43" s="286">
        <v>8.3000000000000007</v>
      </c>
      <c r="C43" s="287">
        <v>8.3000000000000007</v>
      </c>
      <c r="D43" s="633" t="s">
        <v>431</v>
      </c>
      <c r="E43" s="634"/>
      <c r="F43" s="646" t="s">
        <v>432</v>
      </c>
      <c r="G43" s="647"/>
      <c r="H43" s="288" t="s">
        <v>433</v>
      </c>
      <c r="I43" s="283" t="s">
        <v>434</v>
      </c>
    </row>
    <row r="44" spans="1:14" s="259" customFormat="1" ht="44.25" customHeight="1" thickBot="1">
      <c r="A44" s="572" t="s">
        <v>219</v>
      </c>
      <c r="B44" s="256" t="s">
        <v>206</v>
      </c>
      <c r="C44" s="256" t="s">
        <v>87</v>
      </c>
      <c r="D44" s="574" t="s">
        <v>89</v>
      </c>
      <c r="E44" s="575"/>
      <c r="F44" s="574" t="s">
        <v>91</v>
      </c>
      <c r="G44" s="575"/>
      <c r="H44" s="258" t="s">
        <v>93</v>
      </c>
      <c r="I44" s="258" t="s">
        <v>94</v>
      </c>
    </row>
    <row r="45" spans="1:14" ht="408.6" customHeight="1" thickBot="1">
      <c r="A45" s="573"/>
      <c r="B45" s="277">
        <v>8.3000000000000007</v>
      </c>
      <c r="C45" s="261">
        <v>8.3000000000000007</v>
      </c>
      <c r="D45" s="640" t="s">
        <v>435</v>
      </c>
      <c r="E45" s="641"/>
      <c r="F45" s="633" t="s">
        <v>436</v>
      </c>
      <c r="G45" s="634"/>
      <c r="H45" s="265" t="s">
        <v>209</v>
      </c>
      <c r="I45" s="262" t="s">
        <v>437</v>
      </c>
    </row>
    <row r="46" spans="1:14" s="259" customFormat="1" ht="47.25" customHeight="1" thickBot="1">
      <c r="A46" s="572" t="s">
        <v>223</v>
      </c>
      <c r="B46" s="256" t="s">
        <v>206</v>
      </c>
      <c r="C46" s="258" t="s">
        <v>87</v>
      </c>
      <c r="D46" s="574" t="s">
        <v>89</v>
      </c>
      <c r="E46" s="575"/>
      <c r="F46" s="574" t="s">
        <v>91</v>
      </c>
      <c r="G46" s="575"/>
      <c r="H46" s="258" t="s">
        <v>93</v>
      </c>
      <c r="I46" s="257" t="s">
        <v>94</v>
      </c>
    </row>
    <row r="47" spans="1:14" ht="409.15" customHeight="1">
      <c r="A47" s="573"/>
      <c r="B47" s="286">
        <v>8.3000000000000007</v>
      </c>
      <c r="C47" s="287">
        <v>8.3000000000000007</v>
      </c>
      <c r="D47" s="642" t="s">
        <v>438</v>
      </c>
      <c r="E47" s="643"/>
      <c r="F47" s="644" t="s">
        <v>439</v>
      </c>
      <c r="G47" s="645"/>
      <c r="H47" s="288" t="s">
        <v>209</v>
      </c>
      <c r="I47" s="365" t="s">
        <v>440</v>
      </c>
    </row>
    <row r="48" spans="1:14" s="259" customFormat="1" ht="52.5" customHeight="1">
      <c r="A48" s="572" t="s">
        <v>228</v>
      </c>
      <c r="B48" s="256" t="s">
        <v>206</v>
      </c>
      <c r="C48" s="258" t="s">
        <v>87</v>
      </c>
      <c r="D48" s="574" t="s">
        <v>89</v>
      </c>
      <c r="E48" s="575"/>
      <c r="F48" s="574" t="s">
        <v>91</v>
      </c>
      <c r="G48" s="575"/>
      <c r="H48" s="258" t="s">
        <v>93</v>
      </c>
      <c r="I48" s="257" t="s">
        <v>94</v>
      </c>
    </row>
    <row r="49" spans="1:9" ht="408" customHeight="1">
      <c r="A49" s="573"/>
      <c r="B49" s="264">
        <v>8.3000000000000007</v>
      </c>
      <c r="C49" s="264">
        <v>8.3000000000000007</v>
      </c>
      <c r="D49" s="636" t="s">
        <v>441</v>
      </c>
      <c r="E49" s="637"/>
      <c r="F49" s="638" t="s">
        <v>442</v>
      </c>
      <c r="G49" s="639"/>
      <c r="H49" s="265" t="s">
        <v>209</v>
      </c>
      <c r="I49" s="340" t="s">
        <v>443</v>
      </c>
    </row>
    <row r="50" spans="1:9" ht="35.1" customHeight="1" thickBot="1">
      <c r="A50" s="572" t="s">
        <v>196</v>
      </c>
      <c r="B50" s="255" t="s">
        <v>206</v>
      </c>
      <c r="C50" s="250" t="s">
        <v>87</v>
      </c>
      <c r="D50" s="574" t="s">
        <v>89</v>
      </c>
      <c r="E50" s="575"/>
      <c r="F50" s="574" t="s">
        <v>91</v>
      </c>
      <c r="G50" s="575"/>
      <c r="H50" s="258" t="s">
        <v>93</v>
      </c>
      <c r="I50" s="257" t="s">
        <v>94</v>
      </c>
    </row>
    <row r="51" spans="1:9" ht="335.25" customHeight="1" thickBot="1">
      <c r="A51" s="573"/>
      <c r="B51" s="389">
        <v>8.3000000000000007</v>
      </c>
      <c r="C51" s="389">
        <v>8.3000000000000007</v>
      </c>
      <c r="D51" s="633" t="s">
        <v>444</v>
      </c>
      <c r="E51" s="635"/>
      <c r="F51" s="633" t="s">
        <v>445</v>
      </c>
      <c r="G51" s="635"/>
      <c r="H51" s="288" t="s">
        <v>209</v>
      </c>
      <c r="I51" s="365" t="s">
        <v>446</v>
      </c>
    </row>
    <row r="52" spans="1:9" ht="35.1" customHeight="1" thickBot="1">
      <c r="A52" s="572" t="s">
        <v>197</v>
      </c>
      <c r="B52" s="255" t="s">
        <v>206</v>
      </c>
      <c r="C52" s="250" t="s">
        <v>87</v>
      </c>
      <c r="D52" s="574" t="s">
        <v>89</v>
      </c>
      <c r="E52" s="575"/>
      <c r="F52" s="574" t="s">
        <v>91</v>
      </c>
      <c r="G52" s="575"/>
      <c r="H52" s="258" t="s">
        <v>93</v>
      </c>
      <c r="I52" s="257" t="s">
        <v>94</v>
      </c>
    </row>
    <row r="53" spans="1:9" ht="408.75" customHeight="1" thickBot="1">
      <c r="A53" s="573"/>
      <c r="B53" s="389">
        <v>8.3000000000000007</v>
      </c>
      <c r="C53" s="385">
        <v>8.3000000000000007</v>
      </c>
      <c r="D53" s="633" t="s">
        <v>447</v>
      </c>
      <c r="E53" s="635"/>
      <c r="F53" s="633" t="s">
        <v>448</v>
      </c>
      <c r="G53" s="634"/>
      <c r="H53" s="288" t="s">
        <v>209</v>
      </c>
      <c r="I53" s="365" t="s">
        <v>449</v>
      </c>
    </row>
    <row r="54" spans="1:9" ht="35.1" customHeight="1" thickBot="1">
      <c r="A54" s="572" t="s">
        <v>238</v>
      </c>
      <c r="B54" s="255" t="s">
        <v>206</v>
      </c>
      <c r="C54" s="250" t="s">
        <v>87</v>
      </c>
      <c r="D54" s="574" t="s">
        <v>89</v>
      </c>
      <c r="E54" s="575"/>
      <c r="F54" s="574" t="s">
        <v>91</v>
      </c>
      <c r="G54" s="575"/>
      <c r="H54" s="258" t="s">
        <v>93</v>
      </c>
      <c r="I54" s="257" t="s">
        <v>94</v>
      </c>
    </row>
    <row r="55" spans="1:9" ht="345.75" customHeight="1" thickBot="1">
      <c r="A55" s="573"/>
      <c r="B55" s="389">
        <v>8.3000000000000007</v>
      </c>
      <c r="C55" s="385">
        <v>8.3000000000000007</v>
      </c>
      <c r="D55" s="633" t="s">
        <v>450</v>
      </c>
      <c r="E55" s="634"/>
      <c r="F55" s="633" t="s">
        <v>451</v>
      </c>
      <c r="G55" s="634"/>
      <c r="H55" s="265" t="s">
        <v>209</v>
      </c>
      <c r="I55" s="386" t="s">
        <v>452</v>
      </c>
    </row>
    <row r="56" spans="1:9" ht="35.1" customHeight="1" thickBot="1">
      <c r="A56" s="572" t="s">
        <v>242</v>
      </c>
      <c r="B56" s="255" t="s">
        <v>206</v>
      </c>
      <c r="C56" s="250" t="s">
        <v>87</v>
      </c>
      <c r="D56" s="574" t="s">
        <v>89</v>
      </c>
      <c r="E56" s="575"/>
      <c r="F56" s="574" t="s">
        <v>91</v>
      </c>
      <c r="G56" s="575"/>
      <c r="H56" s="258" t="s">
        <v>93</v>
      </c>
      <c r="I56" s="257" t="s">
        <v>94</v>
      </c>
    </row>
    <row r="57" spans="1:9" ht="408.75" customHeight="1" thickBot="1">
      <c r="A57" s="573"/>
      <c r="B57" s="389">
        <v>8.3000000000000007</v>
      </c>
      <c r="C57" s="385">
        <v>8.3000000000000007</v>
      </c>
      <c r="D57" s="633" t="s">
        <v>453</v>
      </c>
      <c r="E57" s="634"/>
      <c r="F57" s="633" t="s">
        <v>454</v>
      </c>
      <c r="G57" s="634"/>
      <c r="H57" s="265" t="s">
        <v>209</v>
      </c>
      <c r="I57" s="365" t="s">
        <v>455</v>
      </c>
    </row>
    <row r="58" spans="1:9" ht="35.1" customHeight="1" thickBot="1">
      <c r="A58" s="572" t="s">
        <v>246</v>
      </c>
      <c r="B58" s="255" t="s">
        <v>206</v>
      </c>
      <c r="C58" s="250" t="s">
        <v>87</v>
      </c>
      <c r="D58" s="574" t="s">
        <v>89</v>
      </c>
      <c r="E58" s="575"/>
      <c r="F58" s="574" t="s">
        <v>91</v>
      </c>
      <c r="G58" s="575"/>
      <c r="H58" s="258" t="s">
        <v>93</v>
      </c>
      <c r="I58" s="257" t="s">
        <v>94</v>
      </c>
    </row>
    <row r="59" spans="1:9" ht="375" customHeight="1" thickBot="1">
      <c r="A59" s="573"/>
      <c r="B59" s="264">
        <v>8.3000000000000007</v>
      </c>
      <c r="C59" s="266">
        <v>8.3000000000000007</v>
      </c>
      <c r="D59" s="581" t="s">
        <v>456</v>
      </c>
      <c r="E59" s="582"/>
      <c r="F59" s="583" t="s">
        <v>457</v>
      </c>
      <c r="G59" s="583"/>
      <c r="H59" s="265" t="s">
        <v>209</v>
      </c>
      <c r="I59" s="387" t="s">
        <v>458</v>
      </c>
    </row>
    <row r="60" spans="1:9" ht="35.1" customHeight="1" thickBot="1">
      <c r="A60" s="572" t="s">
        <v>250</v>
      </c>
      <c r="B60" s="255" t="s">
        <v>206</v>
      </c>
      <c r="C60" s="250" t="s">
        <v>87</v>
      </c>
      <c r="D60" s="574" t="s">
        <v>89</v>
      </c>
      <c r="E60" s="575"/>
      <c r="F60" s="574" t="s">
        <v>91</v>
      </c>
      <c r="G60" s="575"/>
      <c r="H60" s="258" t="s">
        <v>93</v>
      </c>
      <c r="I60" s="257" t="s">
        <v>94</v>
      </c>
    </row>
    <row r="61" spans="1:9" ht="120.75" customHeight="1" thickBot="1">
      <c r="A61" s="573"/>
      <c r="B61" s="263">
        <v>8.6999999999999993</v>
      </c>
      <c r="C61" s="266"/>
      <c r="D61" s="576"/>
      <c r="E61" s="577"/>
      <c r="F61" s="576"/>
      <c r="G61" s="577"/>
      <c r="H61" s="265"/>
      <c r="I61" s="265"/>
    </row>
    <row r="62" spans="1:9">
      <c r="B62" s="267">
        <f>+B47+B43+B41+B45+B49+B51+B53+B55+B57+B59+B61+B39</f>
        <v>99.999999999999986</v>
      </c>
    </row>
    <row r="64" spans="1:9" s="251" customFormat="1" ht="30" customHeight="1">
      <c r="A64" s="236"/>
      <c r="B64" s="236"/>
      <c r="C64" s="236"/>
      <c r="D64" s="236"/>
      <c r="E64" s="236"/>
      <c r="F64" s="236"/>
      <c r="G64" s="236"/>
      <c r="H64" s="236"/>
      <c r="I64" s="236"/>
    </row>
    <row r="65" spans="1:9" ht="34.5" customHeight="1">
      <c r="A65" s="525" t="s">
        <v>57</v>
      </c>
      <c r="B65" s="525"/>
      <c r="C65" s="525"/>
      <c r="D65" s="525"/>
      <c r="E65" s="525"/>
      <c r="F65" s="525"/>
      <c r="G65" s="525"/>
      <c r="H65" s="525"/>
      <c r="I65" s="525"/>
    </row>
    <row r="66" spans="1:9" ht="67.5" customHeight="1">
      <c r="A66" s="43" t="s">
        <v>58</v>
      </c>
      <c r="B66" s="562" t="s">
        <v>459</v>
      </c>
      <c r="C66" s="563"/>
      <c r="D66" s="562" t="s">
        <v>460</v>
      </c>
      <c r="E66" s="563"/>
      <c r="F66" s="627" t="s">
        <v>461</v>
      </c>
      <c r="G66" s="628"/>
      <c r="H66" s="564" t="s">
        <v>254</v>
      </c>
      <c r="I66" s="565"/>
    </row>
    <row r="67" spans="1:9" ht="45.75" customHeight="1">
      <c r="A67" s="43" t="s">
        <v>255</v>
      </c>
      <c r="B67" s="629">
        <v>24.5</v>
      </c>
      <c r="C67" s="630"/>
      <c r="D67" s="631">
        <v>24.5</v>
      </c>
      <c r="E67" s="632"/>
      <c r="F67" s="570"/>
      <c r="G67" s="571"/>
      <c r="H67" s="570"/>
      <c r="I67" s="571"/>
    </row>
    <row r="68" spans="1:9" ht="30" customHeight="1">
      <c r="A68" s="522" t="s">
        <v>170</v>
      </c>
      <c r="B68" s="268" t="s">
        <v>85</v>
      </c>
      <c r="C68" s="268" t="s">
        <v>87</v>
      </c>
      <c r="D68" s="268" t="s">
        <v>85</v>
      </c>
      <c r="E68" s="268" t="s">
        <v>87</v>
      </c>
      <c r="F68" s="268" t="s">
        <v>85</v>
      </c>
      <c r="G68" s="268" t="s">
        <v>87</v>
      </c>
      <c r="H68" s="268" t="s">
        <v>85</v>
      </c>
      <c r="I68" s="268" t="s">
        <v>87</v>
      </c>
    </row>
    <row r="69" spans="1:9" ht="30" customHeight="1">
      <c r="A69" s="523"/>
      <c r="B69" s="279">
        <v>8.3000000000000004E-2</v>
      </c>
      <c r="C69" s="279">
        <v>8.3000000000000004E-2</v>
      </c>
      <c r="D69" s="279">
        <v>8.3000000000000004E-2</v>
      </c>
      <c r="E69" s="279">
        <v>8.3000000000000004E-2</v>
      </c>
      <c r="F69" s="269"/>
      <c r="G69" s="269"/>
      <c r="H69" s="270"/>
      <c r="I69" s="269"/>
    </row>
    <row r="70" spans="1:9" ht="207" customHeight="1">
      <c r="A70" s="43" t="s">
        <v>256</v>
      </c>
      <c r="B70" s="619" t="s">
        <v>462</v>
      </c>
      <c r="C70" s="620"/>
      <c r="D70" s="619" t="s">
        <v>463</v>
      </c>
      <c r="E70" s="620"/>
      <c r="F70" s="625"/>
      <c r="G70" s="626"/>
      <c r="H70" s="560"/>
      <c r="I70" s="561"/>
    </row>
    <row r="71" spans="1:9" ht="98.45" customHeight="1">
      <c r="A71" s="43" t="s">
        <v>260</v>
      </c>
      <c r="B71" s="435" t="s">
        <v>464</v>
      </c>
      <c r="C71" s="544"/>
      <c r="D71" s="435" t="s">
        <v>465</v>
      </c>
      <c r="E71" s="544"/>
      <c r="F71" s="548"/>
      <c r="G71" s="544"/>
      <c r="H71" s="556"/>
      <c r="I71" s="557"/>
    </row>
    <row r="72" spans="1:9" ht="30.75" customHeight="1">
      <c r="A72" s="522" t="s">
        <v>172</v>
      </c>
      <c r="B72" s="268" t="s">
        <v>85</v>
      </c>
      <c r="C72" s="268" t="s">
        <v>87</v>
      </c>
      <c r="D72" s="268" t="s">
        <v>85</v>
      </c>
      <c r="E72" s="268" t="s">
        <v>87</v>
      </c>
      <c r="F72" s="268" t="s">
        <v>85</v>
      </c>
      <c r="G72" s="268" t="s">
        <v>87</v>
      </c>
      <c r="H72" s="268" t="s">
        <v>85</v>
      </c>
      <c r="I72" s="268" t="s">
        <v>87</v>
      </c>
    </row>
    <row r="73" spans="1:9" ht="30.75" customHeight="1">
      <c r="A73" s="523"/>
      <c r="B73" s="279">
        <v>8.3000000000000004E-2</v>
      </c>
      <c r="C73" s="279">
        <v>8.3000000000000004E-2</v>
      </c>
      <c r="D73" s="279">
        <v>8.3000000000000004E-2</v>
      </c>
      <c r="E73" s="279">
        <v>8.3000000000000004E-2</v>
      </c>
      <c r="F73" s="269"/>
      <c r="G73" s="271"/>
      <c r="H73" s="270"/>
      <c r="I73" s="271"/>
    </row>
    <row r="74" spans="1:9" ht="282" customHeight="1">
      <c r="A74" s="43" t="s">
        <v>256</v>
      </c>
      <c r="B74" s="619" t="s">
        <v>466</v>
      </c>
      <c r="C74" s="620"/>
      <c r="D74" s="619" t="s">
        <v>467</v>
      </c>
      <c r="E74" s="620"/>
      <c r="F74" s="625"/>
      <c r="G74" s="626"/>
      <c r="H74" s="558"/>
      <c r="I74" s="559"/>
    </row>
    <row r="75" spans="1:9" ht="92.45" customHeight="1">
      <c r="A75" s="43" t="s">
        <v>260</v>
      </c>
      <c r="B75" s="435" t="s">
        <v>464</v>
      </c>
      <c r="C75" s="544"/>
      <c r="D75" s="435" t="s">
        <v>465</v>
      </c>
      <c r="E75" s="544"/>
      <c r="F75" s="548"/>
      <c r="G75" s="544"/>
      <c r="H75" s="556"/>
      <c r="I75" s="557"/>
    </row>
    <row r="76" spans="1:9" ht="30.75" customHeight="1">
      <c r="A76" s="522" t="s">
        <v>173</v>
      </c>
      <c r="B76" s="268" t="s">
        <v>85</v>
      </c>
      <c r="C76" s="268" t="s">
        <v>87</v>
      </c>
      <c r="D76" s="268" t="s">
        <v>85</v>
      </c>
      <c r="E76" s="268" t="s">
        <v>87</v>
      </c>
      <c r="F76" s="268" t="s">
        <v>85</v>
      </c>
      <c r="G76" s="268" t="s">
        <v>87</v>
      </c>
      <c r="H76" s="268" t="s">
        <v>85</v>
      </c>
      <c r="I76" s="268" t="s">
        <v>87</v>
      </c>
    </row>
    <row r="77" spans="1:9" ht="30.75" customHeight="1">
      <c r="A77" s="523"/>
      <c r="B77" s="279">
        <v>8.3000000000000004E-2</v>
      </c>
      <c r="C77" s="279">
        <v>8.3000000000000004E-2</v>
      </c>
      <c r="D77" s="279">
        <v>8.3000000000000004E-2</v>
      </c>
      <c r="E77" s="279">
        <v>8.3000000000000004E-2</v>
      </c>
      <c r="F77" s="269"/>
      <c r="G77" s="271"/>
      <c r="H77" s="270"/>
      <c r="I77" s="271"/>
    </row>
    <row r="78" spans="1:9" ht="391.15" customHeight="1">
      <c r="A78" s="43" t="s">
        <v>256</v>
      </c>
      <c r="B78" s="619" t="s">
        <v>468</v>
      </c>
      <c r="C78" s="620"/>
      <c r="D78" s="621" t="s">
        <v>469</v>
      </c>
      <c r="E78" s="622"/>
      <c r="F78" s="623"/>
      <c r="G78" s="624"/>
      <c r="H78" s="556"/>
      <c r="I78" s="557"/>
    </row>
    <row r="79" spans="1:9" ht="111.6" customHeight="1">
      <c r="A79" s="43" t="s">
        <v>260</v>
      </c>
      <c r="B79" s="424" t="s">
        <v>470</v>
      </c>
      <c r="C79" s="544"/>
      <c r="D79" s="424" t="s">
        <v>471</v>
      </c>
      <c r="E79" s="544"/>
      <c r="F79" s="623"/>
      <c r="G79" s="624"/>
      <c r="H79" s="556"/>
      <c r="I79" s="557"/>
    </row>
    <row r="80" spans="1:9" ht="30.75" customHeight="1">
      <c r="A80" s="522" t="s">
        <v>174</v>
      </c>
      <c r="B80" s="268" t="s">
        <v>85</v>
      </c>
      <c r="C80" s="268" t="s">
        <v>87</v>
      </c>
      <c r="D80" s="268" t="s">
        <v>85</v>
      </c>
      <c r="E80" s="268" t="s">
        <v>87</v>
      </c>
      <c r="F80" s="268" t="s">
        <v>85</v>
      </c>
      <c r="G80" s="268" t="s">
        <v>87</v>
      </c>
      <c r="H80" s="268" t="s">
        <v>85</v>
      </c>
      <c r="I80" s="268" t="s">
        <v>87</v>
      </c>
    </row>
    <row r="81" spans="1:9" ht="30.75" customHeight="1">
      <c r="A81" s="523"/>
      <c r="B81" s="284">
        <v>8.3000000000000004E-2</v>
      </c>
      <c r="C81" s="284">
        <v>8.3000000000000004E-2</v>
      </c>
      <c r="D81" s="284">
        <v>8.3000000000000004E-2</v>
      </c>
      <c r="E81" s="284">
        <v>8.3000000000000004E-2</v>
      </c>
      <c r="F81" s="269"/>
      <c r="G81" s="271"/>
      <c r="H81" s="270"/>
      <c r="I81" s="271"/>
    </row>
    <row r="82" spans="1:9" ht="388.5" customHeight="1">
      <c r="A82" s="43" t="s">
        <v>256</v>
      </c>
      <c r="B82" s="545" t="s">
        <v>472</v>
      </c>
      <c r="C82" s="546"/>
      <c r="D82" s="545" t="s">
        <v>473</v>
      </c>
      <c r="E82" s="546"/>
      <c r="F82" s="560"/>
      <c r="G82" s="618"/>
      <c r="H82" s="556"/>
      <c r="I82" s="557"/>
    </row>
    <row r="83" spans="1:9" ht="81" customHeight="1">
      <c r="A83" s="43" t="s">
        <v>260</v>
      </c>
      <c r="B83" s="424" t="s">
        <v>474</v>
      </c>
      <c r="C83" s="544"/>
      <c r="D83" s="424" t="s">
        <v>475</v>
      </c>
      <c r="E83" s="544"/>
      <c r="F83" s="556"/>
      <c r="G83" s="557"/>
      <c r="H83" s="556"/>
      <c r="I83" s="557"/>
    </row>
    <row r="84" spans="1:9" ht="30" customHeight="1">
      <c r="A84" s="522" t="s">
        <v>176</v>
      </c>
      <c r="B84" s="268" t="s">
        <v>85</v>
      </c>
      <c r="C84" s="268" t="s">
        <v>87</v>
      </c>
      <c r="D84" s="268" t="s">
        <v>85</v>
      </c>
      <c r="E84" s="268" t="s">
        <v>87</v>
      </c>
      <c r="F84" s="268" t="s">
        <v>85</v>
      </c>
      <c r="G84" s="268" t="s">
        <v>87</v>
      </c>
      <c r="H84" s="268" t="s">
        <v>85</v>
      </c>
      <c r="I84" s="268" t="s">
        <v>87</v>
      </c>
    </row>
    <row r="85" spans="1:9" ht="30" customHeight="1">
      <c r="A85" s="523"/>
      <c r="B85" s="284">
        <v>8.3000000000000004E-2</v>
      </c>
      <c r="C85" s="284">
        <v>8.3000000000000004E-2</v>
      </c>
      <c r="D85" s="284">
        <v>8.3000000000000004E-2</v>
      </c>
      <c r="E85" s="284">
        <v>8.3000000000000004E-2</v>
      </c>
      <c r="F85" s="269"/>
      <c r="G85" s="271"/>
      <c r="H85" s="270"/>
      <c r="I85" s="271"/>
    </row>
    <row r="86" spans="1:9" ht="373.15" customHeight="1">
      <c r="A86" s="43" t="s">
        <v>256</v>
      </c>
      <c r="B86" s="547" t="s">
        <v>476</v>
      </c>
      <c r="C86" s="547"/>
      <c r="D86" s="616" t="s">
        <v>477</v>
      </c>
      <c r="E86" s="616"/>
      <c r="F86" s="539"/>
      <c r="G86" s="540"/>
      <c r="H86" s="553"/>
      <c r="I86" s="553"/>
    </row>
    <row r="87" spans="1:9" ht="80.25" customHeight="1">
      <c r="A87" s="43" t="s">
        <v>260</v>
      </c>
      <c r="B87" s="617" t="s">
        <v>478</v>
      </c>
      <c r="C87" s="536"/>
      <c r="D87" s="535" t="s">
        <v>479</v>
      </c>
      <c r="E87" s="536"/>
      <c r="F87" s="539"/>
      <c r="G87" s="540"/>
      <c r="H87" s="539"/>
      <c r="I87" s="540"/>
    </row>
    <row r="88" spans="1:9" ht="29.25" customHeight="1">
      <c r="A88" s="522" t="s">
        <v>177</v>
      </c>
      <c r="B88" s="268" t="s">
        <v>85</v>
      </c>
      <c r="C88" s="268" t="s">
        <v>87</v>
      </c>
      <c r="D88" s="268" t="s">
        <v>85</v>
      </c>
      <c r="E88" s="268" t="s">
        <v>87</v>
      </c>
      <c r="F88" s="268" t="s">
        <v>85</v>
      </c>
      <c r="G88" s="268" t="s">
        <v>87</v>
      </c>
      <c r="H88" s="268" t="s">
        <v>85</v>
      </c>
      <c r="I88" s="268" t="s">
        <v>87</v>
      </c>
    </row>
    <row r="89" spans="1:9" ht="29.25" customHeight="1">
      <c r="A89" s="523"/>
      <c r="B89" s="284">
        <v>8.3000000000000004E-2</v>
      </c>
      <c r="C89" s="284">
        <v>8.3000000000000004E-2</v>
      </c>
      <c r="D89" s="284">
        <v>8.3000000000000004E-2</v>
      </c>
      <c r="E89" s="284">
        <v>8.3000000000000004E-2</v>
      </c>
      <c r="F89" s="269"/>
      <c r="G89" s="271"/>
      <c r="H89" s="270"/>
      <c r="I89" s="271"/>
    </row>
    <row r="90" spans="1:9" ht="402.75" customHeight="1">
      <c r="A90" s="43" t="s">
        <v>256</v>
      </c>
      <c r="B90" s="547" t="s">
        <v>480</v>
      </c>
      <c r="C90" s="547"/>
      <c r="D90" s="612" t="s">
        <v>481</v>
      </c>
      <c r="E90" s="613"/>
      <c r="F90" s="614"/>
      <c r="G90" s="615"/>
      <c r="H90" s="543"/>
      <c r="I90" s="543"/>
    </row>
    <row r="91" spans="1:9" ht="80.25" customHeight="1">
      <c r="A91" s="43" t="s">
        <v>260</v>
      </c>
      <c r="B91" s="433" t="s">
        <v>482</v>
      </c>
      <c r="C91" s="434"/>
      <c r="D91" s="433" t="s">
        <v>483</v>
      </c>
      <c r="E91" s="434"/>
      <c r="F91" s="539"/>
      <c r="G91" s="540"/>
      <c r="H91" s="539"/>
      <c r="I91" s="540"/>
    </row>
    <row r="92" spans="1:9" ht="24.95" customHeight="1">
      <c r="A92" s="522" t="s">
        <v>178</v>
      </c>
      <c r="B92" s="268" t="s">
        <v>85</v>
      </c>
      <c r="C92" s="268" t="s">
        <v>87</v>
      </c>
      <c r="D92" s="268" t="s">
        <v>85</v>
      </c>
      <c r="E92" s="268" t="s">
        <v>87</v>
      </c>
      <c r="F92" s="268" t="s">
        <v>85</v>
      </c>
      <c r="G92" s="268" t="s">
        <v>87</v>
      </c>
      <c r="H92" s="268" t="s">
        <v>85</v>
      </c>
      <c r="I92" s="268" t="s">
        <v>87</v>
      </c>
    </row>
    <row r="93" spans="1:9" ht="24.95" customHeight="1">
      <c r="A93" s="523"/>
      <c r="B93" s="284">
        <v>8.3000000000000004E-2</v>
      </c>
      <c r="C93" s="284">
        <v>8.3000000000000004E-2</v>
      </c>
      <c r="D93" s="284">
        <v>8.3000000000000004E-2</v>
      </c>
      <c r="E93" s="284">
        <v>8.3000000000000004E-2</v>
      </c>
      <c r="F93" s="269"/>
      <c r="G93" s="271"/>
      <c r="H93" s="270"/>
      <c r="I93" s="271"/>
    </row>
    <row r="94" spans="1:9" ht="61.5" customHeight="1">
      <c r="A94" s="43" t="s">
        <v>256</v>
      </c>
      <c r="B94" s="547" t="s">
        <v>484</v>
      </c>
      <c r="C94" s="547"/>
      <c r="D94" s="612" t="s">
        <v>485</v>
      </c>
      <c r="E94" s="613"/>
      <c r="F94" s="614"/>
      <c r="G94" s="615"/>
      <c r="H94" s="543"/>
      <c r="I94" s="543"/>
    </row>
    <row r="95" spans="1:9" ht="80.25" customHeight="1">
      <c r="A95" s="43" t="s">
        <v>260</v>
      </c>
      <c r="B95" s="433" t="s">
        <v>486</v>
      </c>
      <c r="C95" s="434"/>
      <c r="D95" s="433" t="s">
        <v>487</v>
      </c>
      <c r="E95" s="434"/>
      <c r="F95" s="539"/>
      <c r="G95" s="540"/>
      <c r="H95" s="539"/>
      <c r="I95" s="540"/>
    </row>
    <row r="96" spans="1:9" ht="24.95" customHeight="1">
      <c r="A96" s="522" t="s">
        <v>179</v>
      </c>
      <c r="B96" s="268" t="s">
        <v>85</v>
      </c>
      <c r="C96" s="268" t="s">
        <v>87</v>
      </c>
      <c r="D96" s="268" t="s">
        <v>85</v>
      </c>
      <c r="E96" s="268" t="s">
        <v>87</v>
      </c>
      <c r="F96" s="268" t="s">
        <v>85</v>
      </c>
      <c r="G96" s="268" t="s">
        <v>87</v>
      </c>
      <c r="H96" s="268" t="s">
        <v>85</v>
      </c>
      <c r="I96" s="268" t="s">
        <v>87</v>
      </c>
    </row>
    <row r="97" spans="1:9" ht="24.95" customHeight="1">
      <c r="A97" s="523"/>
      <c r="B97" s="284">
        <v>8.3000000000000004E-2</v>
      </c>
      <c r="C97" s="350">
        <v>8.3000000000000004E-2</v>
      </c>
      <c r="D97" s="284">
        <v>8.3000000000000004E-2</v>
      </c>
      <c r="E97" s="284">
        <v>8.3000000000000004E-2</v>
      </c>
      <c r="F97" s="269"/>
      <c r="G97" s="271"/>
      <c r="H97" s="270"/>
      <c r="I97" s="271"/>
    </row>
    <row r="98" spans="1:9" ht="123" customHeight="1">
      <c r="A98" s="43" t="s">
        <v>256</v>
      </c>
      <c r="B98" s="541" t="s">
        <v>488</v>
      </c>
      <c r="C98" s="541"/>
      <c r="D98" s="542" t="s">
        <v>489</v>
      </c>
      <c r="E98" s="543"/>
      <c r="F98" s="543"/>
      <c r="G98" s="543"/>
      <c r="H98" s="543"/>
      <c r="I98" s="543"/>
    </row>
    <row r="99" spans="1:9" ht="80.25" customHeight="1">
      <c r="A99" s="43" t="s">
        <v>260</v>
      </c>
      <c r="B99" s="424" t="s">
        <v>490</v>
      </c>
      <c r="C99" s="544"/>
      <c r="D99" s="424" t="s">
        <v>491</v>
      </c>
      <c r="E99" s="544"/>
      <c r="F99" s="539"/>
      <c r="G99" s="540"/>
      <c r="H99" s="539"/>
      <c r="I99" s="540"/>
    </row>
    <row r="100" spans="1:9" ht="24.95" customHeight="1">
      <c r="A100" s="522" t="s">
        <v>181</v>
      </c>
      <c r="B100" s="268" t="s">
        <v>85</v>
      </c>
      <c r="C100" s="268" t="s">
        <v>87</v>
      </c>
      <c r="D100" s="268" t="s">
        <v>85</v>
      </c>
      <c r="E100" s="268" t="s">
        <v>87</v>
      </c>
      <c r="F100" s="268" t="s">
        <v>85</v>
      </c>
      <c r="G100" s="268" t="s">
        <v>87</v>
      </c>
      <c r="H100" s="268" t="s">
        <v>85</v>
      </c>
      <c r="I100" s="268" t="s">
        <v>87</v>
      </c>
    </row>
    <row r="101" spans="1:9" ht="24.95" customHeight="1">
      <c r="A101" s="523"/>
      <c r="B101" s="284">
        <v>8.3000000000000004E-2</v>
      </c>
      <c r="C101" s="350">
        <v>8.3000000000000004E-2</v>
      </c>
      <c r="D101" s="284">
        <v>8.3000000000000004E-2</v>
      </c>
      <c r="E101" s="284">
        <v>8.3000000000000004E-2</v>
      </c>
      <c r="F101" s="269"/>
      <c r="G101" s="271"/>
      <c r="H101" s="270"/>
      <c r="I101" s="271"/>
    </row>
    <row r="102" spans="1:9" ht="177" customHeight="1">
      <c r="A102" s="43" t="s">
        <v>256</v>
      </c>
      <c r="B102" s="541" t="s">
        <v>492</v>
      </c>
      <c r="C102" s="541"/>
      <c r="D102" s="542" t="s">
        <v>493</v>
      </c>
      <c r="E102" s="542"/>
      <c r="F102" s="543"/>
      <c r="G102" s="543"/>
      <c r="H102" s="543"/>
      <c r="I102" s="543"/>
    </row>
    <row r="103" spans="1:9" ht="80.25" customHeight="1">
      <c r="A103" s="43" t="s">
        <v>260</v>
      </c>
      <c r="B103" s="424" t="s">
        <v>494</v>
      </c>
      <c r="C103" s="544"/>
      <c r="D103" s="424" t="s">
        <v>495</v>
      </c>
      <c r="E103" s="544"/>
      <c r="F103" s="539"/>
      <c r="G103" s="540"/>
      <c r="H103" s="539"/>
      <c r="I103" s="540"/>
    </row>
    <row r="104" spans="1:9" ht="24.95" customHeight="1">
      <c r="A104" s="522" t="s">
        <v>182</v>
      </c>
      <c r="B104" s="268" t="s">
        <v>85</v>
      </c>
      <c r="C104" s="268" t="s">
        <v>87</v>
      </c>
      <c r="D104" s="268" t="s">
        <v>85</v>
      </c>
      <c r="E104" s="268" t="s">
        <v>87</v>
      </c>
      <c r="F104" s="268" t="s">
        <v>85</v>
      </c>
      <c r="G104" s="268" t="s">
        <v>87</v>
      </c>
      <c r="H104" s="268" t="s">
        <v>85</v>
      </c>
      <c r="I104" s="268" t="s">
        <v>87</v>
      </c>
    </row>
    <row r="105" spans="1:9" ht="24.95" customHeight="1">
      <c r="A105" s="523"/>
      <c r="B105" s="284">
        <v>8.3000000000000004E-2</v>
      </c>
      <c r="C105" s="284">
        <v>8.3000000000000004E-2</v>
      </c>
      <c r="D105" s="284">
        <v>8.3000000000000004E-2</v>
      </c>
      <c r="E105" s="284">
        <v>8.3000000000000004E-2</v>
      </c>
      <c r="F105" s="269"/>
      <c r="G105" s="271"/>
      <c r="H105" s="270"/>
      <c r="I105" s="271"/>
    </row>
    <row r="106" spans="1:9" ht="80.25" customHeight="1">
      <c r="A106" s="43" t="s">
        <v>256</v>
      </c>
      <c r="B106" s="542" t="s">
        <v>496</v>
      </c>
      <c r="C106" s="542"/>
      <c r="D106" s="542" t="s">
        <v>497</v>
      </c>
      <c r="E106" s="542"/>
      <c r="F106" s="543"/>
      <c r="G106" s="543"/>
      <c r="H106" s="543"/>
      <c r="I106" s="543"/>
    </row>
    <row r="107" spans="1:9" ht="80.25" customHeight="1">
      <c r="A107" s="43" t="s">
        <v>260</v>
      </c>
      <c r="B107" s="424" t="s">
        <v>498</v>
      </c>
      <c r="C107" s="544"/>
      <c r="D107" s="424" t="s">
        <v>499</v>
      </c>
      <c r="E107" s="544"/>
      <c r="F107" s="539"/>
      <c r="G107" s="540"/>
      <c r="H107" s="539"/>
      <c r="I107" s="540"/>
    </row>
    <row r="108" spans="1:9" ht="24.95" customHeight="1">
      <c r="A108" s="522" t="s">
        <v>183</v>
      </c>
      <c r="B108" s="268" t="s">
        <v>85</v>
      </c>
      <c r="C108" s="268" t="s">
        <v>87</v>
      </c>
      <c r="D108" s="268" t="s">
        <v>85</v>
      </c>
      <c r="E108" s="268" t="s">
        <v>87</v>
      </c>
      <c r="F108" s="268" t="s">
        <v>85</v>
      </c>
      <c r="G108" s="268" t="s">
        <v>87</v>
      </c>
      <c r="H108" s="268" t="s">
        <v>85</v>
      </c>
      <c r="I108" s="268" t="s">
        <v>87</v>
      </c>
    </row>
    <row r="109" spans="1:9" ht="24.95" customHeight="1">
      <c r="A109" s="523"/>
      <c r="B109" s="284">
        <v>8.3000000000000004E-2</v>
      </c>
      <c r="C109" s="284">
        <v>8.3000000000000004E-2</v>
      </c>
      <c r="D109" s="284">
        <v>8.3000000000000004E-2</v>
      </c>
      <c r="E109" s="284">
        <v>8.3000000000000004E-2</v>
      </c>
      <c r="F109" s="269"/>
      <c r="G109" s="271"/>
      <c r="H109" s="270"/>
      <c r="I109" s="271"/>
    </row>
    <row r="110" spans="1:9" ht="176.25" customHeight="1">
      <c r="A110" s="43" t="s">
        <v>256</v>
      </c>
      <c r="B110" s="541" t="s">
        <v>500</v>
      </c>
      <c r="C110" s="541"/>
      <c r="D110" s="541" t="s">
        <v>501</v>
      </c>
      <c r="E110" s="541"/>
      <c r="F110" s="543"/>
      <c r="G110" s="543"/>
      <c r="H110" s="543"/>
      <c r="I110" s="543"/>
    </row>
    <row r="111" spans="1:9" ht="80.25" customHeight="1">
      <c r="A111" s="43" t="s">
        <v>260</v>
      </c>
      <c r="B111" s="424" t="s">
        <v>502</v>
      </c>
      <c r="C111" s="544"/>
      <c r="D111" s="424" t="s">
        <v>503</v>
      </c>
      <c r="E111" s="544"/>
      <c r="F111" s="539"/>
      <c r="G111" s="540"/>
      <c r="H111" s="539"/>
      <c r="I111" s="540"/>
    </row>
    <row r="112" spans="1:9" ht="24.95" customHeight="1">
      <c r="A112" s="522" t="s">
        <v>184</v>
      </c>
      <c r="B112" s="268" t="s">
        <v>85</v>
      </c>
      <c r="C112" s="268" t="s">
        <v>87</v>
      </c>
      <c r="D112" s="268" t="s">
        <v>85</v>
      </c>
      <c r="E112" s="268" t="s">
        <v>87</v>
      </c>
      <c r="F112" s="268" t="s">
        <v>85</v>
      </c>
      <c r="G112" s="268" t="s">
        <v>87</v>
      </c>
      <c r="H112" s="268" t="s">
        <v>85</v>
      </c>
      <c r="I112" s="268" t="s">
        <v>87</v>
      </c>
    </row>
    <row r="113" spans="1:9" ht="24.95" customHeight="1">
      <c r="A113" s="523"/>
      <c r="B113" s="284">
        <v>8.6999999999999994E-2</v>
      </c>
      <c r="C113" s="272"/>
      <c r="D113" s="284">
        <v>8.6999999999999994E-2</v>
      </c>
      <c r="E113" s="269"/>
      <c r="F113" s="269"/>
      <c r="G113" s="273"/>
      <c r="H113" s="272"/>
      <c r="I113" s="273"/>
    </row>
    <row r="114" spans="1:9" ht="80.25" customHeight="1">
      <c r="A114" s="43" t="s">
        <v>256</v>
      </c>
      <c r="B114" s="538"/>
      <c r="C114" s="538"/>
      <c r="D114" s="538"/>
      <c r="E114" s="538"/>
      <c r="F114" s="538"/>
      <c r="G114" s="538"/>
      <c r="H114" s="538"/>
      <c r="I114" s="538"/>
    </row>
    <row r="115" spans="1:9" ht="80.25" customHeight="1">
      <c r="A115" s="43" t="s">
        <v>260</v>
      </c>
      <c r="B115" s="539"/>
      <c r="C115" s="540"/>
      <c r="D115" s="539"/>
      <c r="E115" s="540"/>
      <c r="F115" s="539"/>
      <c r="G115" s="540"/>
      <c r="H115" s="539"/>
      <c r="I115" s="540"/>
    </row>
    <row r="116" spans="1:9" ht="16.899999999999999">
      <c r="A116" s="274" t="s">
        <v>321</v>
      </c>
      <c r="B116" s="275">
        <f>(B69+B73+B77+B81+B85+B89+B93+B97+B101+B105+B109+B113)</f>
        <v>0.99999999999999989</v>
      </c>
      <c r="C116" s="275">
        <f t="shared" ref="C116:I116" si="1">(C69+C73+C77+C81+C85+C89+C93+C97+C101+C105+C109+C113)</f>
        <v>0.91299999999999992</v>
      </c>
      <c r="D116" s="275">
        <f t="shared" si="1"/>
        <v>0.99999999999999989</v>
      </c>
      <c r="E116" s="275">
        <f t="shared" si="1"/>
        <v>0.91299999999999992</v>
      </c>
      <c r="F116" s="275">
        <f t="shared" si="1"/>
        <v>0</v>
      </c>
      <c r="G116" s="275">
        <f t="shared" si="1"/>
        <v>0</v>
      </c>
      <c r="H116" s="275">
        <f t="shared" si="1"/>
        <v>0</v>
      </c>
      <c r="I116" s="275">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D90:E90"/>
    <mergeCell ref="F90:G90"/>
    <mergeCell ref="H90:I90"/>
    <mergeCell ref="B90:C90"/>
    <mergeCell ref="D91:E91"/>
    <mergeCell ref="F91:G91"/>
    <mergeCell ref="H91:I91"/>
    <mergeCell ref="A92:A93"/>
    <mergeCell ref="B91:C91"/>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A112:A113"/>
    <mergeCell ref="B106:C106"/>
    <mergeCell ref="D106:E106"/>
    <mergeCell ref="F106:G106"/>
    <mergeCell ref="H106:I106"/>
    <mergeCell ref="B107:C107"/>
    <mergeCell ref="D107:E107"/>
    <mergeCell ref="F107:G107"/>
    <mergeCell ref="H107:I107"/>
    <mergeCell ref="A108:A109"/>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s>
  <hyperlinks>
    <hyperlink ref="B71" r:id="rId1" xr:uid="{00000000-0004-0000-0300-000000000000}"/>
    <hyperlink ref="B75" r:id="rId2" xr:uid="{00000000-0004-0000-0300-000001000000}"/>
    <hyperlink ref="D71" r:id="rId3" xr:uid="{00000000-0004-0000-0300-000002000000}"/>
    <hyperlink ref="D75" r:id="rId4" xr:uid="{00000000-0004-0000-0300-000003000000}"/>
    <hyperlink ref="B79" r:id="rId5" xr:uid="{00000000-0004-0000-0300-000004000000}"/>
    <hyperlink ref="D79" r:id="rId6" xr:uid="{00000000-0004-0000-0300-000005000000}"/>
    <hyperlink ref="B83" r:id="rId7" xr:uid="{00000000-0004-0000-0300-000006000000}"/>
    <hyperlink ref="D83" r:id="rId8" xr:uid="{00000000-0004-0000-0300-000007000000}"/>
    <hyperlink ref="B87:C87" r:id="rId9" display="https://secretariadistritald-my.sharepoint.com/:x:/g/personal/comunicaciones_sdmujer_gov_co/EZ7RrIXoLbVCovxPuhzluK4B6Zrv40zXPEHNgooL8MYXkA?e=OfM8D4" xr:uid="{00000000-0004-0000-0300-000008000000}"/>
    <hyperlink ref="D87:E87" r:id="rId10" display="https://secretariadistritald-my.sharepoint.com/:f:/g/personal/ecastaneda_sdmujer_gov_co/EtkQoLyJKRpJpug9UEo-184BINx-qc0fcRWyENXK3mQjEA?e=AQTkjZ" xr:uid="{00000000-0004-0000-0300-000009000000}"/>
    <hyperlink ref="B87" r:id="rId11" display="https://secretariadistritald-my.sharepoint.com/:x:/r/personal/comunicaciones_sdmujer_gov_co/_layouts/15/Doc.aspx?sourcedoc=%7B85ACD19E-2DE8-42B5-A2FC-4FBA1CE5B8AE%7D&amp;file=2025%20SEGUIMIENTO%20IMPACTOS%20EN%20MEDIOS%20DE%20COMUNICACI%25u00d3N.xlsx&amp;action=default&amp;mobileredirect=true" xr:uid="{00000000-0004-0000-0300-00000A000000}"/>
    <hyperlink ref="D87" r:id="rId12" xr:uid="{00000000-0004-0000-0300-00000B000000}"/>
    <hyperlink ref="B91" r:id="rId13" xr:uid="{00000000-0004-0000-0300-00000C000000}"/>
    <hyperlink ref="D91:E91" r:id="rId14" display="https://secretariadistritald-my.sharepoint.com/:w:/g/personal/jarocha_sdmujer_gov_co/EdeoLCs8Bj5Dm-W6wQHS2soBh-n0q6HOIQI7AnMzpnfwYQ?e=6wjIyx" xr:uid="{00000000-0004-0000-0300-00000D000000}"/>
    <hyperlink ref="B95:C95" r:id="rId15" display="https://secretariadistritald-my.sharepoint.com/:x:/g/personal/comunicaciones_sdmujer_gov_co/EZ7RrIXoLbVCovxPuhzluK4B6Zrv40zXPEHNgooL8MYXkA?e=TceWSI" xr:uid="{00000000-0004-0000-0300-00000E000000}"/>
    <hyperlink ref="D95:E95" r:id="rId16" display="https://secretariadistritald-my.sharepoint.com/:w:/g/personal/jarocha_sdmujer_gov_co/ERlj2PSKbY9FnZTm14EE684BrjgFJgT6JeFN7ZZbmtn-bA?e=ZRNblQ" xr:uid="{00000000-0004-0000-0300-00000F000000}"/>
    <hyperlink ref="B99" r:id="rId17" xr:uid="{00000000-0004-0000-0300-000010000000}"/>
    <hyperlink ref="D99" r:id="rId18" xr:uid="{00000000-0004-0000-0300-000011000000}"/>
    <hyperlink ref="B103" r:id="rId19" xr:uid="{00000000-0004-0000-0300-000012000000}"/>
    <hyperlink ref="D103" r:id="rId20" xr:uid="{00000000-0004-0000-0300-000013000000}"/>
    <hyperlink ref="B107" r:id="rId21" xr:uid="{00000000-0004-0000-0300-000014000000}"/>
    <hyperlink ref="D107" r:id="rId22" xr:uid="{00000000-0004-0000-0300-000015000000}"/>
    <hyperlink ref="B111" r:id="rId23" xr:uid="{00000000-0004-0000-0300-000016000000}"/>
    <hyperlink ref="D111" r:id="rId24" xr:uid="{00000000-0004-0000-0300-000017000000}"/>
  </hyperlinks>
  <pageMargins left="0.25" right="0.25" top="0.75" bottom="0.75" header="0.3" footer="0.3"/>
  <pageSetup scale="24" fitToHeight="0" orientation="landscape" r:id="rId25"/>
  <ignoredErrors>
    <ignoredError sqref="N24:N29" emptyCellReference="1"/>
  </ignoredErrors>
  <drawing r:id="rId26"/>
  <legacyDrawing r:id="rId2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A50" zoomScale="90" zoomScaleNormal="10" zoomScaleSheetLayoutView="90" workbookViewId="0">
      <selection activeCell="I49" sqref="I49"/>
    </sheetView>
  </sheetViews>
  <sheetFormatPr defaultColWidth="10.85546875" defaultRowHeight="13.9"/>
  <cols>
    <col min="1" max="1" width="42.42578125" style="1" customWidth="1"/>
    <col min="2" max="5" width="35.7109375" style="1" customWidth="1"/>
    <col min="6" max="6" width="41.28515625" style="1" customWidth="1"/>
    <col min="7" max="7" width="35.7109375" style="1" customWidth="1"/>
    <col min="8" max="8" width="30.28515625" style="1" customWidth="1"/>
    <col min="9" max="9" width="77.8554687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677"/>
      <c r="B1" s="482" t="s">
        <v>160</v>
      </c>
      <c r="C1" s="483"/>
      <c r="D1" s="483"/>
      <c r="E1" s="483"/>
      <c r="F1" s="483"/>
      <c r="G1" s="483"/>
      <c r="H1" s="484"/>
      <c r="I1" s="50" t="s">
        <v>504</v>
      </c>
      <c r="J1" s="479" t="s">
        <v>161</v>
      </c>
      <c r="K1" s="480"/>
      <c r="L1" s="481"/>
      <c r="M1" s="84"/>
    </row>
    <row r="2" spans="1:25" ht="24" customHeight="1" thickBot="1">
      <c r="A2" s="678"/>
      <c r="B2" s="485" t="s">
        <v>162</v>
      </c>
      <c r="C2" s="486"/>
      <c r="D2" s="486"/>
      <c r="E2" s="486"/>
      <c r="F2" s="486"/>
      <c r="G2" s="486"/>
      <c r="H2" s="487"/>
      <c r="I2" s="50" t="s">
        <v>505</v>
      </c>
      <c r="J2" s="479" t="s">
        <v>163</v>
      </c>
      <c r="K2" s="480"/>
      <c r="L2" s="481"/>
      <c r="M2" s="84"/>
    </row>
    <row r="3" spans="1:25" ht="24" customHeight="1" thickBot="1">
      <c r="A3" s="678"/>
      <c r="B3" s="485" t="s">
        <v>0</v>
      </c>
      <c r="C3" s="486"/>
      <c r="D3" s="486"/>
      <c r="E3" s="486"/>
      <c r="F3" s="486"/>
      <c r="G3" s="486"/>
      <c r="H3" s="487"/>
      <c r="I3" s="50" t="s">
        <v>506</v>
      </c>
      <c r="J3" s="479" t="s">
        <v>164</v>
      </c>
      <c r="K3" s="480"/>
      <c r="L3" s="481"/>
      <c r="M3" s="84"/>
    </row>
    <row r="4" spans="1:25" ht="24" customHeight="1" thickBot="1">
      <c r="A4" s="679"/>
      <c r="B4" s="488" t="s">
        <v>507</v>
      </c>
      <c r="C4" s="489"/>
      <c r="D4" s="489"/>
      <c r="E4" s="489"/>
      <c r="F4" s="489"/>
      <c r="G4" s="489"/>
      <c r="H4" s="490"/>
      <c r="I4" s="50" t="s">
        <v>508</v>
      </c>
      <c r="J4" s="479" t="s">
        <v>509</v>
      </c>
      <c r="K4" s="480"/>
      <c r="L4" s="481"/>
      <c r="M4" s="84"/>
    </row>
    <row r="6" spans="1:25" ht="15" customHeight="1" thickBot="1">
      <c r="A6" s="6"/>
      <c r="B6" s="7"/>
      <c r="C6" s="7"/>
      <c r="D6" s="9"/>
      <c r="E6" s="8"/>
      <c r="F6" s="8"/>
      <c r="G6" s="211"/>
      <c r="H6" s="211"/>
      <c r="I6" s="10"/>
      <c r="J6" s="10"/>
      <c r="K6" s="7"/>
      <c r="L6" s="7"/>
      <c r="M6" s="7"/>
      <c r="N6" s="7"/>
      <c r="O6" s="7"/>
      <c r="P6" s="7"/>
      <c r="Q6" s="7"/>
      <c r="R6" s="7"/>
      <c r="S6" s="7"/>
      <c r="T6" s="11"/>
      <c r="U6" s="7"/>
      <c r="V6" s="7"/>
      <c r="X6" s="12"/>
      <c r="Y6" s="13"/>
    </row>
    <row r="7" spans="1:25" ht="15" customHeight="1">
      <c r="A7" s="690" t="s">
        <v>4</v>
      </c>
      <c r="B7" s="494" t="s">
        <v>168</v>
      </c>
      <c r="C7" s="495"/>
      <c r="D7" s="495"/>
      <c r="E7" s="495"/>
      <c r="F7" s="495"/>
      <c r="G7" s="495"/>
      <c r="H7" s="496"/>
      <c r="I7" s="690" t="s">
        <v>169</v>
      </c>
      <c r="J7" s="693">
        <v>2024110010299</v>
      </c>
      <c r="K7" s="7"/>
      <c r="L7" s="7"/>
      <c r="M7" s="7"/>
      <c r="N7" s="7"/>
      <c r="O7" s="7"/>
      <c r="P7" s="7"/>
      <c r="Q7" s="7"/>
      <c r="R7" s="7"/>
      <c r="S7" s="7"/>
      <c r="T7" s="7"/>
      <c r="U7" s="7"/>
      <c r="V7" s="7"/>
      <c r="W7" s="7"/>
      <c r="X7" s="7"/>
      <c r="Y7" s="7"/>
    </row>
    <row r="8" spans="1:25" ht="15" customHeight="1">
      <c r="A8" s="691"/>
      <c r="B8" s="497"/>
      <c r="C8" s="498"/>
      <c r="D8" s="498"/>
      <c r="E8" s="498"/>
      <c r="F8" s="498"/>
      <c r="G8" s="498"/>
      <c r="H8" s="499"/>
      <c r="I8" s="691"/>
      <c r="J8" s="694"/>
      <c r="K8" s="7"/>
      <c r="L8" s="7"/>
      <c r="M8" s="7"/>
      <c r="N8" s="7"/>
      <c r="O8" s="7"/>
      <c r="P8" s="7"/>
      <c r="Q8" s="7"/>
      <c r="R8" s="7"/>
      <c r="S8" s="7"/>
      <c r="T8" s="7"/>
      <c r="U8" s="7"/>
      <c r="V8" s="7"/>
      <c r="W8" s="7"/>
      <c r="X8" s="7"/>
      <c r="Y8" s="7"/>
    </row>
    <row r="9" spans="1:25" ht="15" customHeight="1">
      <c r="A9" s="691"/>
      <c r="B9" s="497"/>
      <c r="C9" s="498"/>
      <c r="D9" s="498"/>
      <c r="E9" s="498"/>
      <c r="F9" s="498"/>
      <c r="G9" s="498"/>
      <c r="H9" s="499"/>
      <c r="I9" s="691"/>
      <c r="J9" s="694"/>
      <c r="K9" s="7"/>
      <c r="L9" s="7"/>
      <c r="M9" s="7"/>
      <c r="N9" s="7"/>
      <c r="O9" s="7"/>
      <c r="P9" s="7"/>
      <c r="Q9" s="7"/>
      <c r="R9" s="7"/>
      <c r="S9" s="7"/>
      <c r="T9" s="7"/>
      <c r="U9" s="7"/>
      <c r="V9" s="7"/>
      <c r="W9" s="7"/>
      <c r="X9" s="7"/>
      <c r="Y9" s="7"/>
    </row>
    <row r="10" spans="1:25" ht="15" customHeight="1" thickBot="1">
      <c r="A10" s="692"/>
      <c r="B10" s="500"/>
      <c r="C10" s="501"/>
      <c r="D10" s="501"/>
      <c r="E10" s="501"/>
      <c r="F10" s="501"/>
      <c r="G10" s="501"/>
      <c r="H10" s="502"/>
      <c r="I10" s="692"/>
      <c r="J10" s="695"/>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509" t="s">
        <v>6</v>
      </c>
      <c r="B12" s="141" t="s">
        <v>170</v>
      </c>
      <c r="C12" s="160" t="s">
        <v>171</v>
      </c>
      <c r="D12" s="141" t="s">
        <v>172</v>
      </c>
      <c r="E12" s="160" t="s">
        <v>171</v>
      </c>
      <c r="F12" s="141" t="s">
        <v>173</v>
      </c>
      <c r="G12" s="160" t="s">
        <v>171</v>
      </c>
      <c r="H12" s="141" t="s">
        <v>174</v>
      </c>
      <c r="I12" s="161" t="s">
        <v>171</v>
      </c>
    </row>
    <row r="13" spans="1:25" s="79" customFormat="1" ht="21.75" customHeight="1" thickBot="1">
      <c r="A13" s="509"/>
      <c r="B13" s="143" t="s">
        <v>176</v>
      </c>
      <c r="C13" s="160" t="s">
        <v>171</v>
      </c>
      <c r="D13" s="141" t="s">
        <v>177</v>
      </c>
      <c r="E13" s="86" t="s">
        <v>171</v>
      </c>
      <c r="F13" s="141" t="s">
        <v>178</v>
      </c>
      <c r="G13" s="160" t="s">
        <v>171</v>
      </c>
      <c r="H13" s="141" t="s">
        <v>179</v>
      </c>
      <c r="I13" s="161" t="s">
        <v>171</v>
      </c>
    </row>
    <row r="14" spans="1:25" s="79" customFormat="1" ht="21.75" customHeight="1" thickBot="1">
      <c r="A14" s="509"/>
      <c r="B14" s="141" t="s">
        <v>181</v>
      </c>
      <c r="C14" s="86" t="s">
        <v>171</v>
      </c>
      <c r="D14" s="141" t="s">
        <v>182</v>
      </c>
      <c r="E14" s="51"/>
      <c r="F14" s="141" t="s">
        <v>183</v>
      </c>
      <c r="G14" s="51"/>
      <c r="H14" s="141" t="s">
        <v>184</v>
      </c>
      <c r="I14" s="161"/>
    </row>
    <row r="15" spans="1:25" s="79" customFormat="1" ht="21.75" customHeight="1" thickBot="1">
      <c r="A15" s="1"/>
      <c r="B15" s="1"/>
      <c r="C15" s="1"/>
      <c r="D15" s="1"/>
      <c r="E15" s="1"/>
      <c r="F15" s="1"/>
      <c r="G15" s="1"/>
      <c r="H15" s="1"/>
      <c r="I15" s="1"/>
      <c r="J15" s="1"/>
      <c r="K15" s="1"/>
      <c r="L15" s="91"/>
      <c r="M15" s="92"/>
      <c r="N15" s="92"/>
      <c r="O15" s="92"/>
    </row>
    <row r="16" spans="1:25" s="79" customFormat="1" ht="21.75" customHeight="1" thickBot="1">
      <c r="A16" s="508" t="s">
        <v>8</v>
      </c>
      <c r="B16" s="508"/>
      <c r="C16" s="157" t="s">
        <v>175</v>
      </c>
      <c r="D16" s="524"/>
      <c r="E16" s="524"/>
      <c r="F16" s="524"/>
      <c r="G16" s="1"/>
      <c r="H16" s="1"/>
      <c r="I16" s="1"/>
      <c r="J16" s="1"/>
      <c r="K16" s="1"/>
      <c r="L16" s="91"/>
      <c r="M16" s="92"/>
      <c r="N16" s="92"/>
      <c r="O16" s="92"/>
    </row>
    <row r="17" spans="1:15" s="79" customFormat="1" ht="21.75" customHeight="1" thickBot="1">
      <c r="A17" s="508"/>
      <c r="B17" s="508"/>
      <c r="C17" s="157" t="s">
        <v>180</v>
      </c>
      <c r="D17" s="524"/>
      <c r="E17" s="524"/>
      <c r="F17" s="524"/>
      <c r="G17" s="1"/>
      <c r="H17" s="1"/>
      <c r="I17" s="1"/>
      <c r="J17" s="1"/>
      <c r="K17" s="1"/>
      <c r="L17" s="91"/>
      <c r="M17" s="92"/>
      <c r="N17" s="92"/>
      <c r="O17" s="92"/>
    </row>
    <row r="18" spans="1:15" s="79" customFormat="1" ht="21.75" customHeight="1" thickBot="1">
      <c r="A18" s="508"/>
      <c r="B18" s="508"/>
      <c r="C18" s="157" t="s">
        <v>185</v>
      </c>
      <c r="D18" s="524" t="s">
        <v>171</v>
      </c>
      <c r="E18" s="524"/>
      <c r="F18" s="524"/>
      <c r="G18" s="1"/>
      <c r="H18" s="1"/>
      <c r="I18" s="1"/>
      <c r="J18" s="1"/>
      <c r="K18" s="1"/>
      <c r="L18" s="91"/>
      <c r="M18" s="92"/>
      <c r="N18" s="92"/>
      <c r="O18" s="92"/>
    </row>
    <row r="19" spans="1:15" s="79" customFormat="1" ht="21.75" customHeight="1">
      <c r="A19" s="1"/>
      <c r="B19" s="1"/>
      <c r="C19" s="1"/>
      <c r="D19" s="1"/>
      <c r="E19" s="1"/>
      <c r="F19" s="1"/>
      <c r="G19" s="1"/>
      <c r="H19" s="1"/>
      <c r="I19" s="1"/>
      <c r="J19" s="1"/>
      <c r="K19" s="1"/>
      <c r="L19" s="91"/>
      <c r="M19" s="92"/>
      <c r="N19" s="92"/>
      <c r="O19" s="92"/>
    </row>
    <row r="20" spans="1:15" s="26" customFormat="1" ht="16.5" customHeight="1"/>
    <row r="21" spans="1:15" ht="5.25" customHeight="1" thickBot="1"/>
    <row r="22" spans="1:15" ht="48" customHeight="1" thickBot="1">
      <c r="A22" s="696" t="s">
        <v>510</v>
      </c>
      <c r="B22" s="696"/>
      <c r="C22" s="696"/>
      <c r="D22" s="696"/>
      <c r="E22" s="696"/>
      <c r="F22" s="696"/>
      <c r="G22" s="696"/>
      <c r="H22" s="696"/>
      <c r="I22" s="696"/>
      <c r="J22" s="696"/>
    </row>
    <row r="23" spans="1:15" ht="69.95" customHeight="1" thickBot="1">
      <c r="A23" s="147" t="s">
        <v>21</v>
      </c>
      <c r="B23" s="680" t="s">
        <v>192</v>
      </c>
      <c r="C23" s="681"/>
      <c r="D23" s="682"/>
      <c r="E23" s="148" t="s">
        <v>72</v>
      </c>
      <c r="F23" s="306" t="s">
        <v>511</v>
      </c>
      <c r="G23" s="148" t="s">
        <v>74</v>
      </c>
      <c r="H23" s="680" t="s">
        <v>512</v>
      </c>
      <c r="I23" s="681"/>
      <c r="J23" s="682"/>
    </row>
    <row r="24" spans="1:15" ht="50.25" customHeight="1" thickBot="1">
      <c r="A24" s="119" t="s">
        <v>76</v>
      </c>
      <c r="B24" s="680" t="s">
        <v>513</v>
      </c>
      <c r="C24" s="681"/>
      <c r="D24" s="681"/>
      <c r="E24" s="681"/>
      <c r="F24" s="681"/>
      <c r="G24" s="681"/>
      <c r="H24" s="681"/>
      <c r="I24" s="681"/>
      <c r="J24" s="682"/>
    </row>
    <row r="25" spans="1:15" ht="50.25" customHeight="1" thickBot="1">
      <c r="A25" s="658" t="s">
        <v>78</v>
      </c>
      <c r="B25" s="149">
        <v>2024</v>
      </c>
      <c r="C25" s="150">
        <v>2025</v>
      </c>
      <c r="D25" s="150">
        <v>2026</v>
      </c>
      <c r="E25" s="150">
        <v>2027</v>
      </c>
      <c r="F25" s="151" t="s">
        <v>514</v>
      </c>
      <c r="G25" s="152" t="s">
        <v>80</v>
      </c>
      <c r="H25" s="697" t="s">
        <v>82</v>
      </c>
      <c r="I25" s="698"/>
      <c r="J25" s="699"/>
    </row>
    <row r="26" spans="1:15" ht="50.25" customHeight="1" thickBot="1">
      <c r="A26" s="659"/>
      <c r="B26" s="307">
        <v>0.2</v>
      </c>
      <c r="C26" s="308">
        <v>0.3</v>
      </c>
      <c r="D26" s="308">
        <v>0.25</v>
      </c>
      <c r="E26" s="308">
        <v>0.25</v>
      </c>
      <c r="F26" s="285">
        <v>1</v>
      </c>
      <c r="G26" s="309">
        <f>+B26</f>
        <v>0.2</v>
      </c>
      <c r="H26" s="700" t="s">
        <v>515</v>
      </c>
      <c r="I26" s="701"/>
      <c r="J26" s="701"/>
    </row>
    <row r="27" spans="1:15" ht="52.5" customHeight="1" thickBot="1">
      <c r="A27" s="119"/>
      <c r="B27" s="702" t="s">
        <v>84</v>
      </c>
      <c r="C27" s="703"/>
      <c r="D27" s="703"/>
      <c r="E27" s="703"/>
      <c r="F27" s="703"/>
      <c r="G27" s="703"/>
      <c r="H27" s="703"/>
      <c r="I27" s="703"/>
      <c r="J27" s="704"/>
    </row>
    <row r="28" spans="1:15" s="29" customFormat="1" ht="56.25" customHeight="1" thickBot="1">
      <c r="A28" s="658" t="s">
        <v>205</v>
      </c>
      <c r="B28" s="119" t="s">
        <v>206</v>
      </c>
      <c r="C28" s="147" t="s">
        <v>87</v>
      </c>
      <c r="D28" s="662" t="s">
        <v>89</v>
      </c>
      <c r="E28" s="663"/>
      <c r="F28" s="662" t="s">
        <v>91</v>
      </c>
      <c r="G28" s="663"/>
      <c r="H28" s="120" t="s">
        <v>93</v>
      </c>
      <c r="I28" s="118" t="s">
        <v>94</v>
      </c>
      <c r="J28" s="118" t="s">
        <v>96</v>
      </c>
    </row>
    <row r="29" spans="1:15" ht="223.15" customHeight="1" thickBot="1">
      <c r="A29" s="659"/>
      <c r="B29" s="286">
        <v>2.5</v>
      </c>
      <c r="C29" s="287">
        <v>2.5</v>
      </c>
      <c r="D29" s="633" t="s">
        <v>516</v>
      </c>
      <c r="E29" s="634"/>
      <c r="F29" s="633" t="s">
        <v>517</v>
      </c>
      <c r="G29" s="634"/>
      <c r="H29" s="288" t="s">
        <v>209</v>
      </c>
      <c r="I29" s="278" t="s">
        <v>518</v>
      </c>
      <c r="J29" s="289" t="s">
        <v>519</v>
      </c>
    </row>
    <row r="30" spans="1:15" s="29" customFormat="1" ht="45" customHeight="1" thickBot="1">
      <c r="A30" s="658" t="s">
        <v>211</v>
      </c>
      <c r="B30" s="290" t="s">
        <v>206</v>
      </c>
      <c r="C30" s="291" t="s">
        <v>87</v>
      </c>
      <c r="D30" s="684" t="s">
        <v>89</v>
      </c>
      <c r="E30" s="685"/>
      <c r="F30" s="684" t="s">
        <v>91</v>
      </c>
      <c r="G30" s="685"/>
      <c r="H30" s="291" t="s">
        <v>93</v>
      </c>
      <c r="I30" s="292" t="s">
        <v>94</v>
      </c>
      <c r="J30" s="292" t="s">
        <v>96</v>
      </c>
    </row>
    <row r="31" spans="1:15" ht="318" customHeight="1" thickBot="1">
      <c r="A31" s="659"/>
      <c r="B31" s="286">
        <v>2.5</v>
      </c>
      <c r="C31" s="287">
        <v>2.5</v>
      </c>
      <c r="D31" s="686" t="s">
        <v>520</v>
      </c>
      <c r="E31" s="687"/>
      <c r="F31" s="686" t="s">
        <v>521</v>
      </c>
      <c r="G31" s="687"/>
      <c r="H31" s="288" t="s">
        <v>209</v>
      </c>
      <c r="I31" s="278" t="s">
        <v>522</v>
      </c>
      <c r="J31" s="289" t="s">
        <v>519</v>
      </c>
    </row>
    <row r="32" spans="1:15" s="29" customFormat="1" ht="54" customHeight="1" thickBot="1">
      <c r="A32" s="658" t="s">
        <v>215</v>
      </c>
      <c r="B32" s="290" t="s">
        <v>206</v>
      </c>
      <c r="C32" s="291" t="s">
        <v>87</v>
      </c>
      <c r="D32" s="684" t="s">
        <v>89</v>
      </c>
      <c r="E32" s="685"/>
      <c r="F32" s="684" t="s">
        <v>91</v>
      </c>
      <c r="G32" s="685"/>
      <c r="H32" s="291" t="s">
        <v>93</v>
      </c>
      <c r="I32" s="292" t="s">
        <v>94</v>
      </c>
      <c r="J32" s="292" t="s">
        <v>96</v>
      </c>
    </row>
    <row r="33" spans="1:10" ht="313.89999999999998" customHeight="1" thickBot="1">
      <c r="A33" s="659"/>
      <c r="B33" s="286">
        <v>2.5</v>
      </c>
      <c r="C33" s="287">
        <v>2.5</v>
      </c>
      <c r="D33" s="646" t="s">
        <v>523</v>
      </c>
      <c r="E33" s="647"/>
      <c r="F33" s="688" t="s">
        <v>524</v>
      </c>
      <c r="G33" s="689"/>
      <c r="H33" s="288" t="s">
        <v>209</v>
      </c>
      <c r="I33" s="293" t="s">
        <v>525</v>
      </c>
      <c r="J33" s="289" t="s">
        <v>526</v>
      </c>
    </row>
    <row r="34" spans="1:10" s="29" customFormat="1" ht="47.25" customHeight="1" thickBot="1">
      <c r="A34" s="658" t="s">
        <v>219</v>
      </c>
      <c r="B34" s="117" t="s">
        <v>206</v>
      </c>
      <c r="C34" s="117" t="s">
        <v>87</v>
      </c>
      <c r="D34" s="662" t="s">
        <v>89</v>
      </c>
      <c r="E34" s="663"/>
      <c r="F34" s="662" t="s">
        <v>91</v>
      </c>
      <c r="G34" s="663"/>
      <c r="H34" s="120" t="s">
        <v>93</v>
      </c>
      <c r="I34" s="120" t="s">
        <v>94</v>
      </c>
      <c r="J34" s="118" t="s">
        <v>96</v>
      </c>
    </row>
    <row r="35" spans="1:10" ht="409.5" customHeight="1">
      <c r="A35" s="659"/>
      <c r="B35" s="153">
        <v>2.5</v>
      </c>
      <c r="C35" s="88">
        <v>2.5</v>
      </c>
      <c r="D35" s="666" t="s">
        <v>527</v>
      </c>
      <c r="E35" s="683"/>
      <c r="F35" s="666" t="s">
        <v>528</v>
      </c>
      <c r="G35" s="683"/>
      <c r="H35" s="87" t="s">
        <v>209</v>
      </c>
      <c r="I35" s="154" t="s">
        <v>529</v>
      </c>
      <c r="J35" s="289" t="s">
        <v>530</v>
      </c>
    </row>
    <row r="36" spans="1:10" s="29" customFormat="1" ht="47.25" customHeight="1" thickBot="1">
      <c r="A36" s="658" t="s">
        <v>223</v>
      </c>
      <c r="B36" s="117" t="s">
        <v>206</v>
      </c>
      <c r="C36" s="120" t="s">
        <v>87</v>
      </c>
      <c r="D36" s="662" t="s">
        <v>89</v>
      </c>
      <c r="E36" s="663"/>
      <c r="F36" s="662" t="s">
        <v>91</v>
      </c>
      <c r="G36" s="663"/>
      <c r="H36" s="120" t="s">
        <v>93</v>
      </c>
      <c r="I36" s="118" t="s">
        <v>94</v>
      </c>
      <c r="J36" s="118" t="s">
        <v>96</v>
      </c>
    </row>
    <row r="37" spans="1:10" ht="380.25" customHeight="1" thickBot="1">
      <c r="A37" s="659"/>
      <c r="B37" s="153">
        <v>2.5</v>
      </c>
      <c r="C37" s="88">
        <v>2.5</v>
      </c>
      <c r="D37" s="666" t="s">
        <v>531</v>
      </c>
      <c r="E37" s="667"/>
      <c r="F37" s="666" t="s">
        <v>532</v>
      </c>
      <c r="G37" s="667"/>
      <c r="H37" s="87" t="s">
        <v>209</v>
      </c>
      <c r="I37" s="328" t="s">
        <v>533</v>
      </c>
      <c r="J37" s="331" t="s">
        <v>534</v>
      </c>
    </row>
    <row r="38" spans="1:10" s="29" customFormat="1" ht="48.75" customHeight="1">
      <c r="A38" s="658" t="s">
        <v>228</v>
      </c>
      <c r="B38" s="117" t="s">
        <v>206</v>
      </c>
      <c r="C38" s="120" t="s">
        <v>87</v>
      </c>
      <c r="D38" s="662" t="s">
        <v>89</v>
      </c>
      <c r="E38" s="663"/>
      <c r="F38" s="662" t="s">
        <v>91</v>
      </c>
      <c r="G38" s="663"/>
      <c r="H38" s="120" t="s">
        <v>93</v>
      </c>
      <c r="I38" s="118" t="s">
        <v>94</v>
      </c>
      <c r="J38" s="118" t="s">
        <v>96</v>
      </c>
    </row>
    <row r="39" spans="1:10" ht="409.6" customHeight="1">
      <c r="A39" s="659"/>
      <c r="B39" s="153">
        <v>2.5</v>
      </c>
      <c r="C39" s="88">
        <v>2.5</v>
      </c>
      <c r="D39" s="666" t="s">
        <v>535</v>
      </c>
      <c r="E39" s="667"/>
      <c r="F39" s="675" t="s">
        <v>536</v>
      </c>
      <c r="G39" s="676"/>
      <c r="H39" s="87" t="s">
        <v>209</v>
      </c>
      <c r="I39" s="342" t="s">
        <v>537</v>
      </c>
      <c r="J39" s="339" t="s">
        <v>538</v>
      </c>
    </row>
    <row r="40" spans="1:10" ht="46.5" customHeight="1">
      <c r="A40" s="658" t="s">
        <v>196</v>
      </c>
      <c r="B40" s="120" t="s">
        <v>206</v>
      </c>
      <c r="C40" s="120" t="s">
        <v>87</v>
      </c>
      <c r="D40" s="662" t="s">
        <v>89</v>
      </c>
      <c r="E40" s="663"/>
      <c r="F40" s="662" t="s">
        <v>91</v>
      </c>
      <c r="G40" s="663"/>
      <c r="H40" s="120" t="s">
        <v>93</v>
      </c>
      <c r="I40" s="118" t="s">
        <v>94</v>
      </c>
      <c r="J40" s="118" t="s">
        <v>96</v>
      </c>
    </row>
    <row r="41" spans="1:10" ht="358.5" customHeight="1">
      <c r="A41" s="659"/>
      <c r="B41" s="87">
        <v>2.5</v>
      </c>
      <c r="C41" s="347">
        <v>2.5</v>
      </c>
      <c r="D41" s="666" t="s">
        <v>539</v>
      </c>
      <c r="E41" s="667"/>
      <c r="F41" s="440" t="s">
        <v>540</v>
      </c>
      <c r="G41" s="441"/>
      <c r="H41" s="87" t="s">
        <v>209</v>
      </c>
      <c r="I41" s="346" t="s">
        <v>541</v>
      </c>
      <c r="J41" s="339" t="s">
        <v>542</v>
      </c>
    </row>
    <row r="42" spans="1:10" ht="48.75" customHeight="1" thickBot="1">
      <c r="A42" s="658" t="s">
        <v>197</v>
      </c>
      <c r="B42" s="119" t="s">
        <v>206</v>
      </c>
      <c r="C42" s="147" t="s">
        <v>87</v>
      </c>
      <c r="D42" s="662" t="s">
        <v>89</v>
      </c>
      <c r="E42" s="663"/>
      <c r="F42" s="662" t="s">
        <v>91</v>
      </c>
      <c r="G42" s="663"/>
      <c r="H42" s="120" t="s">
        <v>93</v>
      </c>
      <c r="I42" s="118" t="s">
        <v>94</v>
      </c>
      <c r="J42" s="118" t="s">
        <v>96</v>
      </c>
    </row>
    <row r="43" spans="1:10" ht="377.25" customHeight="1" thickBot="1">
      <c r="A43" s="659"/>
      <c r="B43" s="87">
        <v>2.5</v>
      </c>
      <c r="C43" s="89">
        <v>2.5</v>
      </c>
      <c r="D43" s="671" t="s">
        <v>543</v>
      </c>
      <c r="E43" s="672"/>
      <c r="F43" s="666" t="s">
        <v>544</v>
      </c>
      <c r="G43" s="667"/>
      <c r="H43" s="156" t="s">
        <v>209</v>
      </c>
      <c r="I43" s="353" t="s">
        <v>545</v>
      </c>
      <c r="J43" s="331" t="s">
        <v>546</v>
      </c>
    </row>
    <row r="44" spans="1:10" ht="42.75" customHeight="1" thickBot="1">
      <c r="A44" s="658" t="s">
        <v>238</v>
      </c>
      <c r="B44" s="119" t="s">
        <v>206</v>
      </c>
      <c r="C44" s="147" t="s">
        <v>87</v>
      </c>
      <c r="D44" s="662" t="s">
        <v>89</v>
      </c>
      <c r="E44" s="663"/>
      <c r="F44" s="662" t="s">
        <v>91</v>
      </c>
      <c r="G44" s="663"/>
      <c r="H44" s="120" t="s">
        <v>93</v>
      </c>
      <c r="I44" s="118" t="s">
        <v>94</v>
      </c>
      <c r="J44" s="118" t="s">
        <v>96</v>
      </c>
    </row>
    <row r="45" spans="1:10" ht="304.14999999999998" customHeight="1" thickBot="1">
      <c r="A45" s="659"/>
      <c r="B45" s="87">
        <v>2.5</v>
      </c>
      <c r="C45" s="89">
        <v>2.5</v>
      </c>
      <c r="D45" s="673" t="s">
        <v>547</v>
      </c>
      <c r="E45" s="674"/>
      <c r="F45" s="666" t="s">
        <v>548</v>
      </c>
      <c r="G45" s="667"/>
      <c r="H45" s="87" t="s">
        <v>209</v>
      </c>
      <c r="I45" s="391" t="s">
        <v>549</v>
      </c>
      <c r="J45" s="390" t="s">
        <v>550</v>
      </c>
    </row>
    <row r="46" spans="1:10" ht="45" customHeight="1" thickBot="1">
      <c r="A46" s="658" t="s">
        <v>242</v>
      </c>
      <c r="B46" s="119" t="s">
        <v>206</v>
      </c>
      <c r="C46" s="147" t="s">
        <v>87</v>
      </c>
      <c r="D46" s="660" t="s">
        <v>89</v>
      </c>
      <c r="E46" s="661"/>
      <c r="F46" s="662" t="s">
        <v>91</v>
      </c>
      <c r="G46" s="663"/>
      <c r="H46" s="120" t="s">
        <v>93</v>
      </c>
      <c r="I46" s="118" t="s">
        <v>94</v>
      </c>
      <c r="J46" s="118" t="s">
        <v>96</v>
      </c>
    </row>
    <row r="47" spans="1:10" ht="409.6" customHeight="1" thickBot="1">
      <c r="A47" s="659"/>
      <c r="B47" s="87">
        <v>2.5</v>
      </c>
      <c r="C47" s="89">
        <v>2.5</v>
      </c>
      <c r="D47" s="664" t="s">
        <v>551</v>
      </c>
      <c r="E47" s="665"/>
      <c r="F47" s="666" t="s">
        <v>552</v>
      </c>
      <c r="G47" s="667"/>
      <c r="H47" s="87" t="s">
        <v>209</v>
      </c>
      <c r="I47" s="328" t="s">
        <v>553</v>
      </c>
      <c r="J47" s="331" t="s">
        <v>554</v>
      </c>
    </row>
    <row r="48" spans="1:10" ht="46.5" customHeight="1" thickBot="1">
      <c r="A48" s="658" t="s">
        <v>246</v>
      </c>
      <c r="B48" s="119" t="s">
        <v>206</v>
      </c>
      <c r="C48" s="147" t="s">
        <v>87</v>
      </c>
      <c r="D48" s="662" t="s">
        <v>89</v>
      </c>
      <c r="E48" s="663"/>
      <c r="F48" s="662" t="s">
        <v>91</v>
      </c>
      <c r="G48" s="663"/>
      <c r="H48" s="120" t="s">
        <v>93</v>
      </c>
      <c r="I48" s="118" t="s">
        <v>94</v>
      </c>
      <c r="J48" s="118" t="s">
        <v>96</v>
      </c>
    </row>
    <row r="49" spans="1:13" ht="300.75" customHeight="1" thickBot="1">
      <c r="A49" s="659"/>
      <c r="B49" s="87">
        <v>2.5</v>
      </c>
      <c r="C49" s="89">
        <v>2.5</v>
      </c>
      <c r="D49" s="668" t="s">
        <v>555</v>
      </c>
      <c r="E49" s="669"/>
      <c r="F49" s="668" t="s">
        <v>552</v>
      </c>
      <c r="G49" s="669"/>
      <c r="H49" s="87" t="s">
        <v>209</v>
      </c>
      <c r="I49" s="353" t="s">
        <v>556</v>
      </c>
      <c r="J49" s="390" t="s">
        <v>557</v>
      </c>
    </row>
    <row r="50" spans="1:13" ht="60.75" customHeight="1" thickBot="1">
      <c r="A50" s="658" t="s">
        <v>250</v>
      </c>
      <c r="B50" s="119" t="s">
        <v>206</v>
      </c>
      <c r="C50" s="147" t="s">
        <v>87</v>
      </c>
      <c r="D50" s="662" t="s">
        <v>89</v>
      </c>
      <c r="E50" s="663"/>
      <c r="F50" s="662" t="s">
        <v>91</v>
      </c>
      <c r="G50" s="663"/>
      <c r="H50" s="120" t="s">
        <v>93</v>
      </c>
      <c r="I50" s="118" t="s">
        <v>94</v>
      </c>
      <c r="J50" s="118" t="s">
        <v>96</v>
      </c>
    </row>
    <row r="51" spans="1:13" ht="72.599999999999994" customHeight="1" thickBot="1">
      <c r="A51" s="659"/>
      <c r="B51" s="87">
        <v>2.5</v>
      </c>
      <c r="C51" s="89"/>
      <c r="D51" s="670"/>
      <c r="E51" s="667"/>
      <c r="F51" s="670"/>
      <c r="G51" s="667"/>
      <c r="H51" s="87"/>
      <c r="I51" s="87"/>
      <c r="J51" s="87"/>
    </row>
    <row r="52" spans="1:13">
      <c r="B52" s="1">
        <f>B29+B31+B33+B35+B37+B39+B41+B43+B45+B47+B49+B51</f>
        <v>30</v>
      </c>
      <c r="C52" s="1">
        <f>C29+C31+C33+C35+C37+C39+C41+C43+C45+C47+C49+C51</f>
        <v>27.5</v>
      </c>
    </row>
    <row r="53" spans="1:13" ht="17.45">
      <c r="A53" s="49" t="s">
        <v>558</v>
      </c>
    </row>
    <row r="54" spans="1:13" ht="18" customHeight="1">
      <c r="A54" s="35"/>
    </row>
    <row r="55" spans="1:13" ht="22.9">
      <c r="A55" s="657" t="s">
        <v>559</v>
      </c>
      <c r="B55" s="36" t="s">
        <v>170</v>
      </c>
      <c r="C55" s="36" t="s">
        <v>172</v>
      </c>
      <c r="D55" s="36" t="s">
        <v>173</v>
      </c>
      <c r="E55" s="36" t="s">
        <v>174</v>
      </c>
      <c r="F55" s="36" t="s">
        <v>176</v>
      </c>
      <c r="G55" s="36" t="s">
        <v>177</v>
      </c>
      <c r="H55" s="36" t="s">
        <v>178</v>
      </c>
      <c r="I55" s="36" t="s">
        <v>179</v>
      </c>
      <c r="J55" s="36" t="s">
        <v>181</v>
      </c>
      <c r="K55" s="36" t="s">
        <v>182</v>
      </c>
      <c r="L55" s="36" t="s">
        <v>183</v>
      </c>
      <c r="M55" s="36" t="s">
        <v>184</v>
      </c>
    </row>
    <row r="56" spans="1:13" ht="24.75" customHeight="1">
      <c r="A56" s="657"/>
      <c r="B56" s="37">
        <v>2.5</v>
      </c>
      <c r="C56" s="37">
        <v>2.5</v>
      </c>
      <c r="D56" s="37">
        <v>2.5</v>
      </c>
      <c r="E56" s="37">
        <v>2.5</v>
      </c>
      <c r="F56" s="37">
        <v>2.5</v>
      </c>
      <c r="G56" s="37">
        <v>2.5</v>
      </c>
      <c r="H56" s="37">
        <v>2.5</v>
      </c>
      <c r="I56" s="37">
        <v>2.5</v>
      </c>
      <c r="J56" s="37">
        <v>2.5</v>
      </c>
      <c r="K56" s="37">
        <v>2.5</v>
      </c>
      <c r="L56" s="37">
        <v>2.5</v>
      </c>
      <c r="M56" s="37"/>
    </row>
    <row r="57" spans="1:13" s="28" customFormat="1" ht="13.15" customHeight="1">
      <c r="A57" s="1"/>
      <c r="B57" s="1"/>
      <c r="C57" s="1"/>
      <c r="D57" s="1"/>
      <c r="E57" s="1"/>
      <c r="F57" s="1"/>
      <c r="G57" s="1"/>
      <c r="H57" s="1"/>
      <c r="I57" s="1"/>
    </row>
    <row r="58" spans="1:13" ht="14.45" thickBot="1"/>
    <row r="59" spans="1:13" ht="44.25" customHeight="1" thickBot="1">
      <c r="A59" s="202" t="s">
        <v>560</v>
      </c>
      <c r="B59" s="184" t="s">
        <v>561</v>
      </c>
      <c r="C59" s="337"/>
      <c r="D59" s="203" t="s">
        <v>562</v>
      </c>
      <c r="E59" s="184" t="s">
        <v>561</v>
      </c>
      <c r="F59" s="162"/>
      <c r="G59" s="203" t="s">
        <v>563</v>
      </c>
      <c r="H59" s="184" t="s">
        <v>564</v>
      </c>
      <c r="I59" s="200"/>
      <c r="J59" s="155"/>
    </row>
    <row r="60" spans="1:13" ht="14.45" thickBot="1">
      <c r="A60" s="204"/>
      <c r="B60" s="184" t="s">
        <v>565</v>
      </c>
      <c r="C60" s="337" t="s">
        <v>566</v>
      </c>
      <c r="D60" s="205"/>
      <c r="E60" s="184" t="s">
        <v>565</v>
      </c>
      <c r="F60" s="162" t="s">
        <v>567</v>
      </c>
      <c r="G60" s="205"/>
      <c r="H60" s="184" t="s">
        <v>568</v>
      </c>
      <c r="I60" s="212"/>
      <c r="J60" s="155"/>
    </row>
    <row r="61" spans="1:13" ht="14.45" thickBot="1">
      <c r="A61" s="204"/>
      <c r="B61" s="184" t="s">
        <v>569</v>
      </c>
      <c r="C61" s="162" t="s">
        <v>570</v>
      </c>
      <c r="D61" s="205"/>
      <c r="E61" s="184" t="s">
        <v>569</v>
      </c>
      <c r="F61" s="162" t="s">
        <v>571</v>
      </c>
      <c r="G61" s="205"/>
      <c r="H61" s="184" t="s">
        <v>572</v>
      </c>
      <c r="I61" s="212"/>
      <c r="J61" s="155"/>
    </row>
    <row r="62" spans="1:13" ht="39.75" customHeight="1" thickBot="1">
      <c r="A62" s="204"/>
      <c r="B62" s="184" t="s">
        <v>561</v>
      </c>
      <c r="C62" s="162"/>
      <c r="D62" s="205"/>
      <c r="E62" s="184" t="s">
        <v>561</v>
      </c>
      <c r="F62" s="162"/>
      <c r="G62" s="205"/>
      <c r="H62" s="184" t="s">
        <v>564</v>
      </c>
      <c r="I62" s="200"/>
      <c r="J62" s="155"/>
    </row>
    <row r="63" spans="1:13" ht="14.45" thickBot="1">
      <c r="A63" s="204"/>
      <c r="B63" s="184" t="s">
        <v>565</v>
      </c>
      <c r="C63" s="162"/>
      <c r="D63" s="205"/>
      <c r="E63" s="184" t="s">
        <v>565</v>
      </c>
      <c r="F63" s="162"/>
      <c r="G63" s="205"/>
      <c r="H63" s="184" t="s">
        <v>568</v>
      </c>
      <c r="I63" s="200"/>
      <c r="J63" s="155"/>
    </row>
    <row r="64" spans="1:13" ht="34.5" customHeight="1" thickBot="1">
      <c r="A64" s="206"/>
      <c r="B64" s="184" t="s">
        <v>569</v>
      </c>
      <c r="C64" s="162"/>
      <c r="D64" s="207"/>
      <c r="E64" s="184" t="s">
        <v>569</v>
      </c>
      <c r="F64" s="201"/>
      <c r="G64" s="207"/>
      <c r="H64" s="184" t="s">
        <v>572</v>
      </c>
      <c r="I64" s="200"/>
      <c r="J64" s="155"/>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 ref="J37" r:id="rId5" xr:uid="{00000000-0004-0000-0400-000004000000}"/>
    <hyperlink ref="J39" r:id="rId6" xr:uid="{00000000-0004-0000-0400-000005000000}"/>
    <hyperlink ref="J41" r:id="rId7" xr:uid="{00000000-0004-0000-0400-000006000000}"/>
    <hyperlink ref="J43" r:id="rId8" xr:uid="{00000000-0004-0000-0400-000007000000}"/>
    <hyperlink ref="J45" r:id="rId9" xr:uid="{00000000-0004-0000-0400-000008000000}"/>
    <hyperlink ref="J47" r:id="rId10" xr:uid="{00000000-0004-0000-0400-000009000000}"/>
    <hyperlink ref="J49" r:id="rId11" xr:uid="{00000000-0004-0000-0400-00000A000000}"/>
  </hyperlinks>
  <pageMargins left="0.25" right="0.25" top="0.75" bottom="0.75" header="0.3" footer="0.3"/>
  <pageSetup scale="18" fitToHeight="0" orientation="landscape" r:id="rId12"/>
  <drawing r:id="rId13"/>
  <legacyDrawing r:id="rId1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F33" zoomScaleNormal="70" zoomScaleSheetLayoutView="100" workbookViewId="0">
      <selection activeCell="I37" sqref="I37:I39"/>
    </sheetView>
  </sheetViews>
  <sheetFormatPr defaultColWidth="10.855468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9" customFormat="1" ht="32.25" customHeight="1" thickBot="1">
      <c r="A1" s="505"/>
      <c r="B1" s="482" t="s">
        <v>160</v>
      </c>
      <c r="C1" s="483"/>
      <c r="D1" s="483"/>
      <c r="E1" s="483"/>
      <c r="F1" s="483"/>
      <c r="G1" s="483"/>
      <c r="H1" s="483"/>
      <c r="I1" s="484"/>
      <c r="J1" s="479" t="s">
        <v>161</v>
      </c>
      <c r="K1" s="480"/>
      <c r="L1" s="481"/>
    </row>
    <row r="2" spans="1:15" s="79" customFormat="1" ht="30.75" customHeight="1" thickBot="1">
      <c r="A2" s="506"/>
      <c r="B2" s="485" t="s">
        <v>162</v>
      </c>
      <c r="C2" s="486"/>
      <c r="D2" s="486"/>
      <c r="E2" s="486"/>
      <c r="F2" s="486"/>
      <c r="G2" s="486"/>
      <c r="H2" s="486"/>
      <c r="I2" s="487"/>
      <c r="J2" s="479" t="s">
        <v>163</v>
      </c>
      <c r="K2" s="480"/>
      <c r="L2" s="481"/>
    </row>
    <row r="3" spans="1:15" s="79" customFormat="1" ht="24" customHeight="1" thickBot="1">
      <c r="A3" s="506"/>
      <c r="B3" s="485" t="s">
        <v>0</v>
      </c>
      <c r="C3" s="486"/>
      <c r="D3" s="486"/>
      <c r="E3" s="486"/>
      <c r="F3" s="486"/>
      <c r="G3" s="486"/>
      <c r="H3" s="486"/>
      <c r="I3" s="487"/>
      <c r="J3" s="479" t="s">
        <v>164</v>
      </c>
      <c r="K3" s="480"/>
      <c r="L3" s="481"/>
    </row>
    <row r="4" spans="1:15" s="79" customFormat="1" ht="21.75" customHeight="1" thickBot="1">
      <c r="A4" s="507"/>
      <c r="B4" s="488" t="s">
        <v>573</v>
      </c>
      <c r="C4" s="489"/>
      <c r="D4" s="489"/>
      <c r="E4" s="489"/>
      <c r="F4" s="489"/>
      <c r="G4" s="489"/>
      <c r="H4" s="489"/>
      <c r="I4" s="490"/>
      <c r="J4" s="479" t="s">
        <v>574</v>
      </c>
      <c r="K4" s="480"/>
      <c r="L4" s="481"/>
    </row>
    <row r="5" spans="1:15" s="79" customFormat="1" ht="21.75" customHeight="1" thickBot="1">
      <c r="A5" s="80"/>
      <c r="B5" s="81"/>
      <c r="C5" s="81"/>
      <c r="D5" s="81"/>
      <c r="E5" s="81"/>
      <c r="F5" s="81"/>
      <c r="G5" s="81"/>
      <c r="H5" s="81"/>
      <c r="I5" s="81"/>
      <c r="J5" s="82"/>
      <c r="K5" s="82"/>
      <c r="L5" s="82"/>
    </row>
    <row r="6" spans="1:15" ht="40.35" customHeight="1" thickBot="1">
      <c r="A6" s="50" t="s">
        <v>167</v>
      </c>
      <c r="B6" s="767" t="s">
        <v>168</v>
      </c>
      <c r="C6" s="768"/>
      <c r="D6" s="768"/>
      <c r="E6" s="768"/>
      <c r="F6" s="768"/>
      <c r="G6" s="768"/>
      <c r="H6" s="768"/>
      <c r="I6" s="769"/>
      <c r="J6" s="199" t="s">
        <v>169</v>
      </c>
      <c r="K6" s="770">
        <v>2024110010299</v>
      </c>
      <c r="L6" s="771"/>
      <c r="M6" s="772"/>
      <c r="N6" s="772"/>
      <c r="O6" s="772"/>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710" t="s">
        <v>6</v>
      </c>
      <c r="B8" s="158" t="s">
        <v>170</v>
      </c>
      <c r="C8" s="124" t="s">
        <v>171</v>
      </c>
      <c r="D8" s="158" t="s">
        <v>172</v>
      </c>
      <c r="E8" s="124" t="s">
        <v>171</v>
      </c>
      <c r="F8" s="158" t="s">
        <v>173</v>
      </c>
      <c r="G8" s="124" t="s">
        <v>171</v>
      </c>
      <c r="H8" s="158" t="s">
        <v>174</v>
      </c>
      <c r="I8" s="126" t="s">
        <v>171</v>
      </c>
      <c r="J8" s="773" t="s">
        <v>8</v>
      </c>
      <c r="K8" s="157" t="s">
        <v>175</v>
      </c>
      <c r="L8" s="83"/>
      <c r="M8" s="772"/>
      <c r="N8" s="772"/>
      <c r="O8" s="772"/>
    </row>
    <row r="9" spans="1:15" s="79" customFormat="1" ht="21.75" customHeight="1" thickBot="1">
      <c r="A9" s="710"/>
      <c r="B9" s="159" t="s">
        <v>176</v>
      </c>
      <c r="C9" s="127" t="s">
        <v>171</v>
      </c>
      <c r="D9" s="158" t="s">
        <v>177</v>
      </c>
      <c r="E9" s="124" t="s">
        <v>171</v>
      </c>
      <c r="F9" s="158" t="s">
        <v>178</v>
      </c>
      <c r="G9" s="124" t="s">
        <v>171</v>
      </c>
      <c r="H9" s="158" t="s">
        <v>179</v>
      </c>
      <c r="I9" s="126" t="s">
        <v>171</v>
      </c>
      <c r="J9" s="773"/>
      <c r="K9" s="157" t="s">
        <v>180</v>
      </c>
      <c r="L9" s="83"/>
      <c r="M9" s="772"/>
      <c r="N9" s="772"/>
      <c r="O9" s="772"/>
    </row>
    <row r="10" spans="1:15" s="79" customFormat="1" ht="21.75" customHeight="1" thickBot="1">
      <c r="A10" s="710"/>
      <c r="B10" s="158" t="s">
        <v>181</v>
      </c>
      <c r="C10" s="124" t="s">
        <v>575</v>
      </c>
      <c r="D10" s="158" t="s">
        <v>182</v>
      </c>
      <c r="E10" s="128"/>
      <c r="F10" s="158" t="s">
        <v>183</v>
      </c>
      <c r="G10" s="128"/>
      <c r="H10" s="158" t="s">
        <v>184</v>
      </c>
      <c r="I10" s="126"/>
      <c r="J10" s="773"/>
      <c r="K10" s="157" t="s">
        <v>185</v>
      </c>
      <c r="L10" s="227" t="s">
        <v>171</v>
      </c>
      <c r="M10" s="772"/>
      <c r="N10" s="772"/>
      <c r="O10" s="772"/>
    </row>
    <row r="11" spans="1:15" ht="14.45" thickBot="1"/>
    <row r="12" spans="1:15" ht="32.1" customHeight="1" thickBot="1">
      <c r="A12" s="711" t="s">
        <v>576</v>
      </c>
      <c r="B12" s="712"/>
      <c r="C12" s="712"/>
      <c r="D12" s="712"/>
      <c r="E12" s="712"/>
      <c r="F12" s="712"/>
      <c r="G12" s="712"/>
      <c r="H12" s="712"/>
      <c r="I12" s="712"/>
      <c r="J12" s="712"/>
      <c r="K12" s="712"/>
      <c r="L12" s="713"/>
    </row>
    <row r="13" spans="1:15" ht="32.1" customHeight="1" thickBot="1">
      <c r="A13" s="714" t="s">
        <v>577</v>
      </c>
      <c r="B13" s="730" t="s">
        <v>102</v>
      </c>
      <c r="C13" s="728" t="s">
        <v>13</v>
      </c>
      <c r="D13" s="714" t="s">
        <v>205</v>
      </c>
      <c r="E13" s="737"/>
      <c r="F13" s="738"/>
      <c r="G13" s="714" t="s">
        <v>211</v>
      </c>
      <c r="H13" s="737"/>
      <c r="I13" s="738"/>
      <c r="J13" s="491" t="s">
        <v>215</v>
      </c>
      <c r="K13" s="492"/>
      <c r="L13" s="493"/>
    </row>
    <row r="14" spans="1:15" ht="32.1" customHeight="1" thickBot="1">
      <c r="A14" s="715"/>
      <c r="B14" s="731"/>
      <c r="C14" s="729"/>
      <c r="D14" s="113" t="s">
        <v>26</v>
      </c>
      <c r="E14" s="111" t="s">
        <v>28</v>
      </c>
      <c r="F14" s="112" t="s">
        <v>107</v>
      </c>
      <c r="G14" s="113" t="s">
        <v>26</v>
      </c>
      <c r="H14" s="111" t="s">
        <v>28</v>
      </c>
      <c r="I14" s="112" t="s">
        <v>107</v>
      </c>
      <c r="J14" s="113" t="s">
        <v>26</v>
      </c>
      <c r="K14" s="111" t="s">
        <v>28</v>
      </c>
      <c r="L14" s="112" t="s">
        <v>107</v>
      </c>
    </row>
    <row r="15" spans="1:15" ht="59.45" customHeight="1">
      <c r="A15" s="746" t="s">
        <v>578</v>
      </c>
      <c r="B15" s="294" t="s">
        <v>579</v>
      </c>
      <c r="C15" s="749" t="s">
        <v>580</v>
      </c>
      <c r="D15" s="752">
        <f>+[1]ACTIVIDAD_1!B25+[1]ACTIVIDAD_2!B24+[1]ACTIVIDAD_3!B25</f>
        <v>1051354333</v>
      </c>
      <c r="E15" s="719">
        <v>0</v>
      </c>
      <c r="F15" s="719">
        <f>+[1]META_PDD!C27</f>
        <v>2.5</v>
      </c>
      <c r="G15" s="732">
        <f>+[1]ACTIVIDAD_1!C25+[1]ACTIVIDAD_2!C24+[1]ACTIVIDAD_3!C25</f>
        <v>662749843</v>
      </c>
      <c r="H15" s="732">
        <f>+[1]ACTIVIDAD_1!C26+[1]ACTIVIDAD_2!C25+[1]ACTIVIDAD_3!C26</f>
        <v>9112333</v>
      </c>
      <c r="I15" s="722">
        <f>+[1]META_PDD!C27+[1]META_PDD!C29</f>
        <v>5</v>
      </c>
      <c r="J15" s="725">
        <v>0</v>
      </c>
      <c r="K15" s="716">
        <v>134432950</v>
      </c>
      <c r="L15" s="722">
        <v>7.5</v>
      </c>
    </row>
    <row r="16" spans="1:15" ht="70.150000000000006" customHeight="1">
      <c r="A16" s="747"/>
      <c r="B16" s="294" t="s">
        <v>581</v>
      </c>
      <c r="C16" s="750"/>
      <c r="D16" s="753"/>
      <c r="E16" s="720"/>
      <c r="F16" s="720"/>
      <c r="G16" s="733"/>
      <c r="H16" s="733"/>
      <c r="I16" s="723"/>
      <c r="J16" s="726"/>
      <c r="K16" s="717"/>
      <c r="L16" s="723"/>
    </row>
    <row r="17" spans="1:13" s="26" customFormat="1" ht="77.45" customHeight="1">
      <c r="A17" s="748"/>
      <c r="B17" s="294" t="s">
        <v>582</v>
      </c>
      <c r="C17" s="751"/>
      <c r="D17" s="754"/>
      <c r="E17" s="721"/>
      <c r="F17" s="721"/>
      <c r="G17" s="734"/>
      <c r="H17" s="734"/>
      <c r="I17" s="724"/>
      <c r="J17" s="727"/>
      <c r="K17" s="718"/>
      <c r="L17" s="724"/>
      <c r="M17" s="1"/>
    </row>
    <row r="18" spans="1:13" ht="15" customHeight="1" thickBot="1"/>
    <row r="19" spans="1:13" ht="35.1" customHeight="1" thickBot="1">
      <c r="A19" s="711" t="s">
        <v>583</v>
      </c>
      <c r="B19" s="712"/>
      <c r="C19" s="712"/>
      <c r="D19" s="712"/>
      <c r="E19" s="712"/>
      <c r="F19" s="712"/>
      <c r="G19" s="712"/>
      <c r="H19" s="712"/>
      <c r="I19" s="712"/>
      <c r="J19" s="712"/>
      <c r="K19" s="712"/>
      <c r="L19" s="713"/>
    </row>
    <row r="20" spans="1:13" ht="35.1" customHeight="1">
      <c r="A20" s="739" t="s">
        <v>577</v>
      </c>
      <c r="B20" s="741" t="s">
        <v>102</v>
      </c>
      <c r="C20" s="735" t="s">
        <v>13</v>
      </c>
      <c r="D20" s="714" t="s">
        <v>219</v>
      </c>
      <c r="E20" s="737"/>
      <c r="F20" s="738"/>
      <c r="G20" s="714" t="s">
        <v>223</v>
      </c>
      <c r="H20" s="737"/>
      <c r="I20" s="738"/>
      <c r="J20" s="714" t="s">
        <v>228</v>
      </c>
      <c r="K20" s="737"/>
      <c r="L20" s="738"/>
    </row>
    <row r="21" spans="1:13" ht="35.1" customHeight="1">
      <c r="A21" s="777"/>
      <c r="B21" s="779"/>
      <c r="C21" s="736"/>
      <c r="D21" s="297" t="s">
        <v>26</v>
      </c>
      <c r="E21" s="298" t="s">
        <v>28</v>
      </c>
      <c r="F21" s="299" t="s">
        <v>107</v>
      </c>
      <c r="G21" s="297" t="s">
        <v>26</v>
      </c>
      <c r="H21" s="330" t="s">
        <v>28</v>
      </c>
      <c r="I21" s="299" t="s">
        <v>107</v>
      </c>
      <c r="J21" s="297" t="s">
        <v>26</v>
      </c>
      <c r="K21" s="298" t="s">
        <v>28</v>
      </c>
      <c r="L21" s="299" t="s">
        <v>107</v>
      </c>
    </row>
    <row r="22" spans="1:13" ht="90" customHeight="1">
      <c r="A22" s="746" t="s">
        <v>578</v>
      </c>
      <c r="B22" s="295" t="s">
        <v>579</v>
      </c>
      <c r="C22" s="749" t="s">
        <v>580</v>
      </c>
      <c r="D22" s="760">
        <v>-20613619</v>
      </c>
      <c r="E22" s="716">
        <v>159248281</v>
      </c>
      <c r="F22" s="716">
        <v>10</v>
      </c>
      <c r="G22" s="716">
        <v>44402298</v>
      </c>
      <c r="H22" s="716">
        <v>159248281</v>
      </c>
      <c r="I22" s="763">
        <v>12.5</v>
      </c>
      <c r="J22" s="716">
        <v>0</v>
      </c>
      <c r="K22" s="716">
        <v>156834000</v>
      </c>
      <c r="L22" s="716">
        <v>15</v>
      </c>
    </row>
    <row r="23" spans="1:13" ht="90" customHeight="1">
      <c r="A23" s="747"/>
      <c r="B23" s="294" t="s">
        <v>581</v>
      </c>
      <c r="C23" s="750"/>
      <c r="D23" s="761"/>
      <c r="E23" s="717"/>
      <c r="F23" s="717"/>
      <c r="G23" s="717"/>
      <c r="H23" s="717"/>
      <c r="I23" s="764"/>
      <c r="J23" s="717"/>
      <c r="K23" s="717"/>
      <c r="L23" s="717"/>
    </row>
    <row r="24" spans="1:13" ht="77.45" customHeight="1">
      <c r="A24" s="758"/>
      <c r="B24" s="296" t="s">
        <v>582</v>
      </c>
      <c r="C24" s="759"/>
      <c r="D24" s="762"/>
      <c r="E24" s="766"/>
      <c r="F24" s="766"/>
      <c r="G24" s="766"/>
      <c r="H24" s="766"/>
      <c r="I24" s="765"/>
      <c r="J24" s="766"/>
      <c r="K24" s="766"/>
      <c r="L24" s="766"/>
    </row>
    <row r="26" spans="1:13" ht="35.1" customHeight="1" thickBot="1">
      <c r="A26" s="743" t="s">
        <v>584</v>
      </c>
      <c r="B26" s="744"/>
      <c r="C26" s="744"/>
      <c r="D26" s="744"/>
      <c r="E26" s="744"/>
      <c r="F26" s="744"/>
      <c r="G26" s="744"/>
      <c r="H26" s="744"/>
      <c r="I26" s="744"/>
      <c r="J26" s="744"/>
      <c r="K26" s="744"/>
      <c r="L26" s="745"/>
    </row>
    <row r="27" spans="1:13" ht="35.1" customHeight="1">
      <c r="A27" s="739" t="s">
        <v>577</v>
      </c>
      <c r="B27" s="741" t="s">
        <v>102</v>
      </c>
      <c r="C27" s="735" t="s">
        <v>13</v>
      </c>
      <c r="D27" s="714" t="s">
        <v>196</v>
      </c>
      <c r="E27" s="737"/>
      <c r="F27" s="738"/>
      <c r="G27" s="714" t="s">
        <v>197</v>
      </c>
      <c r="H27" s="737"/>
      <c r="I27" s="738"/>
      <c r="J27" s="714" t="s">
        <v>238</v>
      </c>
      <c r="K27" s="737"/>
      <c r="L27" s="738"/>
    </row>
    <row r="28" spans="1:13" ht="35.1" customHeight="1" thickBot="1">
      <c r="A28" s="740"/>
      <c r="B28" s="742"/>
      <c r="C28" s="778"/>
      <c r="D28" s="113" t="s">
        <v>26</v>
      </c>
      <c r="E28" s="111" t="s">
        <v>28</v>
      </c>
      <c r="F28" s="112" t="s">
        <v>107</v>
      </c>
      <c r="G28" s="113" t="s">
        <v>26</v>
      </c>
      <c r="H28" s="111" t="s">
        <v>28</v>
      </c>
      <c r="I28" s="112" t="s">
        <v>107</v>
      </c>
      <c r="J28" s="113" t="s">
        <v>26</v>
      </c>
      <c r="K28" s="111" t="s">
        <v>28</v>
      </c>
      <c r="L28" s="112" t="s">
        <v>107</v>
      </c>
    </row>
    <row r="29" spans="1:13" ht="81" customHeight="1">
      <c r="A29" s="746" t="s">
        <v>578</v>
      </c>
      <c r="B29" s="295" t="s">
        <v>579</v>
      </c>
      <c r="C29" s="749" t="s">
        <v>580</v>
      </c>
      <c r="D29" s="725">
        <v>300000000</v>
      </c>
      <c r="E29" s="725">
        <v>219318460</v>
      </c>
      <c r="F29" s="774">
        <v>17.5</v>
      </c>
      <c r="G29" s="781">
        <v>159543001</v>
      </c>
      <c r="H29" s="716">
        <v>15735400</v>
      </c>
      <c r="I29" s="784">
        <v>10</v>
      </c>
      <c r="J29" s="725">
        <v>639576</v>
      </c>
      <c r="K29" s="716">
        <v>162555560</v>
      </c>
      <c r="L29" s="755">
        <v>10</v>
      </c>
    </row>
    <row r="30" spans="1:13" ht="81" customHeight="1">
      <c r="A30" s="747"/>
      <c r="B30" s="294" t="s">
        <v>581</v>
      </c>
      <c r="C30" s="750"/>
      <c r="D30" s="726"/>
      <c r="E30" s="726"/>
      <c r="F30" s="775"/>
      <c r="G30" s="782"/>
      <c r="H30" s="717"/>
      <c r="I30" s="785"/>
      <c r="J30" s="726"/>
      <c r="K30" s="717"/>
      <c r="L30" s="756"/>
    </row>
    <row r="31" spans="1:13" ht="94.5" customHeight="1" thickBot="1">
      <c r="A31" s="747"/>
      <c r="B31" s="296" t="s">
        <v>582</v>
      </c>
      <c r="C31" s="759"/>
      <c r="D31" s="727"/>
      <c r="E31" s="727"/>
      <c r="F31" s="776"/>
      <c r="G31" s="783"/>
      <c r="H31" s="718"/>
      <c r="I31" s="786"/>
      <c r="J31" s="727"/>
      <c r="K31" s="718"/>
      <c r="L31" s="757"/>
    </row>
    <row r="32" spans="1:13" ht="14.45" thickBot="1">
      <c r="A32" s="758"/>
    </row>
    <row r="34" spans="1:12" ht="35.1" customHeight="1" thickBot="1">
      <c r="A34" s="743" t="s">
        <v>585</v>
      </c>
      <c r="B34" s="744"/>
      <c r="C34" s="744"/>
      <c r="D34" s="744"/>
      <c r="E34" s="744"/>
      <c r="F34" s="744"/>
      <c r="G34" s="744"/>
      <c r="H34" s="744"/>
      <c r="I34" s="744"/>
      <c r="J34" s="744"/>
      <c r="K34" s="744"/>
      <c r="L34" s="745"/>
    </row>
    <row r="35" spans="1:12" ht="35.1" customHeight="1">
      <c r="A35" s="739" t="s">
        <v>577</v>
      </c>
      <c r="B35" s="741" t="s">
        <v>102</v>
      </c>
      <c r="C35" s="735" t="s">
        <v>13</v>
      </c>
      <c r="D35" s="714" t="s">
        <v>242</v>
      </c>
      <c r="E35" s="737"/>
      <c r="F35" s="738"/>
      <c r="G35" s="714" t="s">
        <v>586</v>
      </c>
      <c r="H35" s="737"/>
      <c r="I35" s="738"/>
      <c r="J35" s="714" t="s">
        <v>250</v>
      </c>
      <c r="K35" s="737"/>
      <c r="L35" s="738"/>
    </row>
    <row r="36" spans="1:12" ht="35.1" customHeight="1" thickBot="1">
      <c r="A36" s="740"/>
      <c r="B36" s="742"/>
      <c r="C36" s="736"/>
      <c r="D36" s="297" t="s">
        <v>26</v>
      </c>
      <c r="E36" s="298" t="s">
        <v>28</v>
      </c>
      <c r="F36" s="299" t="s">
        <v>107</v>
      </c>
      <c r="G36" s="297" t="s">
        <v>26</v>
      </c>
      <c r="H36" s="298" t="s">
        <v>28</v>
      </c>
      <c r="I36" s="299" t="s">
        <v>107</v>
      </c>
      <c r="J36" s="113" t="s">
        <v>26</v>
      </c>
      <c r="K36" s="111" t="s">
        <v>28</v>
      </c>
      <c r="L36" s="112" t="s">
        <v>107</v>
      </c>
    </row>
    <row r="37" spans="1:12" ht="99" customHeight="1">
      <c r="A37" s="706" t="s">
        <v>578</v>
      </c>
      <c r="B37" s="295" t="s">
        <v>579</v>
      </c>
      <c r="C37" s="705" t="s">
        <v>580</v>
      </c>
      <c r="D37" s="708">
        <v>5497067</v>
      </c>
      <c r="E37" s="708">
        <v>159315664</v>
      </c>
      <c r="F37" s="709">
        <v>10</v>
      </c>
      <c r="G37" s="709">
        <v>54294937</v>
      </c>
      <c r="H37" s="708">
        <v>281858556</v>
      </c>
      <c r="I37" s="780">
        <v>10</v>
      </c>
      <c r="J37" s="396"/>
      <c r="K37" s="109"/>
      <c r="L37" s="110"/>
    </row>
    <row r="38" spans="1:12" ht="93.75" customHeight="1">
      <c r="A38" s="707"/>
      <c r="B38" s="294" t="s">
        <v>581</v>
      </c>
      <c r="C38" s="705"/>
      <c r="D38" s="708"/>
      <c r="E38" s="708"/>
      <c r="F38" s="709"/>
      <c r="G38" s="709"/>
      <c r="H38" s="708"/>
      <c r="I38" s="717"/>
      <c r="J38" s="397"/>
      <c r="K38" s="22"/>
      <c r="L38" s="23"/>
    </row>
    <row r="39" spans="1:12" ht="55.9" thickBot="1">
      <c r="A39" s="707"/>
      <c r="B39" s="296" t="s">
        <v>582</v>
      </c>
      <c r="C39" s="705"/>
      <c r="D39" s="708"/>
      <c r="E39" s="708"/>
      <c r="F39" s="709"/>
      <c r="G39" s="709"/>
      <c r="H39" s="708"/>
      <c r="I39" s="718"/>
      <c r="J39" s="398"/>
      <c r="K39" s="394"/>
      <c r="L39" s="394"/>
    </row>
  </sheetData>
  <mergeCells count="86">
    <mergeCell ref="G37:G39"/>
    <mergeCell ref="H37:H39"/>
    <mergeCell ref="I37:I39"/>
    <mergeCell ref="G29:G31"/>
    <mergeCell ref="H29:H31"/>
    <mergeCell ref="I29:I31"/>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 ref="G27:I27"/>
    <mergeCell ref="A29:A32"/>
    <mergeCell ref="C29:C31"/>
    <mergeCell ref="D29:D31"/>
    <mergeCell ref="E29:E31"/>
    <mergeCell ref="F29:F31"/>
    <mergeCell ref="A1:A4"/>
    <mergeCell ref="J1:L1"/>
    <mergeCell ref="J2:L2"/>
    <mergeCell ref="J3:L3"/>
    <mergeCell ref="J4:L4"/>
    <mergeCell ref="B1:I1"/>
    <mergeCell ref="B2:I2"/>
    <mergeCell ref="B3:I3"/>
    <mergeCell ref="B4:I4"/>
    <mergeCell ref="M10:O10"/>
    <mergeCell ref="D13:F13"/>
    <mergeCell ref="G13:I13"/>
    <mergeCell ref="J13:L13"/>
    <mergeCell ref="J8:J10"/>
    <mergeCell ref="B6:I6"/>
    <mergeCell ref="K6:L6"/>
    <mergeCell ref="M6:O6"/>
    <mergeCell ref="M8:O8"/>
    <mergeCell ref="M9:O9"/>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C35:C36"/>
    <mergeCell ref="D35:F35"/>
    <mergeCell ref="G35:I35"/>
    <mergeCell ref="J35:L35"/>
    <mergeCell ref="A35:A36"/>
    <mergeCell ref="B35:B36"/>
    <mergeCell ref="A8:A10"/>
    <mergeCell ref="A12:L12"/>
    <mergeCell ref="A13:A14"/>
    <mergeCell ref="K15:K17"/>
    <mergeCell ref="F15:F17"/>
    <mergeCell ref="L15:L17"/>
    <mergeCell ref="J15:J17"/>
    <mergeCell ref="C13:C14"/>
    <mergeCell ref="B13:B14"/>
    <mergeCell ref="G15:G17"/>
    <mergeCell ref="H15:H17"/>
    <mergeCell ref="I15:I17"/>
    <mergeCell ref="C37:C39"/>
    <mergeCell ref="A37:A39"/>
    <mergeCell ref="D37:D39"/>
    <mergeCell ref="E37:E39"/>
    <mergeCell ref="F37:F39"/>
  </mergeCells>
  <pageMargins left="0.25" right="0.25" top="0.75" bottom="0.75" header="0.3" footer="0.3"/>
  <pageSetup scale="28"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K59" zoomScale="124" zoomScaleNormal="55" zoomScaleSheetLayoutView="124" workbookViewId="0">
      <selection activeCell="N66" sqref="N66"/>
    </sheetView>
  </sheetViews>
  <sheetFormatPr defaultColWidth="10.85546875" defaultRowHeight="13.9"/>
  <cols>
    <col min="1" max="1" width="25.42578125" style="77" customWidth="1"/>
    <col min="2" max="2" width="29.85546875" style="77" customWidth="1"/>
    <col min="3" max="3" width="21.42578125" style="77" customWidth="1"/>
    <col min="4" max="4" width="21.7109375" style="77" customWidth="1"/>
    <col min="5" max="5" width="20.7109375" style="77" bestFit="1" customWidth="1"/>
    <col min="6" max="6" width="21.855468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20.7109375" style="77" bestFit="1" customWidth="1"/>
    <col min="16" max="17" width="20.42578125" style="77" customWidth="1"/>
    <col min="18" max="18" width="17.28515625" style="77" bestFit="1" customWidth="1"/>
    <col min="19" max="19" width="20.7109375" style="77" bestFit="1" customWidth="1"/>
    <col min="20" max="20" width="21.140625" style="77" customWidth="1"/>
    <col min="21" max="21" width="20.7109375" style="77" bestFit="1" customWidth="1"/>
    <col min="22" max="22" width="19.85546875" style="77" bestFit="1" customWidth="1"/>
    <col min="23" max="23" width="21.85546875" style="77" customWidth="1"/>
    <col min="24" max="24" width="17.28515625" style="77" bestFit="1" customWidth="1"/>
    <col min="25" max="25" width="20.7109375" style="77" bestFit="1" customWidth="1"/>
    <col min="26" max="26" width="20.42578125" style="77" customWidth="1"/>
    <col min="27" max="27" width="17.42578125" style="77" customWidth="1"/>
    <col min="28" max="28" width="20.140625" style="77" bestFit="1" customWidth="1"/>
    <col min="29" max="29" width="22.85546875" style="77" customWidth="1"/>
    <col min="30" max="30" width="17" style="77" customWidth="1"/>
    <col min="31" max="31" width="19.85546875" style="77" bestFit="1" customWidth="1"/>
    <col min="32" max="32" width="22" style="77" customWidth="1"/>
    <col min="33" max="36" width="20.42578125" style="77" bestFit="1" customWidth="1"/>
    <col min="37" max="16384" width="10.85546875" style="77"/>
  </cols>
  <sheetData>
    <row r="1" spans="1:62" s="1" customFormat="1" ht="20.25" customHeight="1">
      <c r="A1" s="677"/>
      <c r="B1" s="797" t="s">
        <v>587</v>
      </c>
      <c r="C1" s="798"/>
      <c r="D1" s="798"/>
      <c r="E1" s="798"/>
      <c r="F1" s="798"/>
      <c r="G1" s="798"/>
      <c r="H1" s="798"/>
      <c r="I1" s="798"/>
      <c r="J1" s="798"/>
      <c r="K1" s="798"/>
      <c r="L1" s="798"/>
      <c r="M1" s="798"/>
      <c r="N1" s="798"/>
      <c r="O1" s="798"/>
      <c r="P1" s="798"/>
      <c r="Q1" s="798"/>
      <c r="R1" s="798"/>
      <c r="S1" s="798"/>
      <c r="T1" s="798"/>
      <c r="U1" s="798"/>
      <c r="V1" s="798"/>
      <c r="W1" s="798"/>
      <c r="X1" s="798"/>
      <c r="Y1" s="798"/>
      <c r="Z1" s="798"/>
      <c r="AA1" s="798"/>
      <c r="AB1" s="798"/>
      <c r="AC1" s="798"/>
      <c r="AD1" s="798"/>
      <c r="AE1" s="798"/>
      <c r="AF1" s="799"/>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678"/>
      <c r="B2" s="800"/>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2"/>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678"/>
      <c r="B3" s="800"/>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2"/>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679"/>
      <c r="B4" s="803"/>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5"/>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690" t="s">
        <v>4</v>
      </c>
      <c r="B8" s="818" t="s">
        <v>168</v>
      </c>
      <c r="C8" s="819"/>
      <c r="D8" s="819"/>
      <c r="E8" s="819"/>
      <c r="F8" s="819"/>
      <c r="G8" s="819"/>
      <c r="H8" s="819"/>
      <c r="I8" s="819"/>
      <c r="J8" s="819"/>
      <c r="K8" s="819"/>
      <c r="L8" s="819"/>
      <c r="M8" s="819"/>
      <c r="N8" s="819"/>
      <c r="O8" s="819"/>
      <c r="P8" s="819"/>
      <c r="Q8" s="819"/>
      <c r="R8" s="819"/>
      <c r="S8" s="819"/>
      <c r="T8" s="819"/>
      <c r="U8" s="819"/>
      <c r="V8" s="819"/>
      <c r="W8" s="819"/>
      <c r="X8" s="819"/>
      <c r="Y8" s="819"/>
      <c r="Z8" s="819"/>
      <c r="AA8" s="824" t="s">
        <v>169</v>
      </c>
      <c r="AB8" s="811">
        <v>2024110010299</v>
      </c>
      <c r="AC8" s="806" t="s">
        <v>504</v>
      </c>
      <c r="AD8" s="807"/>
      <c r="AE8" s="479" t="s">
        <v>161</v>
      </c>
      <c r="AF8" s="481"/>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691"/>
      <c r="B9" s="820"/>
      <c r="C9" s="821"/>
      <c r="D9" s="821"/>
      <c r="E9" s="821"/>
      <c r="F9" s="821"/>
      <c r="G9" s="821"/>
      <c r="H9" s="821"/>
      <c r="I9" s="821"/>
      <c r="J9" s="821"/>
      <c r="K9" s="821"/>
      <c r="L9" s="821"/>
      <c r="M9" s="821"/>
      <c r="N9" s="821"/>
      <c r="O9" s="821"/>
      <c r="P9" s="821"/>
      <c r="Q9" s="821"/>
      <c r="R9" s="821"/>
      <c r="S9" s="821"/>
      <c r="T9" s="821"/>
      <c r="U9" s="821"/>
      <c r="V9" s="821"/>
      <c r="W9" s="821"/>
      <c r="X9" s="821"/>
      <c r="Y9" s="821"/>
      <c r="Z9" s="821"/>
      <c r="AA9" s="825"/>
      <c r="AB9" s="812"/>
      <c r="AC9" s="806" t="s">
        <v>505</v>
      </c>
      <c r="AD9" s="807"/>
      <c r="AE9" s="479" t="s">
        <v>163</v>
      </c>
      <c r="AF9" s="481"/>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691"/>
      <c r="B10" s="820"/>
      <c r="C10" s="821"/>
      <c r="D10" s="821"/>
      <c r="E10" s="821"/>
      <c r="F10" s="821"/>
      <c r="G10" s="821"/>
      <c r="H10" s="821"/>
      <c r="I10" s="821"/>
      <c r="J10" s="821"/>
      <c r="K10" s="821"/>
      <c r="L10" s="821"/>
      <c r="M10" s="821"/>
      <c r="N10" s="821"/>
      <c r="O10" s="821"/>
      <c r="P10" s="821"/>
      <c r="Q10" s="821"/>
      <c r="R10" s="821"/>
      <c r="S10" s="821"/>
      <c r="T10" s="821"/>
      <c r="U10" s="821"/>
      <c r="V10" s="821"/>
      <c r="W10" s="821"/>
      <c r="X10" s="821"/>
      <c r="Y10" s="821"/>
      <c r="Z10" s="821"/>
      <c r="AA10" s="825"/>
      <c r="AB10" s="812"/>
      <c r="AC10" s="806" t="s">
        <v>506</v>
      </c>
      <c r="AD10" s="807"/>
      <c r="AE10" s="827" t="s">
        <v>164</v>
      </c>
      <c r="AF10" s="828"/>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692"/>
      <c r="B11" s="822"/>
      <c r="C11" s="823"/>
      <c r="D11" s="823"/>
      <c r="E11" s="823"/>
      <c r="F11" s="823"/>
      <c r="G11" s="823"/>
      <c r="H11" s="823"/>
      <c r="I11" s="823"/>
      <c r="J11" s="823"/>
      <c r="K11" s="823"/>
      <c r="L11" s="823"/>
      <c r="M11" s="823"/>
      <c r="N11" s="823"/>
      <c r="O11" s="823"/>
      <c r="P11" s="823"/>
      <c r="Q11" s="823"/>
      <c r="R11" s="823"/>
      <c r="S11" s="823"/>
      <c r="T11" s="823"/>
      <c r="U11" s="823"/>
      <c r="V11" s="823"/>
      <c r="W11" s="823"/>
      <c r="X11" s="823"/>
      <c r="Y11" s="823"/>
      <c r="Z11" s="823"/>
      <c r="AA11" s="826"/>
      <c r="AB11" s="813"/>
      <c r="AC11" s="806" t="s">
        <v>508</v>
      </c>
      <c r="AD11" s="807"/>
      <c r="AE11" s="479" t="s">
        <v>588</v>
      </c>
      <c r="AF11" s="481"/>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509" t="s">
        <v>6</v>
      </c>
      <c r="B14" s="158" t="s">
        <v>170</v>
      </c>
      <c r="C14" s="124"/>
      <c r="D14" s="158" t="s">
        <v>172</v>
      </c>
      <c r="E14" s="125"/>
      <c r="F14" s="158" t="s">
        <v>173</v>
      </c>
      <c r="G14" s="125"/>
      <c r="H14" s="158" t="s">
        <v>174</v>
      </c>
      <c r="I14" s="126"/>
      <c r="J14" s="97"/>
      <c r="K14" s="508" t="s">
        <v>8</v>
      </c>
      <c r="L14" s="508"/>
      <c r="M14" s="808" t="s">
        <v>175</v>
      </c>
      <c r="N14" s="808"/>
      <c r="O14" s="808"/>
      <c r="P14" s="129"/>
      <c r="Q14" s="167"/>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509"/>
      <c r="B15" s="159" t="s">
        <v>176</v>
      </c>
      <c r="C15" s="127"/>
      <c r="D15" s="158" t="s">
        <v>177</v>
      </c>
      <c r="E15" s="128"/>
      <c r="F15" s="158" t="s">
        <v>178</v>
      </c>
      <c r="G15" s="128"/>
      <c r="H15" s="158" t="s">
        <v>179</v>
      </c>
      <c r="I15" s="126"/>
      <c r="J15" s="97"/>
      <c r="K15" s="508"/>
      <c r="L15" s="508"/>
      <c r="M15" s="808" t="s">
        <v>180</v>
      </c>
      <c r="N15" s="808"/>
      <c r="O15" s="808"/>
      <c r="P15" s="129"/>
      <c r="Q15" s="167"/>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509"/>
      <c r="B16" s="158" t="s">
        <v>181</v>
      </c>
      <c r="C16" s="124"/>
      <c r="D16" s="158" t="s">
        <v>182</v>
      </c>
      <c r="E16" s="128"/>
      <c r="F16" s="158" t="s">
        <v>183</v>
      </c>
      <c r="G16" s="128"/>
      <c r="H16" s="158" t="s">
        <v>184</v>
      </c>
      <c r="I16" s="126"/>
      <c r="K16" s="508"/>
      <c r="L16" s="508"/>
      <c r="M16" s="808" t="s">
        <v>185</v>
      </c>
      <c r="N16" s="808"/>
      <c r="O16" s="808"/>
      <c r="P16" s="129"/>
      <c r="Q16" s="167"/>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458" t="s">
        <v>589</v>
      </c>
      <c r="B18" s="459"/>
      <c r="C18" s="459"/>
      <c r="D18" s="459"/>
      <c r="E18" s="459"/>
      <c r="F18" s="459"/>
      <c r="G18" s="459"/>
      <c r="H18" s="459"/>
      <c r="I18" s="459"/>
      <c r="J18" s="459"/>
      <c r="K18" s="459"/>
      <c r="L18" s="459"/>
      <c r="M18" s="459"/>
      <c r="N18" s="459"/>
      <c r="O18" s="459"/>
      <c r="P18" s="459"/>
      <c r="Q18" s="459"/>
      <c r="R18" s="459"/>
      <c r="S18" s="459"/>
      <c r="T18" s="459"/>
      <c r="U18" s="459"/>
      <c r="V18" s="459"/>
      <c r="W18" s="459"/>
      <c r="X18" s="459"/>
      <c r="Y18" s="459"/>
      <c r="Z18" s="459"/>
      <c r="AA18" s="459"/>
      <c r="AB18" s="459"/>
      <c r="AC18" s="459"/>
      <c r="AD18" s="459"/>
      <c r="AE18" s="459"/>
      <c r="AF18" s="460"/>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36" t="s">
        <v>590</v>
      </c>
      <c r="B19" s="437"/>
      <c r="C19" s="815"/>
      <c r="D19" s="815"/>
      <c r="E19" s="815"/>
      <c r="F19" s="815"/>
      <c r="G19" s="815"/>
      <c r="H19" s="815"/>
      <c r="I19" s="815"/>
      <c r="J19" s="815"/>
      <c r="K19" s="815"/>
      <c r="L19" s="815"/>
      <c r="M19" s="815"/>
      <c r="N19" s="815"/>
      <c r="O19" s="815"/>
      <c r="P19" s="815"/>
      <c r="Q19" s="815"/>
      <c r="R19" s="815"/>
      <c r="S19" s="815"/>
      <c r="T19" s="815"/>
      <c r="U19" s="815"/>
      <c r="V19" s="815"/>
      <c r="W19" s="815"/>
      <c r="X19" s="815"/>
      <c r="Y19" s="815"/>
      <c r="Z19" s="815"/>
      <c r="AA19" s="815"/>
      <c r="AB19" s="815"/>
      <c r="AC19" s="815"/>
      <c r="AD19" s="815"/>
      <c r="AE19" s="815"/>
      <c r="AF19" s="816"/>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51" t="s">
        <v>591</v>
      </c>
      <c r="B20" s="817" t="s">
        <v>592</v>
      </c>
      <c r="C20" s="662" t="s">
        <v>85</v>
      </c>
      <c r="D20" s="814"/>
      <c r="E20" s="814"/>
      <c r="F20" s="814"/>
      <c r="G20" s="814"/>
      <c r="H20" s="814"/>
      <c r="I20" s="814"/>
      <c r="J20" s="814"/>
      <c r="K20" s="814"/>
      <c r="L20" s="814"/>
      <c r="M20" s="814"/>
      <c r="N20" s="663"/>
      <c r="O20" s="790" t="s">
        <v>87</v>
      </c>
      <c r="P20" s="791"/>
      <c r="Q20" s="791"/>
      <c r="R20" s="791"/>
      <c r="S20" s="791"/>
      <c r="T20" s="791"/>
      <c r="U20" s="791"/>
      <c r="V20" s="791"/>
      <c r="W20" s="791"/>
      <c r="X20" s="791"/>
      <c r="Y20" s="791"/>
      <c r="Z20" s="791"/>
      <c r="AA20" s="791"/>
      <c r="AB20" s="791"/>
      <c r="AC20" s="791"/>
      <c r="AD20" s="791"/>
      <c r="AE20" s="791"/>
      <c r="AF20" s="792"/>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c r="A21" s="793"/>
      <c r="B21" s="817"/>
      <c r="C21" s="809" t="s">
        <v>205</v>
      </c>
      <c r="D21" s="810"/>
      <c r="E21" s="809" t="s">
        <v>211</v>
      </c>
      <c r="F21" s="810"/>
      <c r="G21" s="809" t="s">
        <v>215</v>
      </c>
      <c r="H21" s="810"/>
      <c r="I21" s="809" t="s">
        <v>219</v>
      </c>
      <c r="J21" s="810"/>
      <c r="K21" s="809" t="s">
        <v>223</v>
      </c>
      <c r="L21" s="810"/>
      <c r="M21" s="809" t="s">
        <v>228</v>
      </c>
      <c r="N21" s="810"/>
      <c r="O21" s="790" t="s">
        <v>205</v>
      </c>
      <c r="P21" s="791"/>
      <c r="Q21" s="792"/>
      <c r="R21" s="787" t="s">
        <v>211</v>
      </c>
      <c r="S21" s="788"/>
      <c r="T21" s="789"/>
      <c r="U21" s="787" t="s">
        <v>215</v>
      </c>
      <c r="V21" s="788"/>
      <c r="W21" s="789"/>
      <c r="X21" s="787" t="s">
        <v>219</v>
      </c>
      <c r="Y21" s="788"/>
      <c r="Z21" s="789"/>
      <c r="AA21" s="787" t="s">
        <v>223</v>
      </c>
      <c r="AB21" s="788"/>
      <c r="AC21" s="789"/>
      <c r="AD21" s="787" t="s">
        <v>228</v>
      </c>
      <c r="AE21" s="788"/>
      <c r="AF21" s="789"/>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c r="A22" s="793"/>
      <c r="B22" s="817"/>
      <c r="C22" s="120" t="s">
        <v>593</v>
      </c>
      <c r="D22" s="120" t="s">
        <v>594</v>
      </c>
      <c r="E22" s="120" t="s">
        <v>593</v>
      </c>
      <c r="F22" s="120" t="s">
        <v>594</v>
      </c>
      <c r="G22" s="120" t="s">
        <v>593</v>
      </c>
      <c r="H22" s="120" t="s">
        <v>594</v>
      </c>
      <c r="I22" s="120" t="s">
        <v>593</v>
      </c>
      <c r="J22" s="120" t="s">
        <v>594</v>
      </c>
      <c r="K22" s="120" t="s">
        <v>593</v>
      </c>
      <c r="L22" s="120" t="s">
        <v>594</v>
      </c>
      <c r="M22" s="120" t="s">
        <v>593</v>
      </c>
      <c r="N22" s="120" t="s">
        <v>594</v>
      </c>
      <c r="O22" s="121" t="s">
        <v>593</v>
      </c>
      <c r="P22" s="121" t="s">
        <v>595</v>
      </c>
      <c r="Q22" s="121" t="s">
        <v>28</v>
      </c>
      <c r="R22" s="121" t="s">
        <v>593</v>
      </c>
      <c r="S22" s="121" t="s">
        <v>595</v>
      </c>
      <c r="T22" s="121" t="s">
        <v>28</v>
      </c>
      <c r="U22" s="121" t="s">
        <v>593</v>
      </c>
      <c r="V22" s="121" t="s">
        <v>595</v>
      </c>
      <c r="W22" s="121" t="s">
        <v>28</v>
      </c>
      <c r="X22" s="121" t="s">
        <v>593</v>
      </c>
      <c r="Y22" s="121" t="s">
        <v>595</v>
      </c>
      <c r="Z22" s="121" t="s">
        <v>28</v>
      </c>
      <c r="AA22" s="121" t="s">
        <v>593</v>
      </c>
      <c r="AB22" s="121" t="s">
        <v>595</v>
      </c>
      <c r="AC22" s="121" t="s">
        <v>28</v>
      </c>
      <c r="AD22" s="121" t="s">
        <v>593</v>
      </c>
      <c r="AE22" s="121" t="s">
        <v>595</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c r="A23" s="793"/>
      <c r="B23" s="74" t="s">
        <v>596</v>
      </c>
      <c r="C23" s="133"/>
      <c r="D23" s="131"/>
      <c r="E23" s="133"/>
      <c r="F23" s="131"/>
      <c r="G23" s="133"/>
      <c r="H23" s="131"/>
      <c r="I23" s="133"/>
      <c r="J23" s="131"/>
      <c r="K23" s="133"/>
      <c r="L23" s="131"/>
      <c r="M23" s="133"/>
      <c r="N23" s="131"/>
      <c r="O23" s="72"/>
      <c r="P23" s="131"/>
      <c r="Q23" s="131"/>
      <c r="R23" s="72"/>
      <c r="S23" s="131"/>
      <c r="T23" s="131"/>
      <c r="U23" s="72"/>
      <c r="V23" s="131"/>
      <c r="W23" s="131"/>
      <c r="X23" s="72"/>
      <c r="Y23" s="131"/>
      <c r="Z23" s="131"/>
      <c r="AA23" s="72"/>
      <c r="AB23" s="131"/>
      <c r="AC23" s="131"/>
      <c r="AD23" s="72"/>
      <c r="AE23" s="168"/>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793"/>
      <c r="B24" s="75" t="s">
        <v>597</v>
      </c>
      <c r="C24" s="72"/>
      <c r="D24" s="131"/>
      <c r="E24" s="72"/>
      <c r="F24" s="131"/>
      <c r="G24" s="72"/>
      <c r="H24" s="131"/>
      <c r="I24" s="72"/>
      <c r="J24" s="131"/>
      <c r="K24" s="72"/>
      <c r="L24" s="131"/>
      <c r="M24" s="72"/>
      <c r="N24" s="131"/>
      <c r="O24" s="72"/>
      <c r="P24" s="131"/>
      <c r="Q24" s="131"/>
      <c r="R24" s="72"/>
      <c r="S24" s="131"/>
      <c r="T24" s="131"/>
      <c r="U24" s="72"/>
      <c r="V24" s="131"/>
      <c r="W24" s="131"/>
      <c r="X24" s="72"/>
      <c r="Y24" s="131"/>
      <c r="Z24" s="131"/>
      <c r="AA24" s="72"/>
      <c r="AB24" s="131"/>
      <c r="AC24" s="131"/>
      <c r="AD24" s="72"/>
      <c r="AE24" s="168"/>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793"/>
      <c r="B25" s="75" t="s">
        <v>598</v>
      </c>
      <c r="C25" s="72"/>
      <c r="D25" s="131"/>
      <c r="E25" s="72"/>
      <c r="F25" s="131"/>
      <c r="G25" s="72"/>
      <c r="H25" s="131"/>
      <c r="I25" s="72"/>
      <c r="J25" s="131"/>
      <c r="K25" s="72"/>
      <c r="L25" s="131"/>
      <c r="M25" s="72"/>
      <c r="N25" s="131"/>
      <c r="O25" s="72"/>
      <c r="P25" s="131"/>
      <c r="Q25" s="131"/>
      <c r="R25" s="72"/>
      <c r="S25" s="131"/>
      <c r="T25" s="131"/>
      <c r="U25" s="72"/>
      <c r="V25" s="131"/>
      <c r="W25" s="131"/>
      <c r="X25" s="72"/>
      <c r="Y25" s="131"/>
      <c r="Z25" s="131"/>
      <c r="AA25" s="72"/>
      <c r="AB25" s="131"/>
      <c r="AC25" s="131"/>
      <c r="AD25" s="72"/>
      <c r="AE25" s="168"/>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793"/>
      <c r="B26" s="75" t="s">
        <v>599</v>
      </c>
      <c r="C26" s="72"/>
      <c r="D26" s="131"/>
      <c r="E26" s="72"/>
      <c r="F26" s="131"/>
      <c r="G26" s="72"/>
      <c r="H26" s="131"/>
      <c r="I26" s="72"/>
      <c r="J26" s="131"/>
      <c r="K26" s="72"/>
      <c r="L26" s="131"/>
      <c r="M26" s="72"/>
      <c r="N26" s="131"/>
      <c r="O26" s="72"/>
      <c r="P26" s="131"/>
      <c r="Q26" s="131"/>
      <c r="R26" s="72"/>
      <c r="S26" s="131"/>
      <c r="T26" s="131"/>
      <c r="U26" s="72"/>
      <c r="V26" s="131"/>
      <c r="W26" s="131"/>
      <c r="X26" s="72"/>
      <c r="Y26" s="131"/>
      <c r="Z26" s="131"/>
      <c r="AA26" s="72"/>
      <c r="AB26" s="131"/>
      <c r="AC26" s="131"/>
      <c r="AD26" s="72"/>
      <c r="AE26" s="168"/>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793"/>
      <c r="B27" s="75" t="s">
        <v>600</v>
      </c>
      <c r="C27" s="72"/>
      <c r="D27" s="131"/>
      <c r="E27" s="72"/>
      <c r="F27" s="131"/>
      <c r="G27" s="72"/>
      <c r="H27" s="131"/>
      <c r="I27" s="72"/>
      <c r="J27" s="131"/>
      <c r="K27" s="72"/>
      <c r="L27" s="131"/>
      <c r="M27" s="72"/>
      <c r="N27" s="131"/>
      <c r="O27" s="72"/>
      <c r="P27" s="131"/>
      <c r="Q27" s="131"/>
      <c r="R27" s="72"/>
      <c r="S27" s="131"/>
      <c r="T27" s="131"/>
      <c r="U27" s="72"/>
      <c r="V27" s="131"/>
      <c r="W27" s="131"/>
      <c r="X27" s="72"/>
      <c r="Y27" s="131"/>
      <c r="Z27" s="131"/>
      <c r="AA27" s="72"/>
      <c r="AB27" s="131"/>
      <c r="AC27" s="131"/>
      <c r="AD27" s="72"/>
      <c r="AE27" s="168"/>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793"/>
      <c r="B28" s="75" t="s">
        <v>601</v>
      </c>
      <c r="C28" s="72"/>
      <c r="D28" s="131"/>
      <c r="E28" s="72"/>
      <c r="F28" s="131"/>
      <c r="G28" s="72"/>
      <c r="H28" s="131"/>
      <c r="I28" s="72"/>
      <c r="J28" s="131"/>
      <c r="K28" s="72"/>
      <c r="L28" s="131"/>
      <c r="M28" s="72"/>
      <c r="N28" s="131"/>
      <c r="O28" s="72"/>
      <c r="P28" s="131"/>
      <c r="Q28" s="131"/>
      <c r="R28" s="72"/>
      <c r="S28" s="131"/>
      <c r="T28" s="131"/>
      <c r="U28" s="72"/>
      <c r="V28" s="131"/>
      <c r="W28" s="131"/>
      <c r="X28" s="72"/>
      <c r="Y28" s="131"/>
      <c r="Z28" s="131"/>
      <c r="AA28" s="72"/>
      <c r="AB28" s="131"/>
      <c r="AC28" s="131"/>
      <c r="AD28" s="72"/>
      <c r="AE28" s="168"/>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793"/>
      <c r="B29" s="75" t="s">
        <v>602</v>
      </c>
      <c r="C29" s="72"/>
      <c r="D29" s="131"/>
      <c r="E29" s="72"/>
      <c r="F29" s="131"/>
      <c r="G29" s="72"/>
      <c r="H29" s="131"/>
      <c r="I29" s="72"/>
      <c r="J29" s="131"/>
      <c r="K29" s="72"/>
      <c r="L29" s="131"/>
      <c r="M29" s="72"/>
      <c r="N29" s="131"/>
      <c r="O29" s="72"/>
      <c r="P29" s="131"/>
      <c r="Q29" s="131"/>
      <c r="R29" s="72"/>
      <c r="S29" s="131"/>
      <c r="T29" s="131"/>
      <c r="U29" s="72"/>
      <c r="V29" s="131"/>
      <c r="W29" s="131"/>
      <c r="X29" s="72"/>
      <c r="Y29" s="131"/>
      <c r="Z29" s="131"/>
      <c r="AA29" s="72"/>
      <c r="AB29" s="131"/>
      <c r="AC29" s="131"/>
      <c r="AD29" s="72"/>
      <c r="AE29" s="168"/>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793"/>
      <c r="B30" s="75" t="s">
        <v>603</v>
      </c>
      <c r="C30" s="72"/>
      <c r="D30" s="131"/>
      <c r="E30" s="72"/>
      <c r="F30" s="131"/>
      <c r="G30" s="72"/>
      <c r="H30" s="131"/>
      <c r="I30" s="72"/>
      <c r="J30" s="131"/>
      <c r="K30" s="72"/>
      <c r="L30" s="131"/>
      <c r="M30" s="72"/>
      <c r="N30" s="131"/>
      <c r="O30" s="72"/>
      <c r="P30" s="131"/>
      <c r="Q30" s="131"/>
      <c r="R30" s="72"/>
      <c r="S30" s="131"/>
      <c r="T30" s="131"/>
      <c r="U30" s="72"/>
      <c r="V30" s="131"/>
      <c r="W30" s="131"/>
      <c r="X30" s="72"/>
      <c r="Y30" s="131"/>
      <c r="Z30" s="131"/>
      <c r="AA30" s="72"/>
      <c r="AB30" s="131"/>
      <c r="AC30" s="131"/>
      <c r="AD30" s="72"/>
      <c r="AE30" s="168"/>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793"/>
      <c r="B31" s="75" t="s">
        <v>604</v>
      </c>
      <c r="C31" s="72"/>
      <c r="D31" s="131"/>
      <c r="E31" s="72"/>
      <c r="F31" s="131"/>
      <c r="G31" s="72"/>
      <c r="H31" s="131"/>
      <c r="I31" s="72"/>
      <c r="J31" s="131"/>
      <c r="K31" s="72"/>
      <c r="L31" s="131"/>
      <c r="M31" s="72"/>
      <c r="N31" s="131"/>
      <c r="O31" s="72"/>
      <c r="P31" s="131"/>
      <c r="Q31" s="131"/>
      <c r="R31" s="72"/>
      <c r="S31" s="131"/>
      <c r="T31" s="131"/>
      <c r="U31" s="72"/>
      <c r="V31" s="131"/>
      <c r="W31" s="131"/>
      <c r="X31" s="72"/>
      <c r="Y31" s="131"/>
      <c r="Z31" s="131"/>
      <c r="AA31" s="72"/>
      <c r="AB31" s="131"/>
      <c r="AC31" s="131"/>
      <c r="AD31" s="72"/>
      <c r="AE31" s="168"/>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793"/>
      <c r="B32" s="75" t="s">
        <v>605</v>
      </c>
      <c r="C32" s="72"/>
      <c r="D32" s="131"/>
      <c r="E32" s="72"/>
      <c r="F32" s="131"/>
      <c r="G32" s="72"/>
      <c r="H32" s="131"/>
      <c r="I32" s="72"/>
      <c r="J32" s="131"/>
      <c r="K32" s="72"/>
      <c r="L32" s="131"/>
      <c r="M32" s="72"/>
      <c r="N32" s="131"/>
      <c r="O32" s="72"/>
      <c r="P32" s="131"/>
      <c r="Q32" s="131"/>
      <c r="R32" s="72"/>
      <c r="S32" s="131"/>
      <c r="T32" s="131"/>
      <c r="U32" s="72"/>
      <c r="V32" s="131"/>
      <c r="W32" s="131"/>
      <c r="X32" s="72"/>
      <c r="Y32" s="131"/>
      <c r="Z32" s="131"/>
      <c r="AA32" s="72"/>
      <c r="AB32" s="131"/>
      <c r="AC32" s="131"/>
      <c r="AD32" s="72"/>
      <c r="AE32" s="168"/>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793"/>
      <c r="B33" s="75" t="s">
        <v>606</v>
      </c>
      <c r="C33" s="72"/>
      <c r="D33" s="131"/>
      <c r="E33" s="72"/>
      <c r="F33" s="131"/>
      <c r="G33" s="72"/>
      <c r="H33" s="131"/>
      <c r="I33" s="72"/>
      <c r="J33" s="131"/>
      <c r="K33" s="72"/>
      <c r="L33" s="131"/>
      <c r="M33" s="72"/>
      <c r="N33" s="131"/>
      <c r="O33" s="72"/>
      <c r="P33" s="131"/>
      <c r="Q33" s="131"/>
      <c r="R33" s="72"/>
      <c r="S33" s="131"/>
      <c r="T33" s="131"/>
      <c r="U33" s="72"/>
      <c r="V33" s="131"/>
      <c r="W33" s="131"/>
      <c r="X33" s="72"/>
      <c r="Y33" s="131"/>
      <c r="Z33" s="131"/>
      <c r="AA33" s="72"/>
      <c r="AB33" s="131"/>
      <c r="AC33" s="131"/>
      <c r="AD33" s="72"/>
      <c r="AE33" s="168"/>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793"/>
      <c r="B34" s="75" t="s">
        <v>607</v>
      </c>
      <c r="C34" s="72"/>
      <c r="D34" s="131"/>
      <c r="E34" s="72"/>
      <c r="F34" s="131"/>
      <c r="G34" s="72"/>
      <c r="H34" s="131"/>
      <c r="I34" s="72"/>
      <c r="J34" s="131"/>
      <c r="K34" s="72"/>
      <c r="L34" s="131"/>
      <c r="M34" s="72"/>
      <c r="N34" s="131"/>
      <c r="O34" s="72"/>
      <c r="P34" s="131"/>
      <c r="Q34" s="131"/>
      <c r="R34" s="72"/>
      <c r="S34" s="131"/>
      <c r="T34" s="131"/>
      <c r="U34" s="72"/>
      <c r="V34" s="131"/>
      <c r="W34" s="131"/>
      <c r="X34" s="72"/>
      <c r="Y34" s="131"/>
      <c r="Z34" s="131"/>
      <c r="AA34" s="72"/>
      <c r="AB34" s="131"/>
      <c r="AC34" s="131"/>
      <c r="AD34" s="72"/>
      <c r="AE34" s="168"/>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793"/>
      <c r="B35" s="75" t="s">
        <v>608</v>
      </c>
      <c r="C35" s="72"/>
      <c r="D35" s="131"/>
      <c r="E35" s="72"/>
      <c r="F35" s="131"/>
      <c r="G35" s="72"/>
      <c r="H35" s="131"/>
      <c r="I35" s="72"/>
      <c r="J35" s="131"/>
      <c r="K35" s="72"/>
      <c r="L35" s="131"/>
      <c r="M35" s="72"/>
      <c r="N35" s="131"/>
      <c r="O35" s="72"/>
      <c r="P35" s="131"/>
      <c r="Q35" s="131"/>
      <c r="R35" s="72"/>
      <c r="S35" s="131"/>
      <c r="T35" s="131"/>
      <c r="U35" s="72"/>
      <c r="V35" s="131"/>
      <c r="W35" s="131"/>
      <c r="X35" s="72"/>
      <c r="Y35" s="131"/>
      <c r="Z35" s="131"/>
      <c r="AA35" s="72"/>
      <c r="AB35" s="131"/>
      <c r="AC35" s="131"/>
      <c r="AD35" s="72"/>
      <c r="AE35" s="168"/>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793"/>
      <c r="B36" s="75" t="s">
        <v>609</v>
      </c>
      <c r="C36" s="72"/>
      <c r="D36" s="131"/>
      <c r="E36" s="72"/>
      <c r="F36" s="131"/>
      <c r="G36" s="72"/>
      <c r="H36" s="131"/>
      <c r="I36" s="72"/>
      <c r="J36" s="131"/>
      <c r="K36" s="72"/>
      <c r="L36" s="131"/>
      <c r="M36" s="72"/>
      <c r="N36" s="131"/>
      <c r="O36" s="72"/>
      <c r="P36" s="131"/>
      <c r="Q36" s="131"/>
      <c r="R36" s="72"/>
      <c r="S36" s="131"/>
      <c r="T36" s="131"/>
      <c r="U36" s="72"/>
      <c r="V36" s="131"/>
      <c r="W36" s="131"/>
      <c r="X36" s="72"/>
      <c r="Y36" s="131"/>
      <c r="Z36" s="131"/>
      <c r="AA36" s="72"/>
      <c r="AB36" s="131"/>
      <c r="AC36" s="131"/>
      <c r="AD36" s="72"/>
      <c r="AE36" s="168"/>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793"/>
      <c r="B37" s="75" t="s">
        <v>610</v>
      </c>
      <c r="C37" s="72"/>
      <c r="D37" s="131"/>
      <c r="E37" s="72"/>
      <c r="F37" s="131"/>
      <c r="G37" s="72"/>
      <c r="H37" s="131"/>
      <c r="I37" s="72"/>
      <c r="J37" s="131"/>
      <c r="K37" s="72"/>
      <c r="L37" s="131"/>
      <c r="M37" s="72"/>
      <c r="N37" s="131"/>
      <c r="O37" s="72"/>
      <c r="P37" s="131"/>
      <c r="Q37" s="131"/>
      <c r="R37" s="72"/>
      <c r="S37" s="131"/>
      <c r="T37" s="131"/>
      <c r="U37" s="72"/>
      <c r="V37" s="131"/>
      <c r="W37" s="131"/>
      <c r="X37" s="72"/>
      <c r="Y37" s="131"/>
      <c r="Z37" s="131"/>
      <c r="AA37" s="72"/>
      <c r="AB37" s="131"/>
      <c r="AC37" s="131"/>
      <c r="AD37" s="72"/>
      <c r="AE37" s="168"/>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793"/>
      <c r="B38" s="75" t="s">
        <v>611</v>
      </c>
      <c r="C38" s="72"/>
      <c r="D38" s="131"/>
      <c r="E38" s="72"/>
      <c r="F38" s="131"/>
      <c r="G38" s="72"/>
      <c r="H38" s="131"/>
      <c r="I38" s="72"/>
      <c r="J38" s="131"/>
      <c r="K38" s="72"/>
      <c r="L38" s="131"/>
      <c r="M38" s="72"/>
      <c r="N38" s="131"/>
      <c r="O38" s="72"/>
      <c r="P38" s="131"/>
      <c r="Q38" s="131"/>
      <c r="R38" s="72"/>
      <c r="S38" s="131"/>
      <c r="T38" s="131"/>
      <c r="U38" s="72"/>
      <c r="V38" s="131"/>
      <c r="W38" s="131"/>
      <c r="X38" s="72"/>
      <c r="Y38" s="131"/>
      <c r="Z38" s="131"/>
      <c r="AA38" s="72"/>
      <c r="AB38" s="131"/>
      <c r="AC38" s="131"/>
      <c r="AD38" s="72"/>
      <c r="AE38" s="168"/>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793"/>
      <c r="B39" s="75" t="s">
        <v>612</v>
      </c>
      <c r="C39" s="72"/>
      <c r="D39" s="131"/>
      <c r="E39" s="72"/>
      <c r="F39" s="131"/>
      <c r="G39" s="72"/>
      <c r="H39" s="131"/>
      <c r="I39" s="72"/>
      <c r="J39" s="131"/>
      <c r="K39" s="72"/>
      <c r="L39" s="131"/>
      <c r="M39" s="72"/>
      <c r="N39" s="131"/>
      <c r="O39" s="72"/>
      <c r="P39" s="131"/>
      <c r="Q39" s="131"/>
      <c r="R39" s="72"/>
      <c r="S39" s="131"/>
      <c r="T39" s="131"/>
      <c r="U39" s="72"/>
      <c r="V39" s="131"/>
      <c r="W39" s="131"/>
      <c r="X39" s="72"/>
      <c r="Y39" s="131"/>
      <c r="Z39" s="131"/>
      <c r="AA39" s="72"/>
      <c r="AB39" s="131"/>
      <c r="AC39" s="131"/>
      <c r="AD39" s="72"/>
      <c r="AE39" s="168"/>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793"/>
      <c r="B40" s="75" t="s">
        <v>613</v>
      </c>
      <c r="C40" s="72"/>
      <c r="D40" s="131"/>
      <c r="E40" s="72"/>
      <c r="F40" s="131"/>
      <c r="G40" s="72"/>
      <c r="H40" s="131"/>
      <c r="I40" s="72"/>
      <c r="J40" s="131"/>
      <c r="K40" s="72"/>
      <c r="L40" s="131"/>
      <c r="M40" s="72"/>
      <c r="N40" s="131"/>
      <c r="O40" s="72"/>
      <c r="P40" s="131"/>
      <c r="Q40" s="131"/>
      <c r="R40" s="72"/>
      <c r="S40" s="131"/>
      <c r="T40" s="131"/>
      <c r="U40" s="72"/>
      <c r="V40" s="131"/>
      <c r="W40" s="131"/>
      <c r="X40" s="72"/>
      <c r="Y40" s="131"/>
      <c r="Z40" s="131"/>
      <c r="AA40" s="72"/>
      <c r="AB40" s="131"/>
      <c r="AC40" s="131"/>
      <c r="AD40" s="72"/>
      <c r="AE40" s="168"/>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793"/>
      <c r="B41" s="75" t="s">
        <v>614</v>
      </c>
      <c r="C41" s="72"/>
      <c r="D41" s="131"/>
      <c r="E41" s="72"/>
      <c r="F41" s="131"/>
      <c r="G41" s="72"/>
      <c r="H41" s="131"/>
      <c r="I41" s="72"/>
      <c r="J41" s="131"/>
      <c r="K41" s="72"/>
      <c r="L41" s="131"/>
      <c r="M41" s="72"/>
      <c r="N41" s="131"/>
      <c r="O41" s="72"/>
      <c r="P41" s="131"/>
      <c r="Q41" s="131"/>
      <c r="R41" s="72"/>
      <c r="S41" s="131"/>
      <c r="T41" s="131"/>
      <c r="U41" s="72"/>
      <c r="V41" s="131"/>
      <c r="W41" s="131"/>
      <c r="X41" s="72"/>
      <c r="Y41" s="131"/>
      <c r="Z41" s="131"/>
      <c r="AA41" s="72"/>
      <c r="AB41" s="131"/>
      <c r="AC41" s="131"/>
      <c r="AD41" s="72"/>
      <c r="AE41" s="168"/>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793"/>
      <c r="B42" s="75" t="s">
        <v>615</v>
      </c>
      <c r="C42" s="72"/>
      <c r="D42" s="131"/>
      <c r="E42" s="72"/>
      <c r="F42" s="131"/>
      <c r="G42" s="72"/>
      <c r="H42" s="131"/>
      <c r="I42" s="72"/>
      <c r="J42" s="131"/>
      <c r="K42" s="72"/>
      <c r="L42" s="131"/>
      <c r="M42" s="72"/>
      <c r="N42" s="131"/>
      <c r="O42" s="72"/>
      <c r="P42" s="131"/>
      <c r="Q42" s="131"/>
      <c r="R42" s="72"/>
      <c r="S42" s="131"/>
      <c r="T42" s="131"/>
      <c r="U42" s="72"/>
      <c r="V42" s="131"/>
      <c r="W42" s="131"/>
      <c r="X42" s="72"/>
      <c r="Y42" s="131"/>
      <c r="Z42" s="131"/>
      <c r="AA42" s="72"/>
      <c r="AB42" s="131"/>
      <c r="AC42" s="131"/>
      <c r="AD42" s="72"/>
      <c r="AE42" s="168"/>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29.25" customHeight="1" thickBot="1">
      <c r="A43" s="452"/>
      <c r="B43" s="73" t="s">
        <v>514</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9"/>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c r="K44" s="93"/>
      <c r="L44" s="93"/>
      <c r="M44" s="93"/>
      <c r="N44" s="93"/>
      <c r="O44" s="93"/>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thickBot="1">
      <c r="A45" s="451" t="s">
        <v>616</v>
      </c>
      <c r="B45" s="794" t="s">
        <v>592</v>
      </c>
      <c r="C45" s="662" t="s">
        <v>85</v>
      </c>
      <c r="D45" s="814"/>
      <c r="E45" s="814"/>
      <c r="F45" s="814"/>
      <c r="G45" s="814"/>
      <c r="H45" s="814"/>
      <c r="I45" s="814"/>
      <c r="J45" s="814"/>
      <c r="K45" s="814"/>
      <c r="L45" s="814"/>
      <c r="M45" s="814"/>
      <c r="N45" s="663"/>
      <c r="O45" s="790" t="s">
        <v>87</v>
      </c>
      <c r="P45" s="791"/>
      <c r="Q45" s="791"/>
      <c r="R45" s="791"/>
      <c r="S45" s="791"/>
      <c r="T45" s="791"/>
      <c r="U45" s="791"/>
      <c r="V45" s="791"/>
      <c r="W45" s="791"/>
      <c r="X45" s="791"/>
      <c r="Y45" s="791"/>
      <c r="Z45" s="791"/>
      <c r="AA45" s="791"/>
      <c r="AB45" s="791"/>
      <c r="AC45" s="791"/>
      <c r="AD45" s="791"/>
      <c r="AE45" s="791"/>
      <c r="AF45" s="792"/>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793"/>
      <c r="B46" s="795"/>
      <c r="C46" s="662" t="s">
        <v>196</v>
      </c>
      <c r="D46" s="663"/>
      <c r="E46" s="662" t="s">
        <v>197</v>
      </c>
      <c r="F46" s="663"/>
      <c r="G46" s="662" t="s">
        <v>238</v>
      </c>
      <c r="H46" s="663"/>
      <c r="I46" s="662" t="s">
        <v>242</v>
      </c>
      <c r="J46" s="663"/>
      <c r="K46" s="662" t="s">
        <v>586</v>
      </c>
      <c r="L46" s="663"/>
      <c r="M46" s="662" t="s">
        <v>250</v>
      </c>
      <c r="N46" s="663"/>
      <c r="O46" s="790" t="s">
        <v>196</v>
      </c>
      <c r="P46" s="791"/>
      <c r="Q46" s="792"/>
      <c r="R46" s="790" t="s">
        <v>197</v>
      </c>
      <c r="S46" s="791"/>
      <c r="T46" s="792"/>
      <c r="U46" s="790" t="s">
        <v>238</v>
      </c>
      <c r="V46" s="791"/>
      <c r="W46" s="792"/>
      <c r="X46" s="790" t="s">
        <v>242</v>
      </c>
      <c r="Y46" s="791"/>
      <c r="Z46" s="792"/>
      <c r="AA46" s="790" t="s">
        <v>586</v>
      </c>
      <c r="AB46" s="791"/>
      <c r="AC46" s="792"/>
      <c r="AD46" s="790" t="s">
        <v>250</v>
      </c>
      <c r="AE46" s="791"/>
      <c r="AF46" s="792"/>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793"/>
      <c r="B47" s="796"/>
      <c r="C47" s="136" t="s">
        <v>593</v>
      </c>
      <c r="D47" s="118" t="s">
        <v>594</v>
      </c>
      <c r="E47" s="136" t="s">
        <v>593</v>
      </c>
      <c r="F47" s="118" t="s">
        <v>594</v>
      </c>
      <c r="G47" s="136" t="s">
        <v>593</v>
      </c>
      <c r="H47" s="118" t="s">
        <v>594</v>
      </c>
      <c r="I47" s="136" t="s">
        <v>593</v>
      </c>
      <c r="J47" s="118" t="s">
        <v>594</v>
      </c>
      <c r="K47" s="136" t="s">
        <v>593</v>
      </c>
      <c r="L47" s="118" t="s">
        <v>594</v>
      </c>
      <c r="M47" s="136" t="s">
        <v>593</v>
      </c>
      <c r="N47" s="118" t="s">
        <v>594</v>
      </c>
      <c r="O47" s="121" t="s">
        <v>593</v>
      </c>
      <c r="P47" s="121" t="s">
        <v>595</v>
      </c>
      <c r="Q47" s="121" t="s">
        <v>28</v>
      </c>
      <c r="R47" s="121" t="s">
        <v>593</v>
      </c>
      <c r="S47" s="121" t="s">
        <v>595</v>
      </c>
      <c r="T47" s="121" t="s">
        <v>28</v>
      </c>
      <c r="U47" s="121" t="s">
        <v>593</v>
      </c>
      <c r="V47" s="121" t="s">
        <v>595</v>
      </c>
      <c r="W47" s="121" t="s">
        <v>28</v>
      </c>
      <c r="X47" s="121" t="s">
        <v>593</v>
      </c>
      <c r="Y47" s="121" t="s">
        <v>595</v>
      </c>
      <c r="Z47" s="121" t="s">
        <v>28</v>
      </c>
      <c r="AA47" s="121" t="s">
        <v>593</v>
      </c>
      <c r="AB47" s="121" t="s">
        <v>595</v>
      </c>
      <c r="AC47" s="121" t="s">
        <v>28</v>
      </c>
      <c r="AD47" s="121" t="s">
        <v>593</v>
      </c>
      <c r="AE47" s="121" t="s">
        <v>595</v>
      </c>
      <c r="AF47" s="121" t="s">
        <v>28</v>
      </c>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6.899999999999999">
      <c r="A48" s="793"/>
      <c r="B48" s="178" t="s">
        <v>596</v>
      </c>
      <c r="C48" s="72"/>
      <c r="D48" s="134"/>
      <c r="E48" s="72"/>
      <c r="F48" s="134"/>
      <c r="G48" s="72"/>
      <c r="H48" s="134"/>
      <c r="I48" s="72"/>
      <c r="J48" s="134"/>
      <c r="K48" s="72"/>
      <c r="L48" s="134"/>
      <c r="M48" s="72"/>
      <c r="N48" s="134"/>
      <c r="O48" s="72"/>
      <c r="P48" s="131"/>
      <c r="Q48" s="134"/>
      <c r="R48" s="72"/>
      <c r="S48" s="131"/>
      <c r="T48" s="134"/>
      <c r="U48" s="72"/>
      <c r="V48" s="131"/>
      <c r="W48" s="134"/>
      <c r="X48" s="72"/>
      <c r="Y48" s="131"/>
      <c r="Z48" s="134"/>
      <c r="AA48" s="72"/>
      <c r="AB48" s="131"/>
      <c r="AC48" s="134"/>
      <c r="AD48" s="72"/>
      <c r="AE48" s="168"/>
      <c r="AF48" s="134"/>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99999999999999">
      <c r="A49" s="793"/>
      <c r="B49" s="179" t="s">
        <v>597</v>
      </c>
      <c r="C49" s="72"/>
      <c r="D49" s="134"/>
      <c r="E49" s="72"/>
      <c r="F49" s="134"/>
      <c r="G49" s="72"/>
      <c r="H49" s="134"/>
      <c r="I49" s="72"/>
      <c r="J49" s="134"/>
      <c r="K49" s="72"/>
      <c r="L49" s="134"/>
      <c r="M49" s="72"/>
      <c r="N49" s="134"/>
      <c r="O49" s="72"/>
      <c r="P49" s="131"/>
      <c r="Q49" s="134"/>
      <c r="R49" s="72"/>
      <c r="S49" s="131"/>
      <c r="T49" s="134"/>
      <c r="U49" s="72"/>
      <c r="V49" s="131"/>
      <c r="W49" s="134"/>
      <c r="X49" s="72"/>
      <c r="Y49" s="131"/>
      <c r="Z49" s="134"/>
      <c r="AA49" s="72"/>
      <c r="AB49" s="131"/>
      <c r="AC49" s="134"/>
      <c r="AD49" s="72"/>
      <c r="AE49" s="168"/>
      <c r="AF49" s="134"/>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99999999999999">
      <c r="A50" s="793"/>
      <c r="B50" s="179" t="s">
        <v>598</v>
      </c>
      <c r="C50" s="72"/>
      <c r="D50" s="134"/>
      <c r="E50" s="72"/>
      <c r="F50" s="134"/>
      <c r="G50" s="72"/>
      <c r="H50" s="134"/>
      <c r="I50" s="72"/>
      <c r="J50" s="134"/>
      <c r="K50" s="72"/>
      <c r="L50" s="134"/>
      <c r="M50" s="72"/>
      <c r="N50" s="134"/>
      <c r="O50" s="72"/>
      <c r="P50" s="131"/>
      <c r="Q50" s="134"/>
      <c r="R50" s="72"/>
      <c r="S50" s="131"/>
      <c r="T50" s="134"/>
      <c r="U50" s="72"/>
      <c r="V50" s="131"/>
      <c r="W50" s="134"/>
      <c r="X50" s="72"/>
      <c r="Y50" s="131"/>
      <c r="Z50" s="134"/>
      <c r="AA50" s="72"/>
      <c r="AB50" s="131"/>
      <c r="AC50" s="134"/>
      <c r="AD50" s="72"/>
      <c r="AE50" s="168"/>
      <c r="AF50" s="134"/>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99999999999999">
      <c r="A51" s="793"/>
      <c r="B51" s="179" t="s">
        <v>599</v>
      </c>
      <c r="C51" s="72"/>
      <c r="D51" s="134"/>
      <c r="E51" s="72"/>
      <c r="F51" s="134"/>
      <c r="G51" s="72"/>
      <c r="H51" s="134"/>
      <c r="I51" s="72"/>
      <c r="J51" s="134"/>
      <c r="K51" s="72"/>
      <c r="L51" s="134"/>
      <c r="M51" s="72"/>
      <c r="N51" s="134"/>
      <c r="O51" s="72"/>
      <c r="P51" s="131"/>
      <c r="Q51" s="134"/>
      <c r="R51" s="72"/>
      <c r="S51" s="131"/>
      <c r="T51" s="134"/>
      <c r="U51" s="72"/>
      <c r="V51" s="131"/>
      <c r="W51" s="134"/>
      <c r="X51" s="72"/>
      <c r="Y51" s="131"/>
      <c r="Z51" s="134"/>
      <c r="AA51" s="72"/>
      <c r="AB51" s="131"/>
      <c r="AC51" s="134"/>
      <c r="AD51" s="72"/>
      <c r="AE51" s="168"/>
      <c r="AF51" s="134"/>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99999999999999">
      <c r="A52" s="793"/>
      <c r="B52" s="179" t="s">
        <v>600</v>
      </c>
      <c r="C52" s="72"/>
      <c r="D52" s="134"/>
      <c r="E52" s="72"/>
      <c r="F52" s="134"/>
      <c r="G52" s="72"/>
      <c r="H52" s="134"/>
      <c r="I52" s="72"/>
      <c r="J52" s="134"/>
      <c r="K52" s="72"/>
      <c r="L52" s="134"/>
      <c r="M52" s="72"/>
      <c r="N52" s="134"/>
      <c r="O52" s="72"/>
      <c r="P52" s="131"/>
      <c r="Q52" s="134"/>
      <c r="R52" s="72"/>
      <c r="S52" s="131"/>
      <c r="T52" s="134"/>
      <c r="U52" s="72"/>
      <c r="V52" s="131"/>
      <c r="W52" s="134"/>
      <c r="X52" s="72"/>
      <c r="Y52" s="131"/>
      <c r="Z52" s="134"/>
      <c r="AA52" s="72"/>
      <c r="AB52" s="131"/>
      <c r="AC52" s="134"/>
      <c r="AD52" s="72"/>
      <c r="AE52" s="168"/>
      <c r="AF52" s="134"/>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99999999999999">
      <c r="A53" s="793"/>
      <c r="B53" s="179" t="s">
        <v>601</v>
      </c>
      <c r="C53" s="72"/>
      <c r="D53" s="134"/>
      <c r="E53" s="72"/>
      <c r="F53" s="134"/>
      <c r="G53" s="72"/>
      <c r="H53" s="134"/>
      <c r="I53" s="72"/>
      <c r="J53" s="134"/>
      <c r="K53" s="72"/>
      <c r="L53" s="134"/>
      <c r="M53" s="72"/>
      <c r="N53" s="134"/>
      <c r="O53" s="72"/>
      <c r="P53" s="131"/>
      <c r="Q53" s="134"/>
      <c r="R53" s="72"/>
      <c r="S53" s="131"/>
      <c r="T53" s="134"/>
      <c r="U53" s="72"/>
      <c r="V53" s="131"/>
      <c r="W53" s="134"/>
      <c r="X53" s="72"/>
      <c r="Y53" s="131"/>
      <c r="Z53" s="134"/>
      <c r="AA53" s="72"/>
      <c r="AB53" s="131"/>
      <c r="AC53" s="134"/>
      <c r="AD53" s="72"/>
      <c r="AE53" s="168"/>
      <c r="AF53" s="134"/>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99999999999999">
      <c r="A54" s="793"/>
      <c r="B54" s="179" t="s">
        <v>602</v>
      </c>
      <c r="C54" s="72"/>
      <c r="D54" s="134"/>
      <c r="E54" s="72"/>
      <c r="F54" s="134"/>
      <c r="G54" s="72"/>
      <c r="H54" s="134"/>
      <c r="I54" s="72"/>
      <c r="J54" s="134"/>
      <c r="K54" s="72"/>
      <c r="L54" s="134"/>
      <c r="M54" s="72"/>
      <c r="N54" s="134"/>
      <c r="O54" s="72"/>
      <c r="P54" s="131"/>
      <c r="Q54" s="134"/>
      <c r="R54" s="72"/>
      <c r="S54" s="131"/>
      <c r="T54" s="134"/>
      <c r="U54" s="72"/>
      <c r="V54" s="131"/>
      <c r="W54" s="134"/>
      <c r="X54" s="72"/>
      <c r="Y54" s="131"/>
      <c r="Z54" s="134"/>
      <c r="AA54" s="72"/>
      <c r="AB54" s="131"/>
      <c r="AC54" s="134"/>
      <c r="AD54" s="72"/>
      <c r="AE54" s="168"/>
      <c r="AF54" s="134"/>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99999999999999">
      <c r="A55" s="793"/>
      <c r="B55" s="179" t="s">
        <v>603</v>
      </c>
      <c r="C55" s="72"/>
      <c r="D55" s="134"/>
      <c r="E55" s="72"/>
      <c r="F55" s="134"/>
      <c r="G55" s="72"/>
      <c r="H55" s="134"/>
      <c r="I55" s="72"/>
      <c r="J55" s="134"/>
      <c r="K55" s="72"/>
      <c r="L55" s="134"/>
      <c r="M55" s="72"/>
      <c r="N55" s="134"/>
      <c r="O55" s="72"/>
      <c r="P55" s="131"/>
      <c r="Q55" s="134"/>
      <c r="R55" s="72"/>
      <c r="S55" s="131"/>
      <c r="T55" s="134"/>
      <c r="U55" s="72"/>
      <c r="V55" s="131"/>
      <c r="W55" s="134"/>
      <c r="X55" s="72"/>
      <c r="Y55" s="131"/>
      <c r="Z55" s="134"/>
      <c r="AA55" s="72"/>
      <c r="AB55" s="131"/>
      <c r="AC55" s="134"/>
      <c r="AD55" s="72"/>
      <c r="AE55" s="168"/>
      <c r="AF55" s="134"/>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99999999999999">
      <c r="A56" s="793"/>
      <c r="B56" s="179" t="s">
        <v>604</v>
      </c>
      <c r="C56" s="72"/>
      <c r="D56" s="134"/>
      <c r="E56" s="72"/>
      <c r="F56" s="134"/>
      <c r="G56" s="72"/>
      <c r="H56" s="134"/>
      <c r="I56" s="72"/>
      <c r="J56" s="134"/>
      <c r="K56" s="72"/>
      <c r="L56" s="134"/>
      <c r="M56" s="72"/>
      <c r="N56" s="134"/>
      <c r="O56" s="72"/>
      <c r="P56" s="131"/>
      <c r="Q56" s="134"/>
      <c r="R56" s="72"/>
      <c r="S56" s="131"/>
      <c r="T56" s="134"/>
      <c r="U56" s="72"/>
      <c r="V56" s="131"/>
      <c r="W56" s="134"/>
      <c r="X56" s="72"/>
      <c r="Y56" s="131"/>
      <c r="Z56" s="134"/>
      <c r="AA56" s="72"/>
      <c r="AB56" s="131"/>
      <c r="AC56" s="134"/>
      <c r="AD56" s="72"/>
      <c r="AE56" s="168"/>
      <c r="AF56" s="134"/>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99999999999999">
      <c r="A57" s="793"/>
      <c r="B57" s="179" t="s">
        <v>605</v>
      </c>
      <c r="C57" s="72"/>
      <c r="D57" s="134"/>
      <c r="E57" s="72"/>
      <c r="F57" s="134"/>
      <c r="G57" s="72"/>
      <c r="H57" s="134"/>
      <c r="I57" s="72"/>
      <c r="J57" s="134"/>
      <c r="K57" s="72"/>
      <c r="L57" s="134"/>
      <c r="M57" s="72"/>
      <c r="N57" s="134"/>
      <c r="O57" s="72"/>
      <c r="P57" s="131"/>
      <c r="Q57" s="134"/>
      <c r="R57" s="72"/>
      <c r="S57" s="131"/>
      <c r="T57" s="134"/>
      <c r="U57" s="72"/>
      <c r="V57" s="131"/>
      <c r="W57" s="134"/>
      <c r="X57" s="72"/>
      <c r="Y57" s="131"/>
      <c r="Z57" s="134"/>
      <c r="AA57" s="72"/>
      <c r="AB57" s="131"/>
      <c r="AC57" s="134"/>
      <c r="AD57" s="72"/>
      <c r="AE57" s="168"/>
      <c r="AF57" s="134"/>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99999999999999">
      <c r="A58" s="793"/>
      <c r="B58" s="179" t="s">
        <v>606</v>
      </c>
      <c r="C58" s="72"/>
      <c r="D58" s="134"/>
      <c r="E58" s="72"/>
      <c r="F58" s="134"/>
      <c r="G58" s="72"/>
      <c r="H58" s="134"/>
      <c r="I58" s="72"/>
      <c r="J58" s="134"/>
      <c r="K58" s="72"/>
      <c r="L58" s="134"/>
      <c r="M58" s="72"/>
      <c r="N58" s="134"/>
      <c r="O58" s="72"/>
      <c r="P58" s="131"/>
      <c r="Q58" s="134"/>
      <c r="R58" s="72"/>
      <c r="S58" s="131"/>
      <c r="T58" s="134"/>
      <c r="U58" s="72"/>
      <c r="V58" s="131"/>
      <c r="W58" s="134"/>
      <c r="X58" s="72"/>
      <c r="Y58" s="131"/>
      <c r="Z58" s="134"/>
      <c r="AA58" s="72"/>
      <c r="AB58" s="131"/>
      <c r="AC58" s="134"/>
      <c r="AD58" s="72"/>
      <c r="AE58" s="168"/>
      <c r="AF58" s="134"/>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99999999999999">
      <c r="A59" s="793"/>
      <c r="B59" s="179" t="s">
        <v>607</v>
      </c>
      <c r="C59" s="72"/>
      <c r="D59" s="134"/>
      <c r="E59" s="72"/>
      <c r="F59" s="134"/>
      <c r="G59" s="72"/>
      <c r="H59" s="134"/>
      <c r="I59" s="72"/>
      <c r="J59" s="134"/>
      <c r="K59" s="72"/>
      <c r="L59" s="134"/>
      <c r="M59" s="72"/>
      <c r="N59" s="134"/>
      <c r="O59" s="72"/>
      <c r="P59" s="131"/>
      <c r="Q59" s="134"/>
      <c r="R59" s="72"/>
      <c r="S59" s="131"/>
      <c r="T59" s="134"/>
      <c r="U59" s="72"/>
      <c r="V59" s="131"/>
      <c r="W59" s="134"/>
      <c r="X59" s="72"/>
      <c r="Y59" s="131"/>
      <c r="Z59" s="134"/>
      <c r="AA59" s="72"/>
      <c r="AB59" s="131"/>
      <c r="AC59" s="134"/>
      <c r="AD59" s="72"/>
      <c r="AE59" s="168"/>
      <c r="AF59" s="134"/>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99999999999999">
      <c r="A60" s="793"/>
      <c r="B60" s="179" t="s">
        <v>608</v>
      </c>
      <c r="C60" s="72"/>
      <c r="D60" s="134"/>
      <c r="E60" s="72"/>
      <c r="F60" s="134"/>
      <c r="G60" s="72"/>
      <c r="H60" s="134"/>
      <c r="I60" s="72"/>
      <c r="J60" s="134"/>
      <c r="K60" s="72"/>
      <c r="L60" s="134"/>
      <c r="M60" s="72"/>
      <c r="N60" s="134"/>
      <c r="O60" s="72"/>
      <c r="P60" s="131"/>
      <c r="Q60" s="134"/>
      <c r="R60" s="72"/>
      <c r="S60" s="131"/>
      <c r="T60" s="134"/>
      <c r="U60" s="72"/>
      <c r="V60" s="131"/>
      <c r="W60" s="134"/>
      <c r="X60" s="72"/>
      <c r="Y60" s="131"/>
      <c r="Z60" s="134"/>
      <c r="AA60" s="72"/>
      <c r="AB60" s="131"/>
      <c r="AC60" s="134"/>
      <c r="AD60" s="72"/>
      <c r="AE60" s="168"/>
      <c r="AF60" s="134"/>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99999999999999">
      <c r="A61" s="793"/>
      <c r="B61" s="179" t="s">
        <v>609</v>
      </c>
      <c r="C61" s="72"/>
      <c r="D61" s="134"/>
      <c r="E61" s="72"/>
      <c r="F61" s="134"/>
      <c r="G61" s="72"/>
      <c r="H61" s="134"/>
      <c r="I61" s="72"/>
      <c r="J61" s="134"/>
      <c r="K61" s="72"/>
      <c r="L61" s="134"/>
      <c r="M61" s="72"/>
      <c r="N61" s="134"/>
      <c r="O61" s="72"/>
      <c r="P61" s="131"/>
      <c r="Q61" s="134"/>
      <c r="R61" s="72"/>
      <c r="S61" s="131"/>
      <c r="T61" s="134"/>
      <c r="U61" s="72"/>
      <c r="V61" s="131"/>
      <c r="W61" s="134"/>
      <c r="X61" s="72"/>
      <c r="Y61" s="131"/>
      <c r="Z61" s="134"/>
      <c r="AA61" s="72"/>
      <c r="AB61" s="131"/>
      <c r="AC61" s="134"/>
      <c r="AD61" s="72"/>
      <c r="AE61" s="168"/>
      <c r="AF61" s="134"/>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99999999999999">
      <c r="A62" s="793"/>
      <c r="B62" s="179" t="s">
        <v>610</v>
      </c>
      <c r="C62" s="72"/>
      <c r="D62" s="134"/>
      <c r="E62" s="72"/>
      <c r="F62" s="134"/>
      <c r="G62" s="72"/>
      <c r="H62" s="134"/>
      <c r="I62" s="72"/>
      <c r="J62" s="134"/>
      <c r="K62" s="72"/>
      <c r="L62" s="134"/>
      <c r="M62" s="72"/>
      <c r="N62" s="134"/>
      <c r="O62" s="72"/>
      <c r="P62" s="131"/>
      <c r="Q62" s="134"/>
      <c r="R62" s="72"/>
      <c r="S62" s="131"/>
      <c r="T62" s="134"/>
      <c r="U62" s="72"/>
      <c r="V62" s="131"/>
      <c r="W62" s="134"/>
      <c r="X62" s="72"/>
      <c r="Y62" s="131"/>
      <c r="Z62" s="134"/>
      <c r="AA62" s="72"/>
      <c r="AB62" s="131"/>
      <c r="AC62" s="134"/>
      <c r="AD62" s="72"/>
      <c r="AE62" s="168"/>
      <c r="AF62" s="134"/>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99999999999999">
      <c r="A63" s="793"/>
      <c r="B63" s="179" t="s">
        <v>611</v>
      </c>
      <c r="C63" s="72"/>
      <c r="D63" s="134"/>
      <c r="E63" s="72"/>
      <c r="F63" s="134"/>
      <c r="G63" s="72"/>
      <c r="H63" s="134"/>
      <c r="I63" s="72"/>
      <c r="J63" s="134"/>
      <c r="K63" s="72"/>
      <c r="L63" s="134"/>
      <c r="M63" s="72"/>
      <c r="N63" s="134"/>
      <c r="O63" s="72"/>
      <c r="P63" s="131"/>
      <c r="Q63" s="134"/>
      <c r="R63" s="72"/>
      <c r="S63" s="131"/>
      <c r="T63" s="134"/>
      <c r="U63" s="72"/>
      <c r="V63" s="131"/>
      <c r="W63" s="134"/>
      <c r="X63" s="72"/>
      <c r="Y63" s="131"/>
      <c r="Z63" s="134"/>
      <c r="AA63" s="72"/>
      <c r="AB63" s="131"/>
      <c r="AC63" s="134"/>
      <c r="AD63" s="72"/>
      <c r="AE63" s="168"/>
      <c r="AF63" s="134"/>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99999999999999">
      <c r="A64" s="793"/>
      <c r="B64" s="179" t="s">
        <v>612</v>
      </c>
      <c r="C64" s="72"/>
      <c r="D64" s="134"/>
      <c r="E64" s="72"/>
      <c r="F64" s="134"/>
      <c r="G64" s="72"/>
      <c r="H64" s="134"/>
      <c r="I64" s="72"/>
      <c r="J64" s="134"/>
      <c r="K64" s="72"/>
      <c r="L64" s="134"/>
      <c r="M64" s="72"/>
      <c r="N64" s="134"/>
      <c r="O64" s="72"/>
      <c r="P64" s="131"/>
      <c r="Q64" s="134"/>
      <c r="R64" s="72"/>
      <c r="S64" s="131"/>
      <c r="T64" s="134"/>
      <c r="U64" s="72"/>
      <c r="V64" s="131"/>
      <c r="W64" s="134"/>
      <c r="X64" s="72"/>
      <c r="Y64" s="131"/>
      <c r="Z64" s="134"/>
      <c r="AA64" s="72"/>
      <c r="AB64" s="131"/>
      <c r="AC64" s="134"/>
      <c r="AD64" s="72"/>
      <c r="AE64" s="168"/>
      <c r="AF64" s="134"/>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99999999999999">
      <c r="A65" s="793"/>
      <c r="B65" s="179" t="s">
        <v>613</v>
      </c>
      <c r="C65" s="72"/>
      <c r="D65" s="134"/>
      <c r="E65" s="72"/>
      <c r="F65" s="134"/>
      <c r="G65" s="72"/>
      <c r="H65" s="134"/>
      <c r="I65" s="72"/>
      <c r="J65" s="134"/>
      <c r="K65" s="72"/>
      <c r="L65" s="134"/>
      <c r="M65" s="72"/>
      <c r="N65" s="134"/>
      <c r="O65" s="72"/>
      <c r="P65" s="131"/>
      <c r="Q65" s="134"/>
      <c r="R65" s="72"/>
      <c r="S65" s="131"/>
      <c r="T65" s="134"/>
      <c r="U65" s="72"/>
      <c r="V65" s="131"/>
      <c r="W65" s="134"/>
      <c r="X65" s="72"/>
      <c r="Y65" s="131"/>
      <c r="Z65" s="134"/>
      <c r="AA65" s="72"/>
      <c r="AB65" s="131"/>
      <c r="AC65" s="134"/>
      <c r="AD65" s="72"/>
      <c r="AE65" s="168"/>
      <c r="AF65" s="134"/>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99999999999999">
      <c r="A66" s="793"/>
      <c r="B66" s="179" t="s">
        <v>614</v>
      </c>
      <c r="C66" s="72"/>
      <c r="D66" s="134"/>
      <c r="E66" s="72"/>
      <c r="F66" s="134"/>
      <c r="G66" s="72"/>
      <c r="H66" s="134"/>
      <c r="I66" s="72"/>
      <c r="J66" s="134"/>
      <c r="K66" s="72"/>
      <c r="L66" s="134"/>
      <c r="M66" s="72"/>
      <c r="N66" s="134"/>
      <c r="O66" s="72"/>
      <c r="P66" s="131"/>
      <c r="Q66" s="134"/>
      <c r="R66" s="72"/>
      <c r="S66" s="131"/>
      <c r="T66" s="134"/>
      <c r="U66" s="72"/>
      <c r="V66" s="131"/>
      <c r="W66" s="134"/>
      <c r="X66" s="72"/>
      <c r="Y66" s="131"/>
      <c r="Z66" s="134"/>
      <c r="AA66" s="72"/>
      <c r="AB66" s="131"/>
      <c r="AC66" s="134"/>
      <c r="AD66" s="72"/>
      <c r="AE66" s="168"/>
      <c r="AF66" s="134"/>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99999999999999">
      <c r="A67" s="793"/>
      <c r="B67" s="180" t="s">
        <v>615</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7.45" thickBot="1">
      <c r="A68" s="452"/>
      <c r="B68" s="169" t="s">
        <v>514</v>
      </c>
      <c r="C68" s="107"/>
      <c r="D68" s="175"/>
      <c r="E68" s="107"/>
      <c r="F68" s="175"/>
      <c r="G68" s="107"/>
      <c r="H68" s="175"/>
      <c r="I68" s="107"/>
      <c r="J68" s="175"/>
      <c r="K68" s="176"/>
      <c r="L68" s="177"/>
      <c r="M68" s="176"/>
      <c r="N68" s="177"/>
      <c r="O68" s="176"/>
      <c r="P68" s="108"/>
      <c r="Q68" s="175"/>
      <c r="R68" s="107"/>
      <c r="S68" s="108"/>
      <c r="T68" s="175"/>
      <c r="U68" s="107"/>
      <c r="V68" s="108"/>
      <c r="W68" s="175"/>
      <c r="X68" s="107"/>
      <c r="Y68" s="108"/>
      <c r="Z68" s="175"/>
      <c r="AA68" s="107"/>
      <c r="AB68" s="108"/>
      <c r="AC68" s="175"/>
      <c r="AD68" s="107"/>
      <c r="AE68" s="108"/>
      <c r="AF68" s="175"/>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pageSetup scale="1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tabSelected="1" view="pageBreakPreview" topLeftCell="AN13" zoomScale="77" zoomScaleNormal="40" zoomScaleSheetLayoutView="77" workbookViewId="0">
      <selection activeCell="AR14" sqref="AR14"/>
    </sheetView>
  </sheetViews>
  <sheetFormatPr defaultColWidth="11.42578125" defaultRowHeight="14.45"/>
  <cols>
    <col min="1" max="1" width="15.7109375" style="100" customWidth="1"/>
    <col min="2" max="2" width="35.42578125" style="100" customWidth="1"/>
    <col min="3" max="3" width="27.855468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10.140625" style="101" customWidth="1"/>
    <col min="13" max="13" width="10.140625" style="100" customWidth="1"/>
    <col min="14" max="14" width="12.85546875" style="100" customWidth="1"/>
    <col min="15" max="16" width="10.140625" style="100" customWidth="1"/>
    <col min="17" max="17" width="41.28515625" style="100" customWidth="1"/>
    <col min="18" max="19" width="10.140625" style="100" customWidth="1"/>
    <col min="20" max="20" width="38.85546875" style="100" customWidth="1"/>
    <col min="21" max="22" width="10.140625" style="100" customWidth="1"/>
    <col min="23" max="23" width="31.85546875" style="100" customWidth="1"/>
    <col min="24" max="25" width="10.28515625" style="100" customWidth="1"/>
    <col min="26" max="26" width="33.7109375" style="100" customWidth="1"/>
    <col min="27" max="28" width="10.28515625" style="100" customWidth="1"/>
    <col min="29" max="29" width="45.42578125" style="100" customWidth="1"/>
    <col min="30" max="30" width="10.28515625" style="100" customWidth="1"/>
    <col min="31" max="31" width="13.140625" style="100" customWidth="1"/>
    <col min="32" max="32" width="52.140625" style="100" customWidth="1"/>
    <col min="33" max="34" width="10.28515625" style="100" customWidth="1"/>
    <col min="35" max="35" width="39.140625" style="100" customWidth="1"/>
    <col min="36" max="37" width="10.28515625" style="100" customWidth="1"/>
    <col min="38" max="38" width="30.7109375" style="100" customWidth="1"/>
    <col min="39" max="40" width="10.28515625" style="100" customWidth="1"/>
    <col min="41" max="41" width="36.28515625" style="100" customWidth="1"/>
    <col min="42" max="42" width="10.28515625" style="100" customWidth="1"/>
    <col min="43" max="43" width="11.42578125" style="100" customWidth="1"/>
    <col min="44" max="44" width="32.7109375" style="100" customWidth="1"/>
    <col min="45" max="46" width="10.28515625" style="100" customWidth="1"/>
    <col min="47" max="47" width="9.28515625" style="100" customWidth="1"/>
    <col min="48" max="48" width="14" style="100" customWidth="1"/>
    <col min="49" max="49" width="12" style="100" customWidth="1"/>
    <col min="50" max="90" width="11.42578125" style="104"/>
    <col min="91" max="16384" width="11.42578125" style="100"/>
  </cols>
  <sheetData>
    <row r="1" spans="1:90" s="79" customFormat="1" ht="25.5" customHeight="1" thickBot="1">
      <c r="A1" s="506"/>
      <c r="B1" s="829"/>
      <c r="C1" s="834" t="s">
        <v>160</v>
      </c>
      <c r="D1" s="834"/>
      <c r="E1" s="834"/>
      <c r="F1" s="834"/>
      <c r="G1" s="834"/>
      <c r="H1" s="834"/>
      <c r="I1" s="834"/>
      <c r="J1" s="834"/>
      <c r="K1" s="834"/>
      <c r="L1" s="834"/>
      <c r="M1" s="834"/>
      <c r="N1" s="834"/>
      <c r="O1" s="834"/>
      <c r="P1" s="834"/>
      <c r="Q1" s="834"/>
      <c r="R1" s="834"/>
      <c r="S1" s="834"/>
      <c r="T1" s="834"/>
      <c r="U1" s="834"/>
      <c r="V1" s="834"/>
      <c r="W1" s="834"/>
      <c r="X1" s="834"/>
      <c r="Y1" s="834"/>
      <c r="Z1" s="834"/>
      <c r="AA1" s="834"/>
      <c r="AB1" s="834"/>
      <c r="AC1" s="834"/>
      <c r="AD1" s="834"/>
      <c r="AE1" s="834"/>
      <c r="AF1" s="834"/>
      <c r="AG1" s="834"/>
      <c r="AH1" s="834"/>
      <c r="AI1" s="834"/>
      <c r="AJ1" s="834"/>
      <c r="AK1" s="834"/>
      <c r="AL1" s="834"/>
      <c r="AM1" s="834"/>
      <c r="AN1" s="834"/>
      <c r="AO1" s="834"/>
      <c r="AP1" s="834"/>
      <c r="AQ1" s="834"/>
      <c r="AR1" s="834"/>
      <c r="AS1" s="834"/>
      <c r="AT1" s="834"/>
      <c r="AU1" s="834"/>
      <c r="AV1" s="479" t="s">
        <v>161</v>
      </c>
      <c r="AW1" s="480"/>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96"/>
      <c r="CA1" s="96"/>
      <c r="CB1" s="96"/>
      <c r="CC1" s="96"/>
      <c r="CD1" s="96"/>
      <c r="CE1" s="96"/>
      <c r="CF1" s="96"/>
      <c r="CG1" s="96"/>
      <c r="CH1" s="96"/>
      <c r="CI1" s="96"/>
      <c r="CJ1" s="96"/>
      <c r="CK1" s="96"/>
      <c r="CL1" s="96"/>
    </row>
    <row r="2" spans="1:90" s="79" customFormat="1" ht="25.5" customHeight="1" thickBot="1">
      <c r="A2" s="506"/>
      <c r="B2" s="829"/>
      <c r="C2" s="835" t="s">
        <v>162</v>
      </c>
      <c r="D2" s="835"/>
      <c r="E2" s="835"/>
      <c r="F2" s="835"/>
      <c r="G2" s="835"/>
      <c r="H2" s="835"/>
      <c r="I2" s="835"/>
      <c r="J2" s="835"/>
      <c r="K2" s="835"/>
      <c r="L2" s="835"/>
      <c r="M2" s="835"/>
      <c r="N2" s="835"/>
      <c r="O2" s="835"/>
      <c r="P2" s="835"/>
      <c r="Q2" s="835"/>
      <c r="R2" s="835"/>
      <c r="S2" s="835"/>
      <c r="T2" s="835"/>
      <c r="U2" s="835"/>
      <c r="V2" s="835"/>
      <c r="W2" s="835"/>
      <c r="X2" s="835"/>
      <c r="Y2" s="835"/>
      <c r="Z2" s="835"/>
      <c r="AA2" s="835"/>
      <c r="AB2" s="835"/>
      <c r="AC2" s="835"/>
      <c r="AD2" s="835"/>
      <c r="AE2" s="835"/>
      <c r="AF2" s="835"/>
      <c r="AG2" s="835"/>
      <c r="AH2" s="835"/>
      <c r="AI2" s="835"/>
      <c r="AJ2" s="835"/>
      <c r="AK2" s="835"/>
      <c r="AL2" s="835"/>
      <c r="AM2" s="835"/>
      <c r="AN2" s="835"/>
      <c r="AO2" s="835"/>
      <c r="AP2" s="835"/>
      <c r="AQ2" s="835"/>
      <c r="AR2" s="835"/>
      <c r="AS2" s="835"/>
      <c r="AT2" s="835"/>
      <c r="AU2" s="835"/>
      <c r="AV2" s="479" t="s">
        <v>163</v>
      </c>
      <c r="AW2" s="480"/>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96"/>
      <c r="CA2" s="96"/>
      <c r="CB2" s="96"/>
      <c r="CC2" s="96"/>
      <c r="CD2" s="96"/>
      <c r="CE2" s="96"/>
      <c r="CF2" s="96"/>
      <c r="CG2" s="96"/>
      <c r="CH2" s="96"/>
      <c r="CI2" s="96"/>
      <c r="CJ2" s="96"/>
      <c r="CK2" s="96"/>
      <c r="CL2" s="96"/>
    </row>
    <row r="3" spans="1:90" s="79" customFormat="1" ht="25.5" customHeight="1" thickBot="1">
      <c r="A3" s="506"/>
      <c r="B3" s="829"/>
      <c r="C3" s="835" t="s">
        <v>0</v>
      </c>
      <c r="D3" s="835"/>
      <c r="E3" s="835"/>
      <c r="F3" s="835"/>
      <c r="G3" s="835"/>
      <c r="H3" s="835"/>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c r="AL3" s="835"/>
      <c r="AM3" s="835"/>
      <c r="AN3" s="835"/>
      <c r="AO3" s="835"/>
      <c r="AP3" s="835"/>
      <c r="AQ3" s="835"/>
      <c r="AR3" s="835"/>
      <c r="AS3" s="835"/>
      <c r="AT3" s="835"/>
      <c r="AU3" s="835"/>
      <c r="AV3" s="479" t="s">
        <v>164</v>
      </c>
      <c r="AW3" s="480"/>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96"/>
      <c r="CA3" s="96"/>
      <c r="CB3" s="96"/>
      <c r="CC3" s="96"/>
      <c r="CD3" s="96"/>
      <c r="CE3" s="96"/>
      <c r="CF3" s="96"/>
      <c r="CG3" s="96"/>
      <c r="CH3" s="96"/>
      <c r="CI3" s="96"/>
      <c r="CJ3" s="96"/>
      <c r="CK3" s="96"/>
      <c r="CL3" s="96"/>
    </row>
    <row r="4" spans="1:90" s="79" customFormat="1" ht="25.5" customHeight="1" thickBot="1">
      <c r="A4" s="507"/>
      <c r="B4" s="830"/>
      <c r="C4" s="831" t="s">
        <v>617</v>
      </c>
      <c r="D4" s="832"/>
      <c r="E4" s="832"/>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3"/>
      <c r="AV4" s="479" t="s">
        <v>618</v>
      </c>
      <c r="AW4" s="480"/>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96"/>
      <c r="CA4" s="96"/>
      <c r="CB4" s="96"/>
      <c r="CC4" s="96"/>
      <c r="CD4" s="96"/>
      <c r="CE4" s="96"/>
      <c r="CF4" s="96"/>
      <c r="CG4" s="96"/>
      <c r="CH4" s="96"/>
      <c r="CI4" s="96"/>
      <c r="CJ4" s="96"/>
      <c r="CK4" s="96"/>
      <c r="CL4" s="96"/>
    </row>
    <row r="5" spans="1:90" s="79" customFormat="1" ht="11.45" customHeight="1" thickBot="1">
      <c r="A5" s="80"/>
      <c r="B5" s="214"/>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96"/>
      <c r="CA5" s="96"/>
      <c r="CB5" s="96"/>
      <c r="CC5" s="96"/>
      <c r="CD5" s="96"/>
      <c r="CE5" s="96"/>
      <c r="CF5" s="96"/>
      <c r="CG5" s="96"/>
      <c r="CH5" s="96"/>
      <c r="CI5" s="96"/>
      <c r="CJ5" s="96"/>
      <c r="CK5" s="96"/>
      <c r="CL5" s="96"/>
    </row>
    <row r="6" spans="1:90" s="1" customFormat="1" ht="40.35" customHeight="1" thickBot="1">
      <c r="A6" s="491" t="s">
        <v>167</v>
      </c>
      <c r="B6" s="493"/>
      <c r="C6" s="767" t="s">
        <v>168</v>
      </c>
      <c r="D6" s="768"/>
      <c r="E6" s="768"/>
      <c r="F6" s="768"/>
      <c r="G6" s="768"/>
      <c r="H6" s="768"/>
      <c r="I6" s="768"/>
      <c r="J6" s="768"/>
      <c r="K6" s="769"/>
      <c r="M6" s="167"/>
      <c r="N6" s="199" t="s">
        <v>169</v>
      </c>
      <c r="O6" s="770">
        <v>2024110010299</v>
      </c>
      <c r="P6" s="859"/>
      <c r="Q6" s="771"/>
    </row>
    <row r="7" spans="1:90" s="96" customFormat="1" ht="10.15" customHeight="1" thickBot="1">
      <c r="A7" s="105"/>
      <c r="B7" s="99"/>
      <c r="C7" s="99"/>
      <c r="D7" s="99"/>
      <c r="E7" s="99"/>
      <c r="F7" s="99"/>
      <c r="G7" s="99"/>
      <c r="H7" s="99"/>
      <c r="I7" s="99"/>
      <c r="J7" s="99"/>
      <c r="K7" s="99"/>
      <c r="L7" s="99"/>
      <c r="M7" s="106"/>
      <c r="N7" s="106"/>
      <c r="O7" s="106"/>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row>
    <row r="8" spans="1:90" s="79" customFormat="1" ht="21.75" customHeight="1" thickBot="1">
      <c r="A8" s="710" t="s">
        <v>6</v>
      </c>
      <c r="B8" s="710"/>
      <c r="C8" s="141" t="s">
        <v>170</v>
      </c>
      <c r="D8" s="160" t="s">
        <v>171</v>
      </c>
      <c r="E8" s="141" t="s">
        <v>172</v>
      </c>
      <c r="F8" s="160" t="s">
        <v>171</v>
      </c>
      <c r="G8" s="141" t="s">
        <v>173</v>
      </c>
      <c r="H8" s="160" t="s">
        <v>171</v>
      </c>
      <c r="I8" s="163" t="s">
        <v>174</v>
      </c>
      <c r="J8" s="161" t="s">
        <v>171</v>
      </c>
      <c r="K8" s="164"/>
      <c r="L8" s="165"/>
      <c r="M8" s="145"/>
      <c r="N8" s="840" t="s">
        <v>8</v>
      </c>
      <c r="O8" s="841"/>
      <c r="P8" s="842"/>
      <c r="Q8" s="808" t="s">
        <v>175</v>
      </c>
      <c r="R8" s="808"/>
      <c r="S8" s="808"/>
      <c r="T8" s="836"/>
      <c r="U8" s="837"/>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96"/>
      <c r="CA8" s="96"/>
      <c r="CB8" s="96"/>
      <c r="CC8" s="96"/>
      <c r="CD8" s="96"/>
      <c r="CE8" s="96"/>
      <c r="CF8" s="96"/>
      <c r="CG8" s="96"/>
      <c r="CH8" s="96"/>
      <c r="CI8" s="96"/>
      <c r="CJ8" s="96"/>
      <c r="CK8" s="96"/>
      <c r="CL8" s="96"/>
    </row>
    <row r="9" spans="1:90" s="79" customFormat="1" ht="21.75" customHeight="1">
      <c r="A9" s="710"/>
      <c r="B9" s="710"/>
      <c r="C9" s="143" t="s">
        <v>176</v>
      </c>
      <c r="D9" s="160" t="s">
        <v>171</v>
      </c>
      <c r="E9" s="141" t="s">
        <v>177</v>
      </c>
      <c r="F9" s="160" t="s">
        <v>171</v>
      </c>
      <c r="G9" s="141" t="s">
        <v>178</v>
      </c>
      <c r="H9" s="160" t="s">
        <v>171</v>
      </c>
      <c r="I9" s="163" t="s">
        <v>179</v>
      </c>
      <c r="J9" s="142"/>
      <c r="K9" s="164"/>
      <c r="L9" s="165"/>
      <c r="M9" s="145"/>
      <c r="N9" s="843"/>
      <c r="O9" s="844"/>
      <c r="P9" s="845"/>
      <c r="Q9" s="808" t="s">
        <v>180</v>
      </c>
      <c r="R9" s="808"/>
      <c r="S9" s="808"/>
      <c r="T9" s="836"/>
      <c r="U9" s="837"/>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137"/>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96"/>
      <c r="CA9" s="96"/>
      <c r="CB9" s="96"/>
      <c r="CC9" s="96"/>
      <c r="CD9" s="96"/>
      <c r="CE9" s="96"/>
      <c r="CF9" s="96"/>
      <c r="CG9" s="96"/>
      <c r="CH9" s="96"/>
      <c r="CI9" s="96"/>
      <c r="CJ9" s="96"/>
      <c r="CK9" s="96"/>
      <c r="CL9" s="96"/>
    </row>
    <row r="10" spans="1:90" s="79" customFormat="1" ht="21.75" customHeight="1" thickBot="1">
      <c r="A10" s="710"/>
      <c r="B10" s="710"/>
      <c r="C10" s="141" t="s">
        <v>181</v>
      </c>
      <c r="D10" s="138"/>
      <c r="E10" s="141" t="s">
        <v>182</v>
      </c>
      <c r="F10" s="138"/>
      <c r="G10" s="141" t="s">
        <v>183</v>
      </c>
      <c r="H10" s="144"/>
      <c r="I10" s="163" t="s">
        <v>184</v>
      </c>
      <c r="J10" s="142"/>
      <c r="K10" s="164"/>
      <c r="L10" s="165"/>
      <c r="M10" s="145"/>
      <c r="N10" s="846"/>
      <c r="O10" s="847"/>
      <c r="P10" s="848"/>
      <c r="Q10" s="808" t="s">
        <v>185</v>
      </c>
      <c r="R10" s="808"/>
      <c r="S10" s="808"/>
      <c r="T10" s="838" t="s">
        <v>171</v>
      </c>
      <c r="U10" s="839"/>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96"/>
      <c r="CA10" s="96"/>
      <c r="CB10" s="96"/>
      <c r="CC10" s="96"/>
      <c r="CD10" s="96"/>
      <c r="CE10" s="96"/>
      <c r="CF10" s="96"/>
      <c r="CG10" s="96"/>
      <c r="CH10" s="96"/>
      <c r="CI10" s="96"/>
      <c r="CJ10" s="96"/>
      <c r="CK10" s="96"/>
      <c r="CL10" s="96"/>
    </row>
    <row r="11" spans="1:90" s="96" customFormat="1" ht="18" customHeight="1" thickBot="1">
      <c r="I11" s="166"/>
      <c r="J11" s="166"/>
      <c r="K11" s="166"/>
      <c r="L11" s="166"/>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row>
    <row r="12" spans="1:90" ht="23.45" customHeight="1">
      <c r="A12" s="862" t="s">
        <v>123</v>
      </c>
      <c r="B12" s="852" t="s">
        <v>125</v>
      </c>
      <c r="C12" s="864" t="s">
        <v>619</v>
      </c>
      <c r="D12" s="864" t="s">
        <v>129</v>
      </c>
      <c r="E12" s="864" t="s">
        <v>131</v>
      </c>
      <c r="F12" s="864" t="s">
        <v>133</v>
      </c>
      <c r="G12" s="852" t="s">
        <v>135</v>
      </c>
      <c r="H12" s="852" t="s">
        <v>137</v>
      </c>
      <c r="I12" s="866" t="s">
        <v>620</v>
      </c>
      <c r="J12" s="866" t="s">
        <v>621</v>
      </c>
      <c r="K12" s="854" t="s">
        <v>143</v>
      </c>
      <c r="L12" s="868" t="s">
        <v>170</v>
      </c>
      <c r="M12" s="850"/>
      <c r="N12" s="851"/>
      <c r="O12" s="849" t="s">
        <v>172</v>
      </c>
      <c r="P12" s="850"/>
      <c r="Q12" s="851"/>
      <c r="R12" s="849" t="s">
        <v>173</v>
      </c>
      <c r="S12" s="850"/>
      <c r="T12" s="851"/>
      <c r="U12" s="849" t="s">
        <v>174</v>
      </c>
      <c r="V12" s="850"/>
      <c r="W12" s="851"/>
      <c r="X12" s="849" t="s">
        <v>176</v>
      </c>
      <c r="Y12" s="850"/>
      <c r="Z12" s="851"/>
      <c r="AA12" s="849" t="s">
        <v>177</v>
      </c>
      <c r="AB12" s="850"/>
      <c r="AC12" s="851"/>
      <c r="AD12" s="849" t="s">
        <v>178</v>
      </c>
      <c r="AE12" s="850"/>
      <c r="AF12" s="851"/>
      <c r="AG12" s="849" t="s">
        <v>179</v>
      </c>
      <c r="AH12" s="850"/>
      <c r="AI12" s="851"/>
      <c r="AJ12" s="849" t="s">
        <v>181</v>
      </c>
      <c r="AK12" s="850"/>
      <c r="AL12" s="851"/>
      <c r="AM12" s="849" t="s">
        <v>182</v>
      </c>
      <c r="AN12" s="850"/>
      <c r="AO12" s="851"/>
      <c r="AP12" s="849" t="s">
        <v>183</v>
      </c>
      <c r="AQ12" s="850"/>
      <c r="AR12" s="851"/>
      <c r="AS12" s="849" t="s">
        <v>184</v>
      </c>
      <c r="AT12" s="850"/>
      <c r="AU12" s="851"/>
      <c r="AV12" s="857" t="s">
        <v>622</v>
      </c>
      <c r="AW12" s="860" t="s">
        <v>623</v>
      </c>
      <c r="AX12" s="856"/>
      <c r="AY12" s="856"/>
      <c r="AZ12" s="856"/>
      <c r="BA12" s="856"/>
      <c r="BB12" s="856"/>
      <c r="BC12" s="856"/>
      <c r="BD12" s="856"/>
      <c r="BE12" s="856"/>
      <c r="BF12" s="856"/>
    </row>
    <row r="13" spans="1:90" s="101" customFormat="1" ht="36.75" customHeight="1" thickBot="1">
      <c r="A13" s="863"/>
      <c r="B13" s="853"/>
      <c r="C13" s="865"/>
      <c r="D13" s="865"/>
      <c r="E13" s="865"/>
      <c r="F13" s="865"/>
      <c r="G13" s="853"/>
      <c r="H13" s="853"/>
      <c r="I13" s="867"/>
      <c r="J13" s="867"/>
      <c r="K13" s="855"/>
      <c r="L13" s="146" t="s">
        <v>624</v>
      </c>
      <c r="M13" s="139" t="s">
        <v>625</v>
      </c>
      <c r="N13" s="139" t="s">
        <v>148</v>
      </c>
      <c r="O13" s="146" t="s">
        <v>624</v>
      </c>
      <c r="P13" s="139" t="s">
        <v>625</v>
      </c>
      <c r="Q13" s="139" t="s">
        <v>148</v>
      </c>
      <c r="R13" s="146" t="s">
        <v>624</v>
      </c>
      <c r="S13" s="139" t="s">
        <v>625</v>
      </c>
      <c r="T13" s="139" t="s">
        <v>148</v>
      </c>
      <c r="U13" s="146" t="s">
        <v>624</v>
      </c>
      <c r="V13" s="139" t="s">
        <v>625</v>
      </c>
      <c r="W13" s="139" t="s">
        <v>148</v>
      </c>
      <c r="X13" s="146" t="s">
        <v>624</v>
      </c>
      <c r="Y13" s="139" t="s">
        <v>625</v>
      </c>
      <c r="Z13" s="139" t="s">
        <v>148</v>
      </c>
      <c r="AA13" s="146" t="s">
        <v>624</v>
      </c>
      <c r="AB13" s="139" t="s">
        <v>625</v>
      </c>
      <c r="AC13" s="139" t="s">
        <v>148</v>
      </c>
      <c r="AD13" s="146" t="s">
        <v>624</v>
      </c>
      <c r="AE13" s="139" t="s">
        <v>625</v>
      </c>
      <c r="AF13" s="139" t="s">
        <v>148</v>
      </c>
      <c r="AG13" s="146" t="s">
        <v>624</v>
      </c>
      <c r="AH13" s="139" t="s">
        <v>625</v>
      </c>
      <c r="AI13" s="139" t="s">
        <v>148</v>
      </c>
      <c r="AJ13" s="146" t="s">
        <v>624</v>
      </c>
      <c r="AK13" s="139" t="s">
        <v>625</v>
      </c>
      <c r="AL13" s="139" t="s">
        <v>148</v>
      </c>
      <c r="AM13" s="146" t="s">
        <v>624</v>
      </c>
      <c r="AN13" s="139" t="s">
        <v>625</v>
      </c>
      <c r="AO13" s="139" t="s">
        <v>148</v>
      </c>
      <c r="AP13" s="146" t="s">
        <v>624</v>
      </c>
      <c r="AQ13" s="139" t="s">
        <v>625</v>
      </c>
      <c r="AR13" s="139" t="s">
        <v>148</v>
      </c>
      <c r="AS13" s="146" t="s">
        <v>624</v>
      </c>
      <c r="AT13" s="139" t="s">
        <v>625</v>
      </c>
      <c r="AU13" s="139" t="s">
        <v>148</v>
      </c>
      <c r="AV13" s="858"/>
      <c r="AW13" s="861"/>
      <c r="AX13" s="856"/>
      <c r="AY13" s="856"/>
      <c r="AZ13" s="856"/>
      <c r="BA13" s="856"/>
      <c r="BB13" s="856"/>
      <c r="BC13" s="856"/>
      <c r="BD13" s="856"/>
      <c r="BE13" s="856"/>
      <c r="BF13" s="856"/>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row>
    <row r="14" spans="1:90" ht="409.6">
      <c r="A14" s="185" t="s">
        <v>626</v>
      </c>
      <c r="B14" s="186" t="s">
        <v>627</v>
      </c>
      <c r="C14" s="186" t="s">
        <v>628</v>
      </c>
      <c r="D14" s="187">
        <v>3</v>
      </c>
      <c r="E14" s="186" t="s">
        <v>629</v>
      </c>
      <c r="F14" s="186" t="s">
        <v>630</v>
      </c>
      <c r="G14" s="187" t="s">
        <v>631</v>
      </c>
      <c r="H14" s="187" t="s">
        <v>632</v>
      </c>
      <c r="I14" s="188">
        <v>196518110</v>
      </c>
      <c r="J14" s="188">
        <v>56451000</v>
      </c>
      <c r="K14" s="189">
        <v>12289000</v>
      </c>
      <c r="L14" s="190">
        <v>418000</v>
      </c>
      <c r="M14" s="300">
        <v>407348</v>
      </c>
      <c r="N14" s="886" t="s">
        <v>633</v>
      </c>
      <c r="O14" s="192">
        <v>418000</v>
      </c>
      <c r="P14" s="301">
        <v>595506</v>
      </c>
      <c r="Q14" s="886" t="s">
        <v>634</v>
      </c>
      <c r="R14" s="192">
        <v>418000</v>
      </c>
      <c r="S14" s="301">
        <v>2214722</v>
      </c>
      <c r="T14" s="886" t="s">
        <v>635</v>
      </c>
      <c r="U14" s="192">
        <v>550000</v>
      </c>
      <c r="V14" s="301">
        <v>661576</v>
      </c>
      <c r="W14" s="887" t="s">
        <v>636</v>
      </c>
      <c r="X14" s="192">
        <v>418000</v>
      </c>
      <c r="Y14" s="329">
        <v>580863</v>
      </c>
      <c r="Z14" s="887" t="s">
        <v>637</v>
      </c>
      <c r="AA14" s="329">
        <v>418000</v>
      </c>
      <c r="AB14" s="329">
        <f>1609422+67280</f>
        <v>1676702</v>
      </c>
      <c r="AC14" s="341" t="s">
        <v>638</v>
      </c>
      <c r="AD14" s="192">
        <v>418000</v>
      </c>
      <c r="AE14" s="349">
        <f>946222+81774</f>
        <v>1027996</v>
      </c>
      <c r="AF14" s="348" t="s">
        <v>639</v>
      </c>
      <c r="AG14" s="192">
        <v>418000</v>
      </c>
      <c r="AH14" s="301">
        <v>1048173</v>
      </c>
      <c r="AI14" s="887" t="s">
        <v>640</v>
      </c>
      <c r="AJ14" s="192">
        <v>418000</v>
      </c>
      <c r="AK14" s="301">
        <v>1072428</v>
      </c>
      <c r="AL14" s="887" t="s">
        <v>348</v>
      </c>
      <c r="AM14" s="192">
        <v>418000</v>
      </c>
      <c r="AN14" s="301">
        <v>1135235</v>
      </c>
      <c r="AO14" s="887" t="s">
        <v>352</v>
      </c>
      <c r="AP14" s="192">
        <v>500000</v>
      </c>
      <c r="AQ14" s="888">
        <v>1122986</v>
      </c>
      <c r="AR14" s="887" t="s">
        <v>641</v>
      </c>
      <c r="AS14" s="192">
        <v>208000</v>
      </c>
      <c r="AT14" s="193"/>
      <c r="AU14" s="193"/>
      <c r="AV14" s="102">
        <f t="shared" ref="AV14" si="0">+L14+O14+R14+U14+X14+AA14+AD14+AG14+AJ14+AM14+AP14+AS14</f>
        <v>5020000</v>
      </c>
      <c r="AW14" s="301">
        <v>11543535</v>
      </c>
    </row>
    <row r="15" spans="1:90" ht="46.15" customHeight="1">
      <c r="A15" s="185"/>
      <c r="B15" s="186"/>
      <c r="C15" s="186"/>
      <c r="D15" s="187"/>
      <c r="E15" s="186"/>
      <c r="F15" s="198"/>
      <c r="G15" s="187"/>
      <c r="H15" s="187"/>
      <c r="I15" s="188"/>
      <c r="J15" s="188"/>
      <c r="K15" s="194"/>
      <c r="L15" s="190"/>
      <c r="M15" s="191"/>
      <c r="N15" s="191"/>
      <c r="O15" s="192"/>
      <c r="P15" s="193"/>
      <c r="Q15" s="213"/>
      <c r="R15" s="192"/>
      <c r="S15" s="193"/>
      <c r="T15" s="193"/>
      <c r="U15" s="192"/>
      <c r="V15" s="193"/>
      <c r="W15" s="193"/>
      <c r="X15" s="192"/>
      <c r="Y15" s="193"/>
      <c r="Z15" s="193"/>
      <c r="AA15" s="192"/>
      <c r="AB15" s="193"/>
      <c r="AC15" s="193"/>
      <c r="AD15" s="192"/>
      <c r="AE15" s="193"/>
      <c r="AF15" s="193"/>
      <c r="AG15" s="192"/>
      <c r="AH15" s="193"/>
      <c r="AI15" s="193"/>
      <c r="AJ15" s="192"/>
      <c r="AK15" s="193"/>
      <c r="AL15" s="193"/>
      <c r="AM15" s="192"/>
      <c r="AN15" s="193"/>
      <c r="AO15" s="193"/>
      <c r="AP15" s="192"/>
      <c r="AQ15" s="193"/>
      <c r="AR15" s="193"/>
      <c r="AS15" s="192"/>
      <c r="AT15" s="193"/>
      <c r="AU15" s="193"/>
      <c r="AV15" s="102"/>
      <c r="AW15" s="140"/>
    </row>
  </sheetData>
  <mergeCells count="54">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X12:Z12"/>
    <mergeCell ref="AJ12:AL12"/>
    <mergeCell ref="AM12:AO12"/>
    <mergeCell ref="AV12:AV13"/>
    <mergeCell ref="AS12:AU12"/>
    <mergeCell ref="AP12:AR12"/>
    <mergeCell ref="AD12:AF12"/>
    <mergeCell ref="AG12:AI12"/>
    <mergeCell ref="BF12:BF13"/>
    <mergeCell ref="AZ12:AZ13"/>
    <mergeCell ref="BA12:BA13"/>
    <mergeCell ref="BB12:BB13"/>
    <mergeCell ref="BC12:BC13"/>
    <mergeCell ref="BD12:BD13"/>
    <mergeCell ref="BE12:BE13"/>
    <mergeCell ref="R12:T12"/>
    <mergeCell ref="U12:W12"/>
    <mergeCell ref="G12:G13"/>
    <mergeCell ref="K12:K13"/>
    <mergeCell ref="AA12:AC12"/>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topLeftCell="A3" zoomScale="70" zoomScaleNormal="70" zoomScaleSheetLayoutView="70" workbookViewId="0">
      <selection activeCell="D18" sqref="D18:E18"/>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871"/>
      <c r="B1" s="872" t="s">
        <v>160</v>
      </c>
      <c r="C1" s="872"/>
      <c r="D1" s="872"/>
      <c r="E1" s="479" t="s">
        <v>161</v>
      </c>
      <c r="F1" s="480"/>
      <c r="G1" s="481"/>
    </row>
    <row r="2" spans="1:84" ht="22.5" customHeight="1" thickBot="1">
      <c r="A2" s="871"/>
      <c r="B2" s="873" t="s">
        <v>162</v>
      </c>
      <c r="C2" s="873"/>
      <c r="D2" s="873"/>
      <c r="E2" s="479" t="s">
        <v>163</v>
      </c>
      <c r="F2" s="480"/>
      <c r="G2" s="481"/>
    </row>
    <row r="3" spans="1:84" ht="31.5" customHeight="1" thickBot="1">
      <c r="A3" s="871"/>
      <c r="B3" s="497" t="s">
        <v>0</v>
      </c>
      <c r="C3" s="498"/>
      <c r="D3" s="499"/>
      <c r="E3" s="479" t="s">
        <v>164</v>
      </c>
      <c r="F3" s="480"/>
      <c r="G3" s="481"/>
    </row>
    <row r="4" spans="1:84" ht="22.5" customHeight="1" thickBot="1">
      <c r="A4" s="871"/>
      <c r="B4" s="500" t="s">
        <v>642</v>
      </c>
      <c r="C4" s="501"/>
      <c r="D4" s="502"/>
      <c r="E4" s="479" t="s">
        <v>643</v>
      </c>
      <c r="F4" s="480"/>
      <c r="G4" s="481"/>
    </row>
    <row r="5" spans="1:84" thickBot="1">
      <c r="A5" s="52"/>
      <c r="B5" s="52"/>
      <c r="C5" s="223"/>
      <c r="D5" s="223"/>
      <c r="E5" s="223"/>
      <c r="F5" s="224"/>
      <c r="G5" s="224"/>
      <c r="H5" s="224"/>
      <c r="I5" s="224"/>
      <c r="J5" s="224"/>
      <c r="K5" s="224"/>
    </row>
    <row r="6" spans="1:84" ht="37.9" customHeight="1">
      <c r="A6" s="491" t="s">
        <v>167</v>
      </c>
      <c r="B6" s="492"/>
      <c r="C6" s="876" t="s">
        <v>168</v>
      </c>
      <c r="D6" s="877"/>
      <c r="E6" s="878"/>
      <c r="F6" s="7"/>
      <c r="G6" s="7"/>
      <c r="H6" s="7"/>
      <c r="I6" s="7"/>
      <c r="J6" s="7"/>
      <c r="K6" s="7"/>
      <c r="L6" s="1"/>
      <c r="M6" s="167"/>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14" t="s">
        <v>644</v>
      </c>
      <c r="B7" s="737"/>
      <c r="C7" s="874"/>
      <c r="D7" s="874"/>
      <c r="E7" s="875"/>
      <c r="F7" s="224"/>
      <c r="G7" s="224"/>
      <c r="H7" s="224"/>
      <c r="I7" s="224"/>
      <c r="J7" s="224"/>
      <c r="K7" s="224"/>
    </row>
    <row r="8" spans="1:84" ht="45.75" customHeight="1" thickBot="1">
      <c r="A8" s="53" t="s">
        <v>151</v>
      </c>
      <c r="B8" s="53" t="s">
        <v>153</v>
      </c>
      <c r="C8" s="54" t="s">
        <v>155</v>
      </c>
      <c r="D8" s="869" t="s">
        <v>157</v>
      </c>
      <c r="E8" s="870"/>
    </row>
    <row r="9" spans="1:84" ht="41.45">
      <c r="A9" s="55">
        <v>45752</v>
      </c>
      <c r="B9" s="56"/>
      <c r="C9" s="68" t="s">
        <v>645</v>
      </c>
      <c r="D9" s="879" t="s">
        <v>646</v>
      </c>
      <c r="E9" s="880"/>
    </row>
    <row r="10" spans="1:84" ht="41.45">
      <c r="A10" s="55">
        <v>45752</v>
      </c>
      <c r="B10" s="56"/>
      <c r="C10" s="302" t="s">
        <v>647</v>
      </c>
      <c r="D10" s="881" t="s">
        <v>648</v>
      </c>
      <c r="E10" s="882"/>
    </row>
    <row r="11" spans="1:84" ht="27.6">
      <c r="A11" s="55">
        <v>45814</v>
      </c>
      <c r="B11" s="56"/>
      <c r="C11" s="69" t="s">
        <v>649</v>
      </c>
      <c r="D11" s="881" t="s">
        <v>650</v>
      </c>
      <c r="E11" s="882"/>
    </row>
    <row r="12" spans="1:84" ht="27.6">
      <c r="A12" s="55">
        <v>45814</v>
      </c>
      <c r="B12" s="57"/>
      <c r="C12" s="69" t="s">
        <v>651</v>
      </c>
      <c r="D12" s="881" t="s">
        <v>652</v>
      </c>
      <c r="E12" s="882"/>
    </row>
    <row r="13" spans="1:84" ht="27.6">
      <c r="A13" s="55">
        <v>45814</v>
      </c>
      <c r="B13" s="57"/>
      <c r="C13" s="69" t="s">
        <v>653</v>
      </c>
      <c r="D13" s="881" t="s">
        <v>652</v>
      </c>
      <c r="E13" s="882"/>
    </row>
    <row r="14" spans="1:84" ht="14.45">
      <c r="A14" s="58" t="s">
        <v>654</v>
      </c>
      <c r="B14" s="57"/>
      <c r="C14" s="70" t="s">
        <v>655</v>
      </c>
      <c r="D14" s="881" t="s">
        <v>656</v>
      </c>
      <c r="E14" s="882"/>
    </row>
    <row r="15" spans="1:84" ht="14.45">
      <c r="A15" s="58">
        <v>45929</v>
      </c>
      <c r="B15" s="57"/>
      <c r="C15" s="70" t="s">
        <v>655</v>
      </c>
      <c r="D15" s="881" t="s">
        <v>657</v>
      </c>
      <c r="E15" s="882"/>
    </row>
    <row r="16" spans="1:84" ht="19.149999999999999" customHeight="1">
      <c r="A16" s="59" t="s">
        <v>183</v>
      </c>
      <c r="B16" s="57"/>
      <c r="C16" s="70" t="s">
        <v>655</v>
      </c>
      <c r="D16" s="881" t="s">
        <v>657</v>
      </c>
      <c r="E16" s="882"/>
    </row>
    <row r="17" spans="1:5" ht="14.45">
      <c r="A17" s="60"/>
      <c r="B17" s="61"/>
      <c r="C17" s="71"/>
      <c r="D17" s="881"/>
      <c r="E17" s="882"/>
    </row>
    <row r="18" spans="1:5" ht="14.45">
      <c r="A18" s="60"/>
      <c r="B18" s="61"/>
      <c r="C18" s="71"/>
      <c r="D18" s="881"/>
      <c r="E18" s="882"/>
    </row>
    <row r="19" spans="1:5" ht="14.45">
      <c r="A19" s="62"/>
      <c r="B19" s="63"/>
      <c r="C19" s="65"/>
      <c r="D19" s="881"/>
      <c r="E19" s="882"/>
    </row>
    <row r="20" spans="1:5" ht="14.45">
      <c r="A20" s="64"/>
      <c r="B20" s="65"/>
      <c r="C20" s="65"/>
      <c r="D20" s="881"/>
      <c r="E20" s="882"/>
    </row>
    <row r="21" spans="1:5" ht="14.45">
      <c r="A21" s="64"/>
      <c r="B21" s="65"/>
      <c r="C21" s="65"/>
      <c r="D21" s="881"/>
      <c r="E21" s="882"/>
    </row>
    <row r="22" spans="1:5" ht="14.45">
      <c r="A22" s="64"/>
      <c r="B22" s="65"/>
      <c r="C22" s="65"/>
      <c r="D22" s="881"/>
      <c r="E22" s="882"/>
    </row>
    <row r="23" spans="1:5" ht="14.45">
      <c r="A23" s="64"/>
      <c r="B23" s="65"/>
      <c r="C23" s="65"/>
      <c r="D23" s="881"/>
      <c r="E23" s="882"/>
    </row>
    <row r="24" spans="1:5" ht="14.45">
      <c r="A24" s="64"/>
      <c r="B24" s="65"/>
      <c r="C24" s="65"/>
      <c r="D24" s="881"/>
      <c r="E24" s="882"/>
    </row>
    <row r="25" spans="1:5" ht="14.45">
      <c r="A25" s="64"/>
      <c r="B25" s="65"/>
      <c r="C25" s="65"/>
      <c r="D25" s="881"/>
      <c r="E25" s="882"/>
    </row>
    <row r="26" spans="1:5" ht="14.45">
      <c r="A26" s="64"/>
      <c r="B26" s="65"/>
      <c r="C26" s="65"/>
      <c r="D26" s="881"/>
      <c r="E26" s="882"/>
    </row>
    <row r="27" spans="1:5" ht="14.45">
      <c r="A27" s="64"/>
      <c r="B27" s="65"/>
      <c r="C27" s="65"/>
      <c r="D27" s="881"/>
      <c r="E27" s="882"/>
    </row>
    <row r="28" spans="1:5" ht="14.45">
      <c r="A28" s="64"/>
      <c r="B28" s="65"/>
      <c r="C28" s="65"/>
      <c r="D28" s="881"/>
      <c r="E28" s="882"/>
    </row>
    <row r="29" spans="1:5" ht="14.45">
      <c r="A29" s="64"/>
      <c r="B29" s="65"/>
      <c r="C29" s="65"/>
      <c r="D29" s="881"/>
      <c r="E29" s="882"/>
    </row>
    <row r="30" spans="1:5" ht="14.45">
      <c r="A30" s="64"/>
      <c r="B30" s="65"/>
      <c r="C30" s="65"/>
      <c r="D30" s="881"/>
      <c r="E30" s="882"/>
    </row>
    <row r="31" spans="1:5" ht="14.45">
      <c r="A31" s="64"/>
      <c r="B31" s="65"/>
      <c r="C31" s="65"/>
      <c r="D31" s="881"/>
      <c r="E31" s="882"/>
    </row>
    <row r="32" spans="1:5" ht="14.45">
      <c r="A32" s="64"/>
      <c r="B32" s="65"/>
      <c r="C32" s="65"/>
      <c r="D32" s="881"/>
      <c r="E32" s="882"/>
    </row>
    <row r="33" spans="1:5" ht="14.45">
      <c r="A33" s="64"/>
      <c r="B33" s="65"/>
      <c r="C33" s="65"/>
      <c r="D33" s="881"/>
      <c r="E33" s="882"/>
    </row>
    <row r="34" spans="1:5" ht="14.45">
      <c r="A34" s="64"/>
      <c r="B34" s="65"/>
      <c r="C34" s="65"/>
      <c r="D34" s="881"/>
      <c r="E34" s="882"/>
    </row>
    <row r="35" spans="1:5" ht="14.45">
      <c r="A35" s="64"/>
      <c r="B35" s="65"/>
      <c r="C35" s="65"/>
      <c r="D35" s="881"/>
      <c r="E35" s="882"/>
    </row>
    <row r="36" spans="1:5" ht="14.45">
      <c r="A36" s="66"/>
      <c r="B36" s="67"/>
      <c r="C36" s="67"/>
      <c r="D36" s="883"/>
      <c r="E36" s="88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4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3264F4C3-0D46-48A3-8092-FC08326649D3}"/>
</file>

<file path=customXml/itemProps3.xml><?xml version="1.0" encoding="utf-8"?>
<ds:datastoreItem xmlns:ds="http://schemas.openxmlformats.org/officeDocument/2006/customXml" ds:itemID="{424D544D-E8DA-422F-9D4F-04A0A303E7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2025-12-23T16:32:27Z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