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secretariadistritald-my.sharepoint.com/personal/yesanchez_sdmujer_gov_co/Documents/SDM_2025/8181/PlanAcción/"/>
    </mc:Choice>
  </mc:AlternateContent>
  <xr:revisionPtr revIDLastSave="0" documentId="8_{634A826E-39C8-4C8B-BC7E-3B4299EEA0B4}" xr6:coauthVersionLast="47" xr6:coauthVersionMax="47" xr10:uidLastSave="{00000000-0000-0000-0000-000000000000}"/>
  <bookViews>
    <workbookView xWindow="-120" yWindow="-120" windowWidth="29040" windowHeight="15720" tabRatio="731" firstSheet="1" activeTab="3"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externalReferences>
    <externalReference r:id="rId9"/>
    <externalReference r:id="rId10"/>
  </externalReference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38" l="1"/>
  <c r="D37" i="47"/>
  <c r="D36" i="47"/>
  <c r="E37" i="47"/>
  <c r="E36" i="47"/>
  <c r="N29" i="49"/>
  <c r="N28" i="49"/>
  <c r="O28" i="49" s="1"/>
  <c r="N27" i="49"/>
  <c r="O29" i="49" s="1"/>
  <c r="O26" i="49" a="1"/>
  <c r="N26" i="49"/>
  <c r="N25" i="49"/>
  <c r="N24" i="49"/>
  <c r="N29" i="20"/>
  <c r="N28" i="20"/>
  <c r="B27" i="20"/>
  <c r="N27" i="20" s="1"/>
  <c r="N26" i="20"/>
  <c r="N25" i="20"/>
  <c r="N24" i="20"/>
  <c r="O26" i="49" l="1"/>
  <c r="O25" i="49"/>
  <c r="O26" i="20"/>
  <c r="O25" i="20"/>
  <c r="O28" i="20"/>
  <c r="O29" i="20"/>
  <c r="C62" i="49" l="1"/>
  <c r="F116" i="20"/>
  <c r="G116" i="20"/>
  <c r="K23" i="47"/>
  <c r="J23" i="47"/>
  <c r="K22" i="47"/>
  <c r="J22" i="47"/>
  <c r="B34" i="49" l="1"/>
  <c r="J15" i="47" l="1"/>
  <c r="AW15" i="46"/>
  <c r="AV15" i="46"/>
  <c r="AW14" i="46"/>
  <c r="AV14" i="46"/>
  <c r="I16" i="47"/>
  <c r="H16" i="47"/>
  <c r="G16" i="47"/>
  <c r="F16" i="47"/>
  <c r="D16" i="47"/>
  <c r="I15" i="47"/>
  <c r="H15" i="47"/>
  <c r="G15" i="47"/>
  <c r="F15" i="47"/>
  <c r="D15" i="47"/>
  <c r="B52" i="38"/>
  <c r="C29" i="38"/>
  <c r="F26" i="38"/>
  <c r="I116" i="49"/>
  <c r="H116" i="49"/>
  <c r="G116" i="49"/>
  <c r="F116" i="49"/>
  <c r="E116" i="49"/>
  <c r="D116" i="49"/>
  <c r="C116" i="49"/>
  <c r="B116" i="49"/>
  <c r="B62" i="49"/>
  <c r="F36" i="49"/>
  <c r="I116" i="20"/>
  <c r="H116" i="20"/>
  <c r="E116" i="20"/>
  <c r="D116" i="20"/>
  <c r="C116" i="20"/>
  <c r="B116" i="20"/>
  <c r="B62" i="20"/>
  <c r="B34" i="20" l="1"/>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<sst xmlns="http://schemas.openxmlformats.org/spreadsheetml/2006/main" count="1671" uniqueCount="548">
  <si>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</si>
  <si>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</si>
  <si>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</si>
  <si>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</si>
  <si>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</si>
  <si>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</si>
  <si>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</si>
  <si>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</si>
  <si>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</si>
  <si>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</si>
  <si>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</si>
  <si>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</si>
  <si>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</si>
  <si>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</si>
  <si>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</si>
  <si>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</si>
  <si>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</si>
  <si>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</si>
  <si>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</si>
  <si>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</si>
  <si>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</si>
  <si>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</si>
  <si>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</si>
  <si>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</si>
  <si>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</si>
  <si>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</si>
  <si>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</si>
  <si>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</si>
  <si>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</si>
  <si>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</si>
  <si>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</si>
  <si>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</si>
  <si>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</si>
  <si>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</si>
  <si>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</si>
  <si>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</si>
  <si>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</si>
  <si>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</si>
  <si>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</si>
  <si>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</si>
  <si>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</si>
  <si>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</si>
  <si>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</si>
  <si>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</si>
  <si>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</si>
  <si>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</si>
  <si>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</si>
  <si>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</si>
  <si>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</si>
  <si>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</si>
  <si>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</si>
  <si>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</si>
  <si>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</si>
  <si>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</si>
  <si>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</si>
  <si>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</si>
  <si>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</si>
  <si>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</si>
  <si>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</si>
  <si>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</si>
  <si>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</si>
  <si>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</si>
  <si>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</si>
  <si>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</si>
  <si>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</si>
  <si>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</si>
  <si>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</si>
  <si>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</si>
  <si>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</si>
  <si>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</si>
  <si>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</si>
  <si>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</si>
  <si>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</si>
  <si>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</si>
  <si>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</si>
  <si>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</si>
  <si>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</si>
  <si>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</si>
  <si>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</si>
  <si>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</si>
  <si>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</si>
  <si>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</si>
  <si>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</si>
  <si>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</si>
  <si>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</si>
  <si>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</si>
  <si>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</si>
  <si>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</si>
  <si>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</si>
  <si>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</si>
  <si>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</si>
  <si>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</si>
  <si>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</si>
  <si>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</si>
  <si>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</si>
  <si>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</si>
  <si>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</si>
  <si>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</si>
  <si>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</si>
  <si>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</si>
  <si>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</si>
  <si>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</si>
  <si>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</si>
  <si>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</si>
  <si>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</si>
  <si>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</si>
  <si>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</si>
  <si>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</si>
  <si>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</si>
  <si>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</si>
  <si>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</si>
  <si>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</si>
  <si>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</si>
  <si>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</si>
  <si>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</si>
  <si>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</si>
  <si>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</si>
  <si>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</si>
  <si>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</si>
  <si>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</si>
  <si>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</si>
  <si>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</si>
  <si>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</si>
  <si>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</si>
  <si>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</si>
  <si>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</si>
  <si>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</si>
  <si>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</si>
  <si>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</si>
  <si>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</si>
  <si>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</si>
  <si>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</si>
  <si>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</si>
  <si>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</si>
  <si>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</si>
  <si>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</si>
  <si>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</si>
  <si>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</si>
  <si>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</si>
  <si>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</si>
  <si>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</si>
  <si>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</si>
  <si>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</si>
  <si>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</si>
  <si>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</si>
  <si>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</si>
  <si>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</si>
  <si>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</si>
  <si>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</si>
  <si>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</si>
  <si>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</si>
  <si>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</si>
  <si>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</si>
  <si>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</si>
  <si>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</si>
  <si>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</si>
  <si>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</si>
  <si>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</si>
  <si>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</si>
  <si>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</si>
  <si>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</si>
  <si>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</si>
  <si>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</si>
  <si>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</si>
  <si>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</si>
  <si>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</si>
  <si>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</si>
  <si>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</si>
  <si>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</si>
  <si>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</si>
  <si>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</si>
  <si>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</si>
  <si>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</si>
  <si>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</si>
  <si>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</si>
  <si>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</si>
  <si>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</si>
  <si>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</si>
  <si>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</si>
  <si>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</si>
  <si>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</si>
  <si>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</si>
  <si>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</si>
  <si>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</si>
  <si>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</si>
  <si>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</si>
  <si>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</si>
  <si>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</si>
  <si>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</si>
  <si>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</si>
  <si>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</si>
  <si>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</si>
  <si>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</si>
  <si>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</si>
  <si>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</si>
  <si>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</si>
  <si>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</si>
  <si>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</si>
  <si>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</si>
  <si>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</si>
  <si>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</si>
  <si>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</si>
  <si>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</si>
  <si>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</si>
  <si>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</si>
  <si>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</si>
  <si>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</si>
  <si>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</si>
  <si>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</si>
  <si>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</si>
  <si>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</si>
  <si>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</si>
  <si>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</si>
  <si>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</si>
  <si>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</si>
  <si>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</si>
  <si>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</si>
  <si>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</si>
  <si>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</si>
  <si>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</si>
  <si>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</si>
  <si>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</si>
  <si>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</si>
  <si>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</si>
  <si>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</si>
  <si>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</si>
  <si>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</si>
  <si>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</si>
  <si>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</si>
  <si>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</si>
  <si>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</si>
  <si>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</si>
  <si>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</si>
  <si>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Como parte de los avances en la producción de boletines estadísticos, durante el mes de agosto se publicaron los siguientes boletines en la página web del OMEG: 
a. Reporte de atenciones SDMujer SiMisional, corte julio de 2025
c. Boletín de feminicidio corte julio de 2025. 
b. Reporte de atenciones Inforcuidado corte mayo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
Adicionalmente, se actualizó la información de los visualizadores del la página web del OMEG a corte de julio de 2025.</t>
  </si>
  <si>
    <r>
      <t xml:space="preserve">Se cuenta a la fecha con información estadística actualizada y robusta sobre los derechos de las mujeres para la toma de decisiones, contando con:
a. 7 boletines estadísticos sobre feminicidio en Bogotá
</t>
    </r>
    <r>
      <rPr>
        <sz val="13"/>
        <color theme="1"/>
        <rFont val="Arial"/>
        <family val="2"/>
      </rPr>
      <t>b. 8 reportes de atenciones con datos SDMujer Simisional</t>
    </r>
    <r>
      <rPr>
        <sz val="13"/>
        <rFont val="Arial"/>
        <family val="2"/>
      </rPr>
      <t xml:space="preserve">
c.</t>
    </r>
    <r>
      <rPr>
        <sz val="13"/>
        <color theme="1"/>
        <rFont val="Arial"/>
        <family val="2"/>
      </rPr>
      <t xml:space="preserve"> 7 reportes de atenciones del Sistema de información de Cuidado - InfoCuidado
d. Inventario de publicaciones actualizado con corte 31 de agosto de 2025
e. Visualizador de datos OMEG actualizado con corte al  30 de julio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t>
    </r>
  </si>
  <si>
    <t>Contar con información estadistica mensual y acumulada sobre la situación de derechos de las mujeres en la ciudad, favorece la toma de decisiones informada y basada en la evidencia de los datos para la gestión pública. Asimismo, que las mujeres, la ciudadanía en general y actores publicos y privados cuenten con información de calidad para procesos de participación, representación política, entre otras.</t>
  </si>
  <si>
    <t>SEPTIEMBRE</t>
  </si>
  <si>
    <t xml:space="preserve">Como parte de los avances en la producción de boletines estadísticos, durante el mes de septiembre se publicaron los siguientes boletines en la página web del OMEG: 
a. Reporte de atenciones SDMujer SiMisional, corte agosto de 2025
c. Boletín de feminicidio corte agosto de 2025. 
b. Reporte de atenciones Inforcuidado corte junio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septiembre se realizaron los siguientes avances: 
Cifras y datos procesados para 6 de los derechos y para el preámbulo sociodemográfico. Se diagramaron 7 infografías incluyendo insumos de la DDDP de cada derecho.
Adicionalmente, se actualizó la información de los visualizadores del la página web del OMEG a corte de agosto de 2025.
</t>
  </si>
  <si>
    <r>
      <t xml:space="preserve">Se cuenta a la fecha con información estadística actualizada y robusta sobre los derechos de las mujeres para la toma de decisiones, contando con:
a. 8 boletines estadísticos sobre feminicidio en Bogotá
</t>
    </r>
    <r>
      <rPr>
        <sz val="13"/>
        <color theme="1"/>
        <rFont val="Arial"/>
        <family val="2"/>
      </rPr>
      <t>b. 9 reportes de atenciones con datos SDMujer Simisional</t>
    </r>
    <r>
      <rPr>
        <sz val="13"/>
        <rFont val="Arial"/>
        <family val="2"/>
      </rPr>
      <t xml:space="preserve">
c.</t>
    </r>
    <r>
      <rPr>
        <sz val="13"/>
        <color theme="1"/>
        <rFont val="Arial"/>
        <family val="2"/>
      </rPr>
      <t xml:space="preserve"> 8 reportes de atenciones del Sistema de información de Cuidado - InfoCuidado
d. Inventario de publicaciones actualizado con corte 30 de septiembre de 2025
e. Visualizador de datos OMEG actualizado con corte al  30 de agosto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Cifras y datos procesados para 6 de los derechos y para el preámbulo sociodemográfico. Se diagramaron 7 infografías incluyendo insumos de la DDDP de cada derecho.</t>
    </r>
  </si>
  <si>
    <t>OCTUBRE</t>
  </si>
  <si>
    <t>Como parte de los avances en la producción de boletines estadísticos, durante el mes de octubre se publicaron los siguientes boletines en la página web del OMEG:
a. Reporte de atenciones SDMujer SiMisional, corte septiembre de 2025
c. Boletín de feminicidio corte septiembre de 2025. 
b. Reporte de atenciones Inforcuidado corte julio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octubre se avanzó con: Cifras y datos procesados para los 8 derechos y para el preámbulo sociodemográfico. Se continuo con la diagramaron de 7 infografías incluyendo insumos de la DDDP de cada derecho.
Adicionalmente, se actualizó la información de los visualizadores del la página web del OMEG a corte septiembre de 2025.</t>
  </si>
  <si>
    <t xml:space="preserve">Se cuenta a la fecha con información estadística actualizada y robusta sobre los derechos de las mujeres para la toma de decisiones, contando con:
a. 8 boletines estadísticos sobre feminicidio en Bogotá
b. 9 reportes de atenciones con datos SDMujer Simisional
c. 8 reportes de atenciones del Sistema de información de Cuidado - InfoCuidado
d. Inventario de publicaciones actualizado con corte 31 de octubre de 2025
e. Visualizador de datos OMEG actualizado con corte al  30 de septiembre 2025.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los 8 derechos y para el preámbulo sociodemográfico. </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</si>
  <si>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</si>
  <si>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</si>
  <si>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</si>
  <si>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</si>
  <si>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</si>
  <si>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</si>
  <si>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</si>
  <si>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</si>
  <si>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</si>
  <si>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</si>
  <si>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</si>
  <si>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</si>
  <si>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</si>
  <si>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</si>
  <si>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</si>
  <si>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</si>
  <si>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</si>
  <si>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</si>
  <si>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</si>
  <si>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</si>
  <si>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</si>
  <si>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</si>
  <si>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</si>
  <si>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</si>
  <si>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</si>
  <si>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</si>
  <si>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</si>
  <si>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</si>
  <si>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</si>
  <si>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</si>
  <si>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</si>
  <si>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</si>
  <si>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</si>
  <si>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</si>
  <si>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</si>
  <si>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</si>
  <si>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</si>
  <si>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</si>
  <si>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</si>
  <si>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</si>
  <si>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</si>
  <si>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</si>
  <si>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</si>
  <si>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</si>
  <si>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</si>
  <si>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</si>
  <si>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</si>
  <si>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</si>
  <si>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</si>
  <si>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 xml:space="preserve">Se realiza la consolidación de datos y documentos públicados en el Observatorio de Mujeres y Equidad de Género - OMEG actualizando el 100% de los datos estadísticos para el mes de agosto, lo que permite contar con información actualizada, robusta y oportuna sobre la situación de derechos de las mujeres en Bogotá. </t>
  </si>
  <si>
    <t>Durante el mes de agosto se publicaron los siguientes boletines en la página web del OMEG: 
a. Reporte de atenciones SDMujer SiMisional, corte julio de 2025
c. Boletín de feminicidio corte julio de 2025. 
b. Reporte de atenciones Inforcuidado corte mayo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</si>
  <si>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31 de julio 
</t>
    </r>
    <r>
      <rPr>
        <b/>
        <sz val="10"/>
        <color theme="1"/>
        <rFont val="Arial"/>
        <family val="2"/>
      </rPr>
      <t xml:space="preserve">Visualizador InfoCuidado
</t>
    </r>
    <r>
      <rPr>
        <sz val="10"/>
        <color theme="1"/>
        <rFont val="Arial"/>
        <family val="2"/>
      </rPr>
      <t>a.	Durante el mes de agosto se realizó la actualización del modelo de datos en la base PostgreSQL con el corte operativo correspondiente al 31 de mayo de 2025. En este proceso, además de volcar los nuevos registros de atenciones, se llevó a cabo la incorporación de variables clave relacionadas con la estrategia itinerante del Sistema de Cuidado.
b.	Se implementó y documentó un repositorio oficial del proyecto InfoCuidado, destinado a la persistencia del código fuente y los recursos asociados al desarrollo del visualizador y del sistema de cargue. Este repositorio permitirá: Garantizar la trazabilidad de versiones - Facilitar el trabajo colaborativo entre equipos técnicos - Centralizar los notebooks, scripts SQL, archivos de configuración y documentación técnica. La estructura del repositorio ha sido organizada por ramas (main, desarrollo, feature/tableros, feature/cargue, etc.) siguiendo buenas prácticas de control de versiones.
c.	Durante este periodo se inició el proceso de actualización del corte operativo al 30 de junio de 2025, el cual incluye validaciones de consistencia, control de duplicidad, y verificación de correspondencia entre campos críticos (modelo_operacion_id, persona_id, servicio_id, etc.). Hasta el momento, el volcado de datos se encuentra completo, pero está pendiente la revisión final y verificación cruzada con los tableros de Power BI y las vistas materializadas del modelo.
d.	Se dio inicio al desarrollo técnico del Sistema de Cargue de InfoCuidado, como parte de la estrategia de automatización y fortalecimiento de procesos de integración de datos provenientes de entidades aliadas. En esta fase inicial se logró: Crear el repositorio dedicado al sistema de cargue - Definir la estructura base de carpetas y archivos - Implementar el código inicial de la rama main, incluyendo el entorno base del proyecto, archivo README, configuraciones iniciales y primeras rutas para la recepción de archivos. Este sistema será clave para permitir la carga controlada de archivos Excel o CSV, su validación automatizada y posterior integración con la base de datos principal y los tableros de visualización.</t>
    </r>
  </si>
  <si>
    <r>
      <rPr>
        <b/>
        <sz val="13"/>
        <color theme="1"/>
        <rFont val="Arial"/>
        <family val="2"/>
      </rPr>
      <t xml:space="preserve">Inventario de publicaciones del OMEG
</t>
    </r>
    <r>
      <rPr>
        <sz val="13"/>
        <color rgb="FF0070C0"/>
        <rFont val="Arial"/>
        <family val="2"/>
      </rPr>
      <t xml:space="preserve">
https://secretariadistritald.sharepoint.com/:f:/s/ContratacinSPI-2022/EnKJdmjbnYROnsmCrrS8ItEBLOYcVd-UcxvKC7bWansTKw?e=prhO8r</t>
    </r>
  </si>
  <si>
    <r>
      <rPr>
        <b/>
        <sz val="13"/>
        <color theme="1"/>
        <rFont val="Arial"/>
        <family val="2"/>
      </rPr>
      <t>SiMisional</t>
    </r>
    <r>
      <rPr>
        <sz val="13"/>
        <color theme="1"/>
        <rFont val="Arial"/>
        <family val="2"/>
      </rPr>
      <t xml:space="preserve">
</t>
    </r>
    <r>
      <rPr>
        <sz val="13"/>
        <color rgb="FF0070C0"/>
        <rFont val="Arial"/>
        <family val="2"/>
      </rPr>
      <t>https://omeg.sdmujer.gov.co/index.php/component/phocadownload/category/88-servicios-sd-mujer?download=1008:reporte-de-atenciones-secretaria-distrital-de-la-mujer-del-1-de-enero-a-31-de-julio-de-2025</t>
    </r>
    <r>
      <rPr>
        <sz val="13"/>
        <color theme="1"/>
        <rFont val="Arial"/>
        <family val="2"/>
      </rPr>
      <t xml:space="preserve">
(Archivo: RepAtenciones_Consolidado_JULIO2025)
</t>
    </r>
    <r>
      <rPr>
        <b/>
        <sz val="13"/>
        <color theme="1"/>
        <rFont val="Arial"/>
        <family val="2"/>
      </rPr>
      <t>Infocuidado</t>
    </r>
    <r>
      <rPr>
        <sz val="13"/>
        <color theme="1"/>
        <rFont val="Arial"/>
        <family val="2"/>
      </rPr>
      <t xml:space="preserve">
</t>
    </r>
    <r>
      <rPr>
        <sz val="13"/>
        <color rgb="FF0070C0"/>
        <rFont val="Arial"/>
        <family val="2"/>
      </rPr>
      <t>https://omeg.sdmujer.gov.co/index.php/component/phocadownload/category/98-info-cuidado?download=1007:reporte-infocuidado-del-1-de-marzo-de-2021-a-31-de-mayo-de-2025</t>
    </r>
    <r>
      <rPr>
        <sz val="13"/>
        <color theme="1"/>
        <rFont val="Arial"/>
        <family val="2"/>
      </rPr>
      <t xml:space="preserve">
(Archivo: Consolidado_ReporteInfoCuidado_Mayo_2025)
</t>
    </r>
    <r>
      <rPr>
        <b/>
        <sz val="13"/>
        <color theme="1"/>
        <rFont val="Arial"/>
        <family val="2"/>
      </rPr>
      <t>Boletín de feminicidios:</t>
    </r>
    <r>
      <rPr>
        <sz val="13"/>
        <color theme="1"/>
        <rFont val="Arial"/>
        <family val="2"/>
      </rPr>
      <t xml:space="preserve">
</t>
    </r>
    <r>
      <rPr>
        <sz val="13"/>
        <color rgb="FF0070C0"/>
        <rFont val="Arial"/>
        <family val="2"/>
      </rPr>
      <t>https://omeg.sdmujer.gov.co/index.php/component/phocadownload/category/99-feminicidios-y-otras-violencias-contra-las-mujeres?download=1011:boletin-no8-feminicidios-y-otras-violencias-agosto-2025</t>
    </r>
    <r>
      <rPr>
        <sz val="13"/>
        <color theme="1"/>
        <rFont val="Arial"/>
        <family val="2"/>
      </rPr>
      <t xml:space="preserve">
(Archivo:Ficha_Feminicidio_260825)</t>
    </r>
  </si>
  <si>
    <r>
      <rPr>
        <b/>
        <sz val="13"/>
        <color theme="1"/>
        <rFont val="Arial"/>
        <family val="2"/>
      </rPr>
      <t>Visualizador OMEG</t>
    </r>
    <r>
      <rPr>
        <sz val="13"/>
        <color rgb="FF0070C0"/>
        <rFont val="Arial"/>
        <family val="2"/>
      </rPr>
      <t xml:space="preserve">
https://secretariadistritald.sharepoint.com/:f:/s/ContratacinSPI-2022/EnKJdmjbnYROnsmCrrS8ItEBLOYcVd-UcxvKC7bWansTKw?e=prhO8r
</t>
    </r>
    <r>
      <rPr>
        <sz val="13"/>
        <color theme="1"/>
        <rFont val="Arial"/>
        <family val="2"/>
      </rPr>
      <t xml:space="preserve">
</t>
    </r>
    <r>
      <rPr>
        <b/>
        <sz val="13"/>
        <color theme="1"/>
        <rFont val="Arial"/>
        <family val="2"/>
      </rPr>
      <t>Visualizador INFOCUIDADO</t>
    </r>
    <r>
      <rPr>
        <sz val="13"/>
        <color theme="1"/>
        <rFont val="Arial"/>
        <family val="2"/>
      </rPr>
      <t xml:space="preserve">
https://infocuidado.sdmujer.gov.co/  </t>
    </r>
  </si>
  <si>
    <t xml:space="preserve">Se realiza la consolidación de datos y documentos públicados en el Observatorio de Mujeres y Equidad de Género - OMEG para el mes de septiembre, lo que permite contar con información actualizada, robusta y oportuna sobre la situación de derechos de las mujeres en Bogotá. </t>
  </si>
  <si>
    <t>Durante el mes de septiembre se publicaron los siguientes boletines en la página web del OMEG: 
a. Reporte de atenciones SDMujer SiMisional, mes vencido con corte agosto de 2025
c. Boletín de feminicidio mes vencido con corte agosto de 2025. 
b. Reporte de atenciones Infocuidado corte junio de 2025</t>
  </si>
  <si>
    <t xml:space="preserve">Durante el mes de septiembre se desplegó en ambiente productivo la actualización de los tableros de personas y atenciones con corte al 30 de junio de 2025, utilizando como fuente la base mdm_2025. La actualización fue publicada en el visualizador oficial https://infocuidado.sdmujer.gov.co/total-sistema, luego de revisar la integridad de los datos y validar el correcto funcionamiento de los filtros y visualizaciones en Power BI Embedded.
En paralelo, se avanzó en el desarrollo del Sistema de Cargue, configurando el entorno de desarrollo y desplegando el repositorio con su estructura base. Se completó la maquetación de la pantalla de login, que permitirá gestionar el ingreso de usuarios y entidades al sistema, así como la vista inicial para carga y análisis de archivos Excel, orientada a validar estructura y contenido de los archivos cargados.
También se diseñó el modelo preliminar de la base de datos del sistema, incluyendo tablas para trazabilidad de cargues, estado del procesamiento y gestión de errores. Finalmente, se configuró el Storage Account en Azure y se realizaron pruebas exitosas de carga de archivos mediante scripts en Python, logrando conexión directa desde la aplicación local al contenedor en la nube.
Estas acciones consolidan el avance hacia una plataforma robusta para la gestión automatizada de información por parte de las entidades del Sistema de Cuidado. </t>
  </si>
  <si>
    <r>
      <t xml:space="preserve">Inventario de publicaciones del OMEG
</t>
    </r>
    <r>
      <rPr>
        <b/>
        <sz val="13"/>
        <color theme="4"/>
        <rFont val="Arial"/>
        <family val="2"/>
      </rPr>
      <t>https://secretariadistritald.sharepoint.com/:x:/s/ContratacinSPI-2022/Efn58oKxD9VEqR9q7snp3W8BKoH7bCvIFzhGZGq-UALkzg?e=nOZMgI</t>
    </r>
  </si>
  <si>
    <r>
      <rPr>
        <b/>
        <sz val="13"/>
        <rFont val="Arial"/>
        <family val="2"/>
      </rPr>
      <t xml:space="preserve">SiMisional
</t>
    </r>
    <r>
      <rPr>
        <sz val="13"/>
        <rFont val="Arial"/>
        <family val="2"/>
      </rPr>
      <t xml:space="preserve">https://omeg.sdmujer.gov.co/index.php/component/phocadownload/category/88-servicios-sd-mujer?download=1013:reporte-de-atenciones-secretaria-distrital-de-la-mujer-del-1-de-enero-a-31-de-agosto-de-2025
(Archivo: RepAtenciones_Consolidado_agosto 2025)
</t>
    </r>
    <r>
      <rPr>
        <b/>
        <sz val="13"/>
        <rFont val="Arial"/>
        <family val="2"/>
      </rPr>
      <t xml:space="preserve">Infocuidado
</t>
    </r>
    <r>
      <rPr>
        <sz val="13"/>
        <rFont val="Arial"/>
        <family val="2"/>
      </rPr>
      <t xml:space="preserve">https://omeg.sdmujer.gov.co/index.php/component/phocadownload/category/98-info-cuidado?download=1012:reporte-infocuidado-del-1-de-marzo-de-2021-a-30-de-junio-de-2025
(Archivo: Consolidado_ReporteInfoCuidado_Junio_2025)
</t>
    </r>
    <r>
      <rPr>
        <b/>
        <sz val="13"/>
        <rFont val="Arial"/>
        <family val="2"/>
      </rPr>
      <t>Boletín de feminicidios:</t>
    </r>
    <r>
      <rPr>
        <sz val="13"/>
        <rFont val="Arial"/>
        <family val="2"/>
      </rPr>
      <t xml:space="preserve">
https://omeg.sdmujer.gov.co/index.php/component/phocadownload/category/99-feminicidios-y-otras-violencias-contra-las-mujeres?download=1011:boletin-no8-feminicidios-y-otras-violencias-agosto-2025
(Archivo: Ficha_Feminicidio_SEPTIEMBRE_240925)</t>
    </r>
  </si>
  <si>
    <t xml:space="preserve">Se realiza la consolidación de datos y documentos públicados en el Observatorio de Mujeres y Equidad de Género - OMEG actualizando el 100% de los datos estadísticos para el mes de octubre, lo que permite contar con información actualizada, robusta y oportuna sobre la situación de derechos de las mujeres en Bogotá. </t>
  </si>
  <si>
    <t>Durante el mes de octubre se publicaron los siguientes boletines en la página web del OMEG: 
a. Reporte de atenciones SDMujer SiMisional, mes vencido con corte septiembre de 2025
b. Boletín de feminicidio con corte octubre de 2025. 
c. Reporte de atenciones Infocuidado corte julio de 2025</t>
  </si>
  <si>
    <t>Durante el mes de octubre de 2025, se desarrollaron avances significativos tanto en la actualización del visualizador InfoCuidado como en la implementación técnica del sistema de cargue de datos. En primer lugar, se realizó la revisión y depuración de la base de datos entregada por Dalberg, la cual presentaba inconsistencias al momento de integrarse con los registros de atenciones. Estas inconsistencias fueron corregidas, permitiendo la adecuada fusión de los datos en la plataforma de análisis.
Asimismo, se completó la actualización de los endpoints de información y se cargaron al visualizador los datos correspondientes al mes de julio, incluyendo los tableros de personas y atenciones. El visualizador fue actualizado y verificado, garantizando su operatividad con la nueva información incorporada.
En paralelo, se avanzó en el desarrollo e implementación del modelo de base de datos del sistema de cargue, incluyendo la creación de la estructura en el entorno de pruebas. Se inició el montaje técnico de los endpoints básicos como upload, login y validación, usando el framework FastAPI (Python). El proyecto se encuentra en etapa de afianzamiento técnico, proyectando una versión funcional preliminar para el 13 de diciembre de 2025.</t>
  </si>
  <si>
    <t>Inventario de publicaciones del OMEG
https://secretariadistritald.sharepoint.com/:f:/s/ContratacinSPI-2022/Em2X19sLqW9EqWmoRljli98Bka8hdyWNsDLEzdxzmIB5zg?e=mDJhKX</t>
  </si>
  <si>
    <r>
      <rPr>
        <b/>
        <sz val="13"/>
        <rFont val="Arial"/>
        <family val="2"/>
      </rPr>
      <t xml:space="preserve">SiMisional
</t>
    </r>
    <r>
      <rPr>
        <sz val="13"/>
        <rFont val="Arial"/>
        <family val="2"/>
      </rPr>
      <t xml:space="preserve">hrome-extension://efaidnbmnnnibpcajpcglclefindmkaj/https://omeg.sdmujer.gov.co/phocadownload/2025/RepAtenciones_Consolidado_SEPTIEMBRE2025.pdf
(Archivo: RepAtenciones_Consolidado_septiembre 2025)
</t>
    </r>
    <r>
      <rPr>
        <b/>
        <sz val="13"/>
        <rFont val="Arial"/>
        <family val="2"/>
      </rPr>
      <t xml:space="preserve">Infocuidado
</t>
    </r>
    <r>
      <rPr>
        <sz val="13"/>
        <rFont val="Arial"/>
        <family val="2"/>
      </rPr>
      <t xml:space="preserve">https://omeg.sdmujer.gov.co/index.php/component/phocadownload/category/98?Itemid=368
(Archivo: Consolidado_ReporteInfoCuidado_Julio_2025)
</t>
    </r>
    <r>
      <rPr>
        <b/>
        <sz val="13"/>
        <rFont val="Arial"/>
        <family val="2"/>
      </rPr>
      <t>Boletín de feminicidios:</t>
    </r>
    <r>
      <rPr>
        <sz val="13"/>
        <rFont val="Arial"/>
        <family val="2"/>
      </rPr>
      <t xml:space="preserve">
https://omeg.sdmujer.gov.co/index.php/component/phocadownload/category/99 (Archivo: Ficha_Feminicidio_Octubre_221025)</t>
    </r>
  </si>
  <si>
    <r>
      <rPr>
        <b/>
        <sz val="13"/>
        <color theme="1"/>
        <rFont val="Arial"/>
        <family val="2"/>
      </rPr>
      <t xml:space="preserve">Visualizador OMEG
</t>
    </r>
    <r>
      <rPr>
        <sz val="13"/>
        <color theme="1"/>
        <rFont val="Arial"/>
        <family val="2"/>
      </rPr>
      <t xml:space="preserve">https://secretariadistritald.sharepoint.com/:f:/s/ContratacinSPI-2022/Erdf5rjb_XhCn26ot7DVklAB7XMcltZVP6iQSCuH083X6Q?e=mLtrNW
</t>
    </r>
    <r>
      <rPr>
        <b/>
        <sz val="13"/>
        <color theme="1"/>
        <rFont val="Arial"/>
        <family val="2"/>
      </rPr>
      <t>Visualizador INFOCUIDADO</t>
    </r>
    <r>
      <rPr>
        <sz val="13"/>
        <color theme="1"/>
        <rFont val="Arial"/>
        <family val="2"/>
      </rPr>
      <t xml:space="preserve">
https://secretariadistritald.sharepoint.com/:f:/s/ContratacinSPI-2022/EqXIUBQFZBhGhDSauRsbbG8BzzrmrJT19HtSP2RMBZIR5g?e=XRfztq</t>
    </r>
  </si>
  <si>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</si>
  <si>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</si>
  <si>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</si>
  <si>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</si>
  <si>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</si>
  <si>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</si>
  <si>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</si>
  <si>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</si>
  <si>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</si>
  <si>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</si>
  <si>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</si>
  <si>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</si>
  <si>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</si>
  <si>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</si>
  <si>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</si>
  <si>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</si>
  <si>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</si>
  <si>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</si>
  <si>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</si>
  <si>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</si>
  <si>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</si>
  <si>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</si>
  <si>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</si>
  <si>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</si>
  <si>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</si>
  <si>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</si>
  <si>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</si>
  <si>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r>
      <t xml:space="preserve">Durante el mes de agosto,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
Evaluación Intermedia de la Política Pública de Mujeres y Equidad de Género:
</t>
    </r>
    <r>
      <rPr>
        <sz val="10"/>
        <color rgb="FF000000"/>
        <rFont val="Arial"/>
        <family val="2"/>
      </rPr>
      <t xml:space="preserve">Avances en el proceso de aprobación del diseño de investigación de la evaluación intermedia, y diseño de instrumento de recolección de información para la misma. 
</t>
    </r>
    <r>
      <rPr>
        <b/>
        <sz val="10"/>
        <color rgb="FF000000"/>
        <rFont val="Arial"/>
        <family val="2"/>
      </rPr>
      <t>Actualización de la encuesta de Mujeres y Equidad de Género:</t>
    </r>
    <r>
      <rPr>
        <sz val="10"/>
        <color rgb="FF000000"/>
        <rFont val="Arial"/>
        <family val="2"/>
      </rPr>
      <t xml:space="preserve">
Evaluación de las propuestas presentadas en el marco del concurso de meritos para la implementación de la encuesta de mujeres y equidad de género. 
</t>
    </r>
    <r>
      <rPr>
        <b/>
        <sz val="10"/>
        <color rgb="FF000000"/>
        <rFont val="Arial"/>
        <family val="2"/>
      </rPr>
      <t xml:space="preserve">Estudio territorializado sobre trabajo de cuidado no remunerado en Bogotá: </t>
    </r>
    <r>
      <rPr>
        <sz val="10"/>
        <color rgb="FF000000"/>
        <rFont val="Arial"/>
        <family val="2"/>
      </rPr>
      <t xml:space="preserve">
Avance en el diseño del anexo técnico para del concurso de meritos para la implementación de la encuesta de cuidado de Bogotá. 
</t>
    </r>
    <r>
      <rPr>
        <b/>
        <sz val="10"/>
        <color rgb="FF000000"/>
        <rFont val="Arial"/>
        <family val="2"/>
      </rPr>
      <t>Investigación Acoso Sexual en el Transporte y Espacio Público en Bogotá:</t>
    </r>
    <r>
      <rPr>
        <sz val="10"/>
        <color rgb="FF000000"/>
        <rFont val="Arial"/>
        <family val="2"/>
      </rPr>
      <t xml:space="preserve">
Diseño de formatos para la recolección de información cuantitativa sobre el acoso en Bogotá, reuniones para establecer estrategias de trabajo conjuntas con Transmilenio, capacitaciones para apoyar el levantamiento de informacion, y redacción de documentos técnicos para el levantamiento de información. 
</t>
    </r>
    <r>
      <rPr>
        <b/>
        <sz val="10"/>
        <color rgb="FF000000"/>
        <rFont val="Arial"/>
        <family val="2"/>
      </rPr>
      <t xml:space="preserve">Comprendiendo el fenómeno del feminicidio en Bogotá. </t>
    </r>
    <r>
      <rPr>
        <sz val="10"/>
        <color rgb="FF000000"/>
        <rFont val="Arial"/>
        <family val="2"/>
      </rPr>
      <t xml:space="preserve">
Publicación de los principales resultados de la investigación en la página del Observatorio de Mujeres y Equidad de Género.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</si>
  <si>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t>
  </si>
  <si>
    <t>La ciudadanía se beneficia directamente de este trabajo institucional, ya que la evaluación de la Política de Mujeres y la actualización de la encuesta de Equidad de Género permitirán diseñar programas públicos más efectivos y mejor dirigidos a las necesidades reales de las mujeres. La investigación sobre acoso sexual en el transporte, realizada en alianza con TransMilenio, se traducirá en entornos más seguros para todas. Además, el estudio sobre el trabajo de cuidado no remunerado visibilizará esta labor esencial, sentando las bases para políticas de reconocimiento y redistribución, mientras que la investigación sobre feminicidios es fundamental para prevenir y erradicar la violencia más extrema contra las mujeres</t>
  </si>
  <si>
    <r>
      <t xml:space="preserve">Durante el mes de septiembre,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t>
    </r>
    <r>
      <rPr>
        <b/>
        <sz val="10"/>
        <color rgb="FF000000"/>
        <rFont val="Arial"/>
        <family val="2"/>
      </rPr>
      <t>Actualización de la encuesta de Mujeres y Equidad de Género:</t>
    </r>
    <r>
      <rPr>
        <sz val="10"/>
        <color rgb="FF000000"/>
        <rFont val="Arial"/>
        <family val="2"/>
      </rPr>
      <t xml:space="preserve">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t>
    </r>
    <r>
      <rPr>
        <b/>
        <sz val="10"/>
        <color rgb="FF000000"/>
        <rFont val="Arial"/>
        <family val="2"/>
      </rPr>
      <t xml:space="preserve">Investigación Acoso Sexual en el Transporte y Espacio Público en Bogotá:
</t>
    </r>
    <r>
      <rPr>
        <sz val="10"/>
        <color rgb="FF000000"/>
        <rFont val="Arial"/>
        <family val="2"/>
      </rPr>
      <t xml:space="preserve">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r>
  </si>
  <si>
    <r>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
    </r>
    <r>
      <rPr>
        <sz val="10"/>
        <rFont val="Arial"/>
        <family val="2"/>
      </rPr>
      <t xml:space="preserve">otras tres (3) </t>
    </r>
    <r>
      <rPr>
        <sz val="10"/>
        <color theme="1"/>
        <rFont val="Arial"/>
        <family val="2"/>
      </rPr>
      <t xml:space="preserve">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
</t>
    </r>
  </si>
  <si>
    <t xml:space="preserve">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
Los procesos de investigación que se adelantan de forma conjunta entre el OMEG y otras entidades a nivel distrital fortalece la articulación interinstitucional para contar con datos actualizados, pertinentes y confiables para prevenir, atender y erradicar las violencias contra las mujeres y promover sus derechos	 </t>
  </si>
  <si>
    <r>
      <t xml:space="preserve">Durante el mes de octubre,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t>
    </r>
    <r>
      <rPr>
        <b/>
        <sz val="10"/>
        <color rgb="FF000000"/>
        <rFont val="Arial"/>
        <family val="2"/>
      </rPr>
      <t>Actualización de la encuesta de Mujeres y Equidad de Género:</t>
    </r>
    <r>
      <rPr>
        <sz val="10"/>
        <color rgb="FF000000"/>
        <rFont val="Arial"/>
        <family val="2"/>
      </rPr>
      <t xml:space="preserve">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r>
    <r>
      <rPr>
        <b/>
        <sz val="10"/>
        <color rgb="FF000000"/>
        <rFont val="Arial"/>
        <family val="2"/>
      </rPr>
      <t xml:space="preserve">Investigación Acoso Sexual en el Transporte y Espacio Público en Bogotá:
</t>
    </r>
    <r>
      <rPr>
        <sz val="10"/>
        <color rgb="FF000000"/>
        <rFont val="Arial"/>
        <family val="2"/>
      </rPr>
      <t xml:space="preserve">Se continua en el procesamiento y analisi de la información a partir de las encuestas realizadas. </t>
    </r>
    <r>
      <rPr>
        <sz val="10"/>
        <rFont val="Arial"/>
        <family val="2"/>
      </rPr>
      <t xml:space="preserve">Se recogieron en total 3.969 encuestas efectivas a usuarias y usuarios del sistema de transporte masivo (2.184 mujeres y 1.785 hombres) Se cuenta con una </t>
    </r>
    <r>
      <rPr>
        <sz val="10"/>
        <color rgb="FF000000"/>
        <rFont val="Arial"/>
        <family val="2"/>
      </rPr>
      <t>Presentación de Power Point con los hallazgos que resultaron del análisis de la información de la Línea Base sobre Violencia Sexual en TransMilenio</t>
    </r>
  </si>
  <si>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c. Avances en el diseño de otras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t>
  </si>
  <si>
    <t xml:space="preserve">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</si>
  <si>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t>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</si>
  <si>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</si>
  <si>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</si>
  <si>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</si>
  <si>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</si>
  <si>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</si>
  <si>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</si>
  <si>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</si>
  <si>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</si>
  <si>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</si>
  <si>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</si>
  <si>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</si>
  <si>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</si>
  <si>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</si>
  <si>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</si>
  <si>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</si>
  <si>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</si>
  <si>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</si>
  <si>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</si>
  <si>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</si>
  <si>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</si>
  <si>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</si>
  <si>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</si>
  <si>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</si>
  <si>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</si>
  <si>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</si>
  <si>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</si>
  <si>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</si>
  <si>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</si>
  <si>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</si>
  <si>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</si>
  <si>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</si>
  <si>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0"/>
        <color theme="1"/>
        <rFont val="Arial"/>
        <family val="2"/>
      </rPr>
      <t xml:space="preserve">Estudio territorializado sobre trabajo de cuidado no remunerado en Bogotá. </t>
    </r>
    <r>
      <rPr>
        <sz val="10"/>
        <color theme="1"/>
        <rFont val="Arial"/>
        <family val="2"/>
      </rPr>
      <t xml:space="preserve">
Definición del alcance técnico y operativo del estudio territorializado del cuidado.
</t>
    </r>
    <r>
      <rPr>
        <b/>
        <sz val="10"/>
        <color theme="1"/>
        <rFont val="Arial"/>
        <family val="2"/>
      </rPr>
      <t>Investigación Acoso Sexual en el Transporte y Espacio Público en Bogotá</t>
    </r>
    <r>
      <rPr>
        <sz val="10"/>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theme="1"/>
        <rFont val="Arial"/>
        <family val="2"/>
      </rPr>
      <t>Investigación caracterización de personas que realizan Actividades Sexuales Pagadas en Bogotá</t>
    </r>
    <r>
      <rPr>
        <sz val="10"/>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theme="1"/>
        <rFont val="Arial"/>
        <family val="2"/>
      </rPr>
      <t xml:space="preserve">Comprendiendo el fenómeno del feminicidio en Bogotá. </t>
    </r>
    <r>
      <rPr>
        <sz val="10"/>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</si>
  <si>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</si>
  <si>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</si>
  <si>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</si>
  <si>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</si>
  <si>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</si>
  <si>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</si>
  <si>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</si>
  <si>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</si>
  <si>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</si>
  <si>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 xml:space="preserve">Durante el mes de agosto, se avanzó en las siguientes actividades para la producción de un documento de la evaluación intermedia de la Política Pública de Mujeres y Equidad de Género de Bogotá: 
1. Avance en la elaboración del instrumento de recolección de información diseñado para la evaluación intermedia de la PPMyEG. 
2. Avance en la aprobación del diseño de investigación de la Evaluación Intermedia de operaciones y procesos de la PPMyEG, en una reunión de socialización del diseño a la Subsecretaria del Cuidado y Políticas de Igualdad. 
3. Avance en la aprobación del diseño de investigación de la Evaluación Intermedia de operaciones y procesos de la PPMyEG, en una reunión de socialización del diseño a profesionales de la Secretaría de Planeación.  
4. Avance en la aprobación del diseño de investigación de la Evaluación Intermedia de operaciones y procesos de la PPMyEG. </t>
  </si>
  <si>
    <t>Durante el mes de agosto, se avanzó en las siguientes actividades para la producción de un documento de actualización de la Encuesta de Mujeres y Equidad de Género:
1. Avance en la elaboración del Documento de Identificación de Necesidades en el marco de los requerimientos establecidos por el Plan Estadístico Distrital para las operaciones estadísticas en el distrito.
2. Avance en la elaboración del Plan general de la Encuesta de Mujeres y Equidad de Género en el marco de los requerimientos establecidos por el Plan Estadístico Distrital para las operaciones estadísticas en el distrito.
3. Documentos elaborados en el marco de la evaluación preliminar de ofertas, para el proceso de selección por concurso de méritos conducente a la implementación de la Encuesta de Mujeres y Equidad de Género. 
4. Documentos de soporte a la evaluación final de la EMEG, para el proceso de selección por concurso de méritos conducente a la implementación de la Encuesta de Mujeres y Equidad de Género. 
5. Documentos con las observaciones a los pliegos y la adenda al contrato, para el proceso de selección por concurso de méritos conducente a la implementación de la Encuesta de Mujeres y Equidad de Género.</t>
  </si>
  <si>
    <t>Durante el mes de agosto,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Implementación del método de grupos focales con colaboradoras de la SDMujer para el levantamiento de información cualitativa para el desarrollo de la investigación sobre el Acoso sexual en el transporte público en Bogotá. 
3. Elaboración de formularios físicos y en línea para el piloto y para la implementación final de la encuesta de la línea base de Acoso y violencia sexual en Transmilenio, que será insumo de la Investigación sobre acoso sexual en el transporte público del OMEG. 
4. Elaboración del instructivo de aplicación de la encuesta sobre Acoso y violencia sexual en Transmilenio, que será insumo de la Investigación sobre acoso sexual en el transporte público del OMEG. 
5. Elaboración del protocolo para la implementación de la encuesta sobre Acoso y violencia sexual en Transmilenio, que será insumo de la Investigación sobre acoso sexual en el transporte público del OMEG. 
6. Avance en el desarrollo del anexo técnico para la contratación, por concurso de méritos, de la implementación la encuesta de cuidado
7. Avance en el documento narrativo de la investigación "Feminicidios en Bogotá: un estudio de distribución territorial (2020-2024) y caracterización de casos (2023-2024)"</t>
  </si>
  <si>
    <r>
      <t xml:space="preserve">Anexo 1 Variables y preguntas instrumento
Anexo 2 Acta presentación a subsecretaria
Anexo 3 Acta presentación a SDP
Anexo 4. PPT 20250825_Diseño Eval_Intermedia_PPMYEG_Alcance
</t>
    </r>
    <r>
      <rPr>
        <sz val="10"/>
        <color rgb="FF0070C0"/>
        <rFont val="Arial"/>
        <family val="2"/>
      </rPr>
      <t xml:space="preserve">
https://secretariadistritald.sharepoint.com/:f:/s/ContratacinSPI-2022/EnoiLectjPZKkre1XyJ3cooBCjS75vAoDqlf-AnHrxQbRA?e=JeygP1</t>
    </r>
  </si>
  <si>
    <r>
      <t xml:space="preserve">Anexo 1 Documentos de Identificación de necesidades 
Anexo 2 Plan General de la EMEG.
Anexo 3. Evaluación Preliminar
Anexo 4. Evaluación Final 
Anexo 5. Observaciones a pliegos y adenda
</t>
    </r>
    <r>
      <rPr>
        <sz val="10"/>
        <color rgb="FF0070C0"/>
        <rFont val="Arial"/>
        <family val="2"/>
      </rPr>
      <t xml:space="preserve">
https://secretariadistritald.sharepoint.com/:f:/s/ContratacinSPI-2022/EnoiLectjPZKkre1XyJ3cooBCjS75vAoDqlf-AnHrxQbRA?e=JeygP1</t>
    </r>
  </si>
  <si>
    <t>Anexo 1. Articulación SDMujer - Transmilenio
Anexo 2. Capacitación gestores Trasmilenio Encuesta
Anexo 3. Alistamiento levantamiento de información
Anexo 4. Presentación Capacitación gestores Trasmilenio Encuesta
Anexo 5. Presentación grupo focal Unidad de Reacción Inmediata
Anexo 6. Grupo focal Unidad de Reacción Inmediata
Anexo 7. Formulario Encuesta sobre acoso y violencia en el transporte público
Anexo 8. Instrumento físico Encuesta sobre acoso y violencia en el transporte público
Anexo 9. Encuesta sobre acoso y violencia sexual en el transporte público
Anexo 10. Instructivo Encuesta sobre acoso y violencia sexual en el transporte público
Anexo 11. Protocolo Línea Base
Anexo 12. Anexo Técnico
Anexo 13. Documento Feminicidio
Anexo 14. Divulgación Feminicidio</t>
  </si>
  <si>
    <r>
      <t xml:space="preserve">En el marco de la evaluación intermedia de la PPMyEG, el OMEG ha avanzado en el diseño de un instrumento de recolección de información primaria, claro y estructurado, dirigido a las a las entidades distritales con responsabilidades en la implementación de la politica. El instrumento incluye 40 preguntas orientadas a recolectar insumos sobre dos procesos priorizados: 1) articulación intersectorial, y 2) monitoreo y evaluación de la política. El formulario puede consultarse en el siguiente enlace:  </t>
    </r>
    <r>
      <rPr>
        <sz val="10"/>
        <color theme="4" tint="-0.249977111117893"/>
        <rFont val="Arial"/>
        <family val="2"/>
      </rPr>
      <t>https://forms.office.com/r/GpUmUQe00M</t>
    </r>
  </si>
  <si>
    <t xml:space="preserve">Como parte de los avances en la Elaboración de estudios y/o investigaciones con información sobre la situación de derechos de las mujeres con enfoque de género y diferencial, se pueden mencionar los siguientes logros: 
Inicio del contrato 1011-2025 cuyo objeto es “Realizar el diseño muestral y aplicar la Encuesta de Mujeres y Equidad de Género que permita establecer la situación de derechos de las mujeres en sus diferencias y diversidades en la ciudad de Bogotá”. 
Formalización del Comité Técnico y primera sesión donde se establecieron los lineamientos de trabajo, la ruta de seguimiento y las responsabilidades del comité frente al seguimiento al contrato 1011-2025. 
Aprobación de las Hojas de Vida de las y los encuestadores que presentó el Consorcio Equidad Mujeres para realizar el levantamiento de la EMEG 
Suministro de información, acompañamiento técnico y validaciones requeridas para la entrega de los productos correspondientes a la fase de diseño de la recolección de información de la encuesta de Mujeres y Equidad de Género. 
</t>
  </si>
  <si>
    <t>Durante el mes de septiembre,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Se culminó el proceso aplicación de encuestas en físico y su posterior diligenciamiento en formato digital en articulación con Transmilenio S.A.. Se recogieron en total 3.969 encuestas efectivas a usuarias y usuarios del sistema de transporte masivo (2.184 mujeres y 1.785 hombres) 
3. Se realizaron mesas de trabajo conjuntas entre el OMEG y Transmilenio S.A. para adelantar el procesamiento y análisis de información de la encuesta Línea Base de violencia sexual en TransMilenio.
 4. Para terminar el levantamiento de información cualitativa para la investigación se realizaron entrevistas grupales con gestoras y gestores de convivencia de Transmilenio y se transcribieron para su sistematización.</t>
  </si>
  <si>
    <t>Anexo 1. Instrumento de Evaluación Intermedia de la Política Pública de Mujeres y Equidad de Género</t>
  </si>
  <si>
    <t>Anexo 1. Cronograma de actividades y productos; con aprobación del comité técnico 
Anexo 2. Propuesta del levantamiento de información mixta a través de métodos probabilísticos y no probabilísticos   
Anexo 3. Documento de la propuesta de levantamiento de la encuesta de mujeres y equidad de género, que incluye:  A. Propuesta de diseño estadístico que incluya el diseño muestral, el marco muestral, la descripción de la prueba piloto y la propuesta de evaluación de esta fase diseño de la recolección de la Encuesta de Mujeres y Equidad de Género.  B. Propuesta del levantamiento de información de la Encuesta de Mujeres y Equidad de Género en la muestra no probabilística de cada uno de los 4 grupos étnicos definidos: palenqueras, raizales, indígenas, negras y afrocolombianas; con aprobación del comité técnico 
Anexo 4. Documento de la propuesta de levantamiento de información cualitativa a través de grupos focales señalando claramente la ruta metodológica para la recolección y la estrategia de muestreo cualitativo; con aprobación del comité técnico 
Anexo 5.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sin aprobación del comité técnico</t>
  </si>
  <si>
    <t>Anexo 1. Acta Reunión OMEG - Transmilenio Balance Aplicación Encuesta 
Anexo 2. Formulario Encuesta de Acoso Sexual en el Transporte Público
Anexo 3. Reunión de analisis de información
Anexo 4. Reunión de analisis de información
Anexo 5. Reunión de analisis de información
Anexo 6. Reunión de analisis de información
Anexo 7. Reunión de analisis de información
Anexo 8. Entrevistas para levantamiento de información
Anexo 9. Entrevistas para levantamiento de información
Anexo 10. Entrevistas para levantamiento de información</t>
  </si>
  <si>
    <t xml:space="preserve">Como parte de los avances en la Elaboración de estudios y/o investigaciones con información sobre la situación de derechos de las mujeres con enfoque de género y diferencial, se pueden mencionar los siguientes logros: 
Implementación de los 14 grupos focales que buscan recoger información sobre las poblaciones de grupos étnicos y población rural.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</si>
  <si>
    <t>Durante el mes de octubre se avanzó en las siguientes actividades para la producción y publicación de estudios y/o investigaciones sobre los derechos de las mujeres con enfoque de género y diferencial: 
1. Generación entre el OMEG y TransMilenio S.A. de las tablas de sálida que dan cuenta del procesamiento  de información de la encuesta sobre acoso y otras expresiones de la violencia sexual en TransMilenio 
2. Se realizaron mesas de trabajo conjuntas entre el OMEG y Transmilenio S.A. para darle cierre a la etapa de procesamiento y análisis  de información de los datos de la Línea Base sobre Violencia Sexual en TransMilenio.
3. Se elaboró una Presentación de Power Point con los hallazgos que resultaron del análisis de la información de la Línea Base sobre Violencia Sexual en TransMilenio, la cual fue aprobada por la coordinación y dirección de Gestión del Conocimiento en una mesa de seguimiento del proceso</t>
  </si>
  <si>
    <t>Anexo instrumento Diagramada EMEG
Productos grupos focales
Documentos pago 1</t>
  </si>
  <si>
    <t>Anexo Investigación Acoso en el Transporte Público</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</si>
  <si>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</si>
  <si>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</si>
  <si>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</si>
  <si>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</si>
  <si>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</si>
  <si>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</si>
  <si>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</si>
  <si>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</si>
  <si>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</si>
  <si>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</si>
  <si>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</si>
  <si>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</si>
  <si>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</si>
  <si>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</si>
  <si>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</si>
  <si>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</si>
  <si>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</si>
  <si>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</si>
  <si>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</si>
  <si>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</si>
  <si>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</si>
  <si>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</si>
  <si>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</si>
  <si>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</si>
  <si>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</si>
  <si>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</si>
  <si>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</si>
  <si>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</si>
  <si>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</si>
  <si>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</si>
  <si>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</si>
  <si>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</si>
  <si>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 xml:space="preserve">Durante el mes de agosto,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proceso de aprobación del diseño de investigación de la evaluación intermedia, y diseño de instrumetno de recolección de información para la misma. 
Actualización de la encuesta de Mujeres y Equidad de Género:
Evaluación de las propuetas presentadas en el marco del concurso de meritos para la implementación de la encuesta de muejres y equidad de género. 
Estudio territorializado sobre trabajo de cuidado no remunerado en Bogotá: 
Avance en el diseño del anexo técnico para del concurso de meritos para la implementación de la encuesta de cuidado de Bogotá. 
Investigación Acoso Sexual en el Transporte y Espacio Público en Bogotá: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Comprendiendo el fenómeno del feminicidio en Bogotá. 
Publicación de los principales resultados de la investigación en la página del Observatorio de Mujeres y Equidad de Género.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</si>
  <si>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t>
  </si>
  <si>
    <r>
      <t xml:space="preserve">Anexo 1. 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10"/>
        <color rgb="FF0070C0"/>
        <rFont val="Arial"/>
        <family val="2"/>
      </rPr>
      <t>https://omeg.sdmujer.gov.co/phocadownload/2025/Feminicidios%20Bogota%20OMEG-MPSM.pdf</t>
    </r>
  </si>
  <si>
    <t xml:space="preserve">Durante el mes de septiembre,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Actualización de la encuesta de Mujeres y Equidad de Género: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Investigación Acoso Sexual en el Transporte y Espacio Público en Bogotá: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</si>
  <si>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</si>
  <si>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t>
  </si>
  <si>
    <t>Durante el mes de octubre,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Investigación Acoso Sexual en el Transporte y Espacio Público en Bogotá:
Se continua en el procesamiento y analisi de la información a partir de las encuestas realizadas. Se recogieron en total 3.969 encuestas efectivas a usuarias y usuarios del sistema de transporte masivo (2.184 mujeres y 1.785 hombres) Se cuenta con una Presentación de Power Point con los hallazgos que resultaron del análisis de la información de la Línea Base sobre Violencia Sexual en TransMilenio</t>
  </si>
  <si>
    <r>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julio)
c. Avances en el diseño de otras tres (3) investigaciones del OMEG  acorde con lo programado, estas son: 
I. Evaluación intermedia de la Política Pública de Mujeres y Equidad de Género de Bogotá</t>
    </r>
    <r>
      <rPr>
        <b/>
        <sz val="10"/>
        <color rgb="FF000000"/>
        <rFont val="Arial"/>
        <family val="2"/>
      </rPr>
      <t xml:space="preserve"> - se cuenta con el 80% de la recolección de información primaria</t>
    </r>
    <r>
      <rPr>
        <sz val="10"/>
        <color rgb="FF000000"/>
        <rFont val="Arial"/>
        <family val="2"/>
      </rPr>
      <t xml:space="preserve">
II. Encuesta de Mujeres y Equidad de Género </t>
    </r>
    <r>
      <rPr>
        <b/>
        <sz val="10"/>
        <color rgb="FF000000"/>
        <rFont val="Arial"/>
        <family val="2"/>
      </rPr>
      <t>- publicación del formulario de encuesta para el levantamiento de información</t>
    </r>
    <r>
      <rPr>
        <sz val="10"/>
        <color rgb="FF000000"/>
        <rFont val="Arial"/>
        <family val="2"/>
      </rPr>
      <t xml:space="preserve">
III. Investigación Acoso Sexual en el Transporte y Espacio Público en Bogotá - </t>
    </r>
    <r>
      <rPr>
        <b/>
        <sz val="10"/>
        <color rgb="FF000000"/>
        <rFont val="Arial"/>
        <family val="2"/>
      </rPr>
      <t>Presentación de Power Point con los hallazgos que resultaron del análisis de la información de la Línea Base sobre Violencia Sexual en TransMilenio</t>
    </r>
    <r>
      <rPr>
        <sz val="10"/>
        <color rgb="FF000000"/>
        <rFont val="Arial"/>
        <family val="2"/>
      </rPr>
      <t xml:space="preserve">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 </t>
    </r>
    <r>
      <rPr>
        <b/>
        <sz val="10"/>
        <color rgb="FF000000"/>
        <rFont val="Arial"/>
        <family val="2"/>
      </rPr>
      <t xml:space="preserve">para la producción de información para la toma de decisiones en la gestión pública. </t>
    </r>
  </si>
  <si>
    <t>I. Evaluación intermedia de la Política Pública de Mujeres y Equidad de Género de Bogotá
Anexo. Procedimiento evaluación intermedia
Anexo. Documento recopilación de información
Anexo. Instrumento entrevista
II. Encuesta de Mujeres y Equidad de Género
Anexo. Productos grupos focales
Anexo. Instrumento de recolección diagramado
Anexo. Primer Pago
III. Investigación Acoso Sexual en el Transporte y Espacio Público en Bogotá
Anexo. Presentación con resultados  Línea Base sobre Violencia Sexual en TransMilenio</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</si>
  <si>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</si>
  <si>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</si>
  <si>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</si>
  <si>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</si>
  <si>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</si>
  <si>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</si>
  <si>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</si>
  <si>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</si>
  <si>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</si>
  <si>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</si>
  <si>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</si>
  <si>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</si>
  <si>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YURIETH PAOLA ROJAS MAYORGA</t>
  </si>
  <si>
    <t>Cargo</t>
  </si>
  <si>
    <t>Contratista Planeación DGC</t>
  </si>
  <si>
    <t xml:space="preserve">Directora Gestión de Conocimiento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</si>
  <si>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</si>
  <si>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</si>
  <si>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</si>
  <si>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</si>
  <si>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</si>
  <si>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</si>
  <si>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</si>
  <si>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</si>
  <si>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</si>
  <si>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</si>
  <si>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</si>
  <si>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</si>
  <si>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</si>
  <si>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</si>
  <si>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</si>
  <si>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</si>
  <si>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</si>
  <si>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</si>
  <si>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</si>
  <si>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</si>
  <si>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</si>
  <si>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</si>
  <si>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</si>
  <si>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</si>
  <si>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</si>
  <si>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</si>
  <si>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</si>
  <si>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</si>
  <si>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</si>
  <si>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</si>
  <si>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</si>
  <si>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</si>
  <si>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</si>
  <si>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</si>
  <si>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</si>
  <si>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</si>
  <si>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</si>
  <si>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theme="1"/>
        <rFont val="Calibri"/>
        <family val="2"/>
        <scheme val="minor"/>
      </rPr>
      <t>Comprendiendo el fenómeno del feminicidio en Bogotá</t>
    </r>
    <r>
      <rPr>
        <sz val="9"/>
        <color theme="1"/>
        <rFont val="Calibri"/>
        <family val="2"/>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</si>
  <si>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Durante el mes de agosto, dando cuenta del indicador Número de Estudios y/o investigaciones producidas por el Observatorio de Mujer y Equidad de Género, se reportan los siguentes avances:
 I. Evaluación intermedia de la Política Pública de Mujeres y Equidad de Género de Bogotá
Aprobación del diseño de investigación e instrumento de recolección de información para la misma. 
II. Encuesta de Mujeres y Equidad de Género
Propuesta presentada en el marco del concurso de meritos para la contratación del estudio.
III. Investigación Acoso Sexual en el Transporte y Espacio Público en Bogotá
Diseño de formatos para la recolección de información cuantitativa sobre el acoso en Bogotá, capacitación para el levantamiento de información y producción de documentos técnicos</t>
  </si>
  <si>
    <t xml:space="preserve">Durante el mes de septiembre, dando cuenta del indicador Número de Estudios y/o investigaciones producidas por el Observatorio de Mujer y Equidad de Género, se reportan los siguentes avances:
Evaluación Intermedia de la Política Pública de Mujeres y Equidad de Género:
Avances en el diseño de un instrumento de recolección de información primaria, claro y estructurado, dirigido a las a las entidades distritales con responsabilidades en la implementación de la politica.
Actualización de la encuesta de Mujeres y Equidad de Género:
Aprobación de las Hojas de Vida de las y los encuestadores que presentó el Consorcio Equidad Mujeres para realizar el levantamiento de la EMEG. Elaboración de cronograma. planeación y entregables.
Investigación Acoso Sexual en el Transporte y Espacio Público en Bogotá:
 Se recogieron en total 3.969 encuestas efectivas a usuarias y usuarios del sistema de transporte masivo (2.184 mujeres y 1.785 hombres) Además, se realizaron mesas de trabajo conjuntas entre el OMEG y Transmilenio S.A. para adelantar el procesamiento y análisis de información.
El retraso en la publicación de la investigación programada para el mes de septiembre corresponde a los ajustes en el cronograma de iniciación de los Contratos con actores externos (Consorcios) para el levantamiento de información de los estudios e investiaciones,lo anterior, implico realizar ajustes a su vez, en el cronograma de gestión de los datos, diseño de instrumento de recolección, procesamiento y analisis. 
 </t>
  </si>
  <si>
    <t xml:space="preserve">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</si>
  <si>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</si>
  <si>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</si>
  <si>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</si>
  <si>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</si>
  <si>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</si>
  <si>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</si>
  <si>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r>
      <t xml:space="preserve">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9"/>
        <color rgb="FF0070C0"/>
        <rFont val="Calibri"/>
        <family val="2"/>
        <scheme val="minor"/>
      </rPr>
      <t>https://omeg.sdmujer.gov.co/phocadownload/2025/Feminicidios%20Bogota%20OMEG-MPSM.pdf</t>
    </r>
  </si>
  <si>
    <t>Aun no se cuenta con un documento publicable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</si>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</sst>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 &quot;€&quot;_-;\-* #,##0\ &quot;€&quot;_-;_-* &quot;-&quot;\ &quot;€&quot;_-;_-@_-"/>
    <numFmt numFmtId="165" formatCode="_-* #,##0.00\ &quot;€&quot;_-;\-* #,##0.00\ &quot;€&quot;_-;_-* &quot;-&quot;??\ &quot;€&quot;_-;_-@_-"/>
    <numFmt numFmtId="166" formatCode="&quot;$&quot;\ #,##0;[Red]\-&quot;$&quot;\ #,##0"/>
    <numFmt numFmtId="167" formatCode="_-&quot;$&quot;\ * #,##0.00_-;\-&quot;$&quot;\ * #,##0.00_-;_-&quot;$&quot;\ * &quot;-&quot;??_-;_-@_-"/>
    <numFmt numFmtId="168" formatCode="_-&quot;$&quot;* #,##0.00_-;\-&quot;$&quot;* #,##0.00_-;_-&quot;$&quot;* &quot;-&quot;??_-;_-@_-"/>
    <numFmt numFmtId="169" formatCode="_-* #,##0.00\ _€_-;\-* #,##0.00\ _€_-;_-* &quot;-&quot;??\ _€_-;_-@_-"/>
    <numFmt numFmtId="170" formatCode="_-* #,##0\ _€_-;\-* #,##0\ _€_-;_-* &quot;-&quot;??\ _€_-;_-@_-"/>
    <numFmt numFmtId="171" formatCode="_-* #,##0\ _€_-;\-* #,##0\ _€_-;_-* &quot;-&quot;\ _€_-;_-@_-"/>
    <numFmt numFmtId="172" formatCode="0.0%"/>
    <numFmt numFmtId="173" formatCode="###,000"/>
    <numFmt numFmtId="174" formatCode="0.0"/>
    <numFmt numFmtId="175" formatCode="_-&quot;$&quot;* #,##0_-;\-&quot;$&quot;* #,##0_-;_-&quot;$&quot;* &quot;-&quot;??_-;_-@_-"/>
    <numFmt numFmtId="176" formatCode="_-&quot;$&quot;\ * #,##0_-;\-&quot;$&quot;\ * #,##0_-;_-&quot;$&quot;\ * &quot;-&quot;??_-;_-@_-"/>
    <numFmt numFmtId="177" formatCode="_-* #,##0.0\ _€_-;\-* #,##0.0\ _€_-;_-* &quot;-&quot;??\ _€_-;_-@_-"/>
  </numFmts>
  <fonts count="76"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i/>
      <sz val="9"/>
      <color theme="1"/>
      <name val="Calibri"/>
      <family val="2"/>
      <scheme val="minor"/>
    </font>
    <font>
      <sz val="10"/>
      <color theme="6"/>
      <name val="Arial"/>
      <family val="2"/>
    </font>
    <font>
      <sz val="10"/>
      <color rgb="FF0070C0"/>
      <name val="Arial"/>
      <family val="2"/>
    </font>
    <font>
      <sz val="9"/>
      <color rgb="FF0070C0"/>
      <name val="Calibri"/>
      <family val="2"/>
      <scheme val="minor"/>
    </font>
    <font>
      <sz val="11"/>
      <color theme="1"/>
      <name val="Calibri"/>
      <family val="2"/>
      <scheme val="minor"/>
    </font>
    <font>
      <b/>
      <sz val="13"/>
      <color theme="4"/>
      <name val="Arial"/>
      <family val="2"/>
    </font>
    <font>
      <sz val="10"/>
      <color theme="4" tint="-0.249977111117893"/>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7">
    <xf numFmtId="0" fontId="0" fillId="0" borderId="0"/>
    <xf numFmtId="0" fontId="10" fillId="0" borderId="1"/>
    <xf numFmtId="0" fontId="6" fillId="0" borderId="1"/>
    <xf numFmtId="165" fontId="6" fillId="0" borderId="1" applyFont="0" applyFill="0" applyBorder="0" applyAlignment="0" applyProtection="0"/>
    <xf numFmtId="169" fontId="6" fillId="0" borderId="1" applyFont="0" applyFill="0" applyBorder="0" applyAlignment="0" applyProtection="0"/>
    <xf numFmtId="9" fontId="6" fillId="0" borderId="1" applyFont="0" applyFill="0" applyBorder="0" applyAlignment="0" applyProtection="0"/>
    <xf numFmtId="171" fontId="6" fillId="0" borderId="1" applyFont="0" applyFill="0" applyBorder="0" applyAlignment="0" applyProtection="0"/>
    <xf numFmtId="164"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3" fontId="22" fillId="0" borderId="30" applyNumberFormat="0" applyAlignment="0" applyProtection="0">
      <alignment horizontal="right" vertical="center"/>
    </xf>
    <xf numFmtId="173"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3"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5" fillId="0" borderId="1"/>
    <xf numFmtId="43" fontId="35" fillId="0" borderId="0" applyFont="0" applyFill="0" applyBorder="0" applyAlignment="0" applyProtection="0"/>
    <xf numFmtId="0" fontId="4" fillId="0" borderId="1"/>
    <xf numFmtId="0" fontId="42" fillId="0" borderId="1"/>
    <xf numFmtId="168" fontId="3" fillId="0" borderId="1" applyFont="0" applyFill="0" applyBorder="0" applyAlignment="0" applyProtection="0"/>
    <xf numFmtId="167" fontId="43" fillId="0" borderId="0" applyFont="0" applyFill="0" applyBorder="0" applyAlignment="0" applyProtection="0"/>
    <xf numFmtId="0" fontId="51" fillId="0" borderId="0" applyNumberFormat="0" applyFill="0" applyBorder="0" applyAlignment="0" applyProtection="0"/>
    <xf numFmtId="0" fontId="73" fillId="0" borderId="1"/>
    <xf numFmtId="9" fontId="2" fillId="0" borderId="1" applyFont="0" applyFill="0" applyBorder="0" applyAlignment="0" applyProtection="0"/>
    <xf numFmtId="0" fontId="2" fillId="0" borderId="1"/>
    <xf numFmtId="165" fontId="2" fillId="0" borderId="1" applyFont="0" applyFill="0" applyBorder="0" applyAlignment="0" applyProtection="0"/>
    <xf numFmtId="169" fontId="2" fillId="0" borderId="1" applyFont="0" applyFill="0" applyBorder="0" applyAlignment="0" applyProtection="0"/>
    <xf numFmtId="9" fontId="2" fillId="0" borderId="1" applyFont="0" applyFill="0" applyBorder="0" applyAlignment="0" applyProtection="0"/>
    <xf numFmtId="171" fontId="2" fillId="0" borderId="1" applyFont="0" applyFill="0" applyBorder="0" applyAlignment="0" applyProtection="0"/>
    <xf numFmtId="164"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8" fontId="2" fillId="0" borderId="1" applyFont="0" applyFill="0" applyBorder="0" applyAlignment="0" applyProtection="0"/>
    <xf numFmtId="167" fontId="2" fillId="0" borderId="1" applyFont="0" applyFill="0" applyBorder="0" applyAlignment="0" applyProtection="0"/>
    <xf numFmtId="0" fontId="18" fillId="0" borderId="1" applyNumberFormat="0" applyFill="0" applyBorder="0" applyAlignment="0" applyProtection="0"/>
  </cellStyleXfs>
  <cellXfs count="657">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70" fontId="13" fillId="0" borderId="22" xfId="4" applyNumberFormat="1" applyFont="1" applyBorder="1" applyAlignment="1">
      <alignment vertical="center"/>
    </xf>
    <xf numFmtId="170" fontId="13" fillId="0" borderId="24" xfId="4" applyNumberFormat="1" applyFont="1" applyBorder="1" applyAlignment="1">
      <alignment vertical="center"/>
    </xf>
    <xf numFmtId="0" fontId="12" fillId="5" borderId="12" xfId="1" applyFont="1" applyFill="1" applyBorder="1" applyAlignment="1">
      <alignment vertical="center" wrapText="1"/>
    </xf>
    <xf numFmtId="170"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26" xfId="2" applyFont="1" applyBorder="1" applyAlignment="1">
      <alignment horizontal="center"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2" fillId="0" borderId="26" xfId="1" applyFont="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8"/>
    <xf numFmtId="0" fontId="4" fillId="0" borderId="1" xfId="18" applyAlignment="1">
      <alignment horizontal="center"/>
    </xf>
    <xf numFmtId="37" fontId="22" fillId="0" borderId="54" xfId="10" applyNumberFormat="1" applyBorder="1" applyAlignment="1">
      <alignment horizontal="right" vertical="center"/>
    </xf>
    <xf numFmtId="0" fontId="4" fillId="10" borderId="1" xfId="18" applyFill="1" applyAlignment="1">
      <alignment horizontal="center"/>
    </xf>
    <xf numFmtId="0" fontId="4" fillId="10" borderId="1" xfId="18"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70" fontId="13" fillId="0" borderId="48" xfId="4" applyNumberFormat="1" applyFont="1" applyBorder="1" applyAlignment="1">
      <alignment vertical="center"/>
    </xf>
    <xf numFmtId="170" fontId="13" fillId="0" borderId="49" xfId="4" applyNumberFormat="1" applyFont="1" applyBorder="1" applyAlignment="1">
      <alignment vertical="center"/>
    </xf>
    <xf numFmtId="43" fontId="39" fillId="5" borderId="60" xfId="17" applyFont="1" applyFill="1" applyBorder="1" applyAlignment="1">
      <alignment horizontal="center" vertical="center" wrapText="1"/>
    </xf>
    <xf numFmtId="43" fontId="39" fillId="5" borderId="62" xfId="17" applyFont="1" applyFill="1" applyBorder="1" applyAlignment="1">
      <alignment horizontal="center" vertical="center" wrapText="1"/>
    </xf>
    <xf numFmtId="43" fontId="39" fillId="5" borderId="63" xfId="17" applyFont="1" applyFill="1" applyBorder="1" applyAlignment="1">
      <alignment horizontal="center" vertical="center" wrapText="1"/>
    </xf>
    <xf numFmtId="170" fontId="13" fillId="0" borderId="40" xfId="4" applyNumberFormat="1" applyFont="1" applyBorder="1" applyAlignment="1">
      <alignment vertical="center"/>
    </xf>
    <xf numFmtId="170" fontId="13" fillId="0" borderId="21" xfId="4" applyNumberFormat="1" applyFont="1" applyBorder="1" applyAlignment="1">
      <alignment vertical="center"/>
    </xf>
    <xf numFmtId="170"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8" applyFont="1" applyFill="1" applyBorder="1" applyAlignment="1">
      <alignment horizontal="center" vertical="center" wrapText="1"/>
    </xf>
    <xf numFmtId="0" fontId="4" fillId="0" borderId="48" xfId="18" applyBorder="1" applyAlignment="1">
      <alignment horizontal="right" vertical="center"/>
    </xf>
    <xf numFmtId="0" fontId="11" fillId="5" borderId="26" xfId="1" applyFont="1" applyFill="1" applyBorder="1" applyAlignment="1">
      <alignment vertical="center" wrapText="1"/>
    </xf>
    <xf numFmtId="0" fontId="11" fillId="0" borderId="26" xfId="1" applyFont="1" applyBorder="1" applyAlignment="1">
      <alignment horizontal="center" wrapText="1"/>
    </xf>
    <xf numFmtId="0" fontId="11" fillId="5" borderId="26" xfId="0" applyFont="1" applyFill="1" applyBorder="1" applyAlignment="1">
      <alignment vertical="center"/>
    </xf>
    <xf numFmtId="0" fontId="11" fillId="0" borderId="26" xfId="1" applyFont="1" applyBorder="1" applyAlignment="1">
      <alignment vertical="center" wrapText="1"/>
    </xf>
    <xf numFmtId="0" fontId="11" fillId="0" borderId="16" xfId="0" applyFont="1" applyBorder="1" applyAlignment="1">
      <alignment vertical="center"/>
    </xf>
    <xf numFmtId="0" fontId="40" fillId="3" borderId="12" xfId="18"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5" borderId="22" xfId="17" applyFont="1" applyFill="1" applyBorder="1" applyAlignment="1">
      <alignment horizontal="center"/>
    </xf>
    <xf numFmtId="43" fontId="30" fillId="9" borderId="22" xfId="17"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4" fontId="13" fillId="0" borderId="1" xfId="2" applyNumberFormat="1" applyFont="1" applyAlignment="1">
      <alignment vertical="center"/>
    </xf>
    <xf numFmtId="170" fontId="13" fillId="0" borderId="33" xfId="4" applyNumberFormat="1" applyFont="1" applyBorder="1" applyAlignment="1">
      <alignment horizontal="center" vertical="center"/>
    </xf>
    <xf numFmtId="170"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left"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37" fontId="22" fillId="0" borderId="44" xfId="18" applyNumberFormat="1" applyFont="1" applyBorder="1" applyAlignment="1">
      <alignment horizontal="center" vertical="center"/>
    </xf>
    <xf numFmtId="0" fontId="0" fillId="0" borderId="21" xfId="0" applyBorder="1" applyAlignment="1">
      <alignment horizontal="center" vertical="center"/>
    </xf>
    <xf numFmtId="0" fontId="4" fillId="0" borderId="25" xfId="18" applyBorder="1" applyAlignment="1">
      <alignment vertical="center"/>
    </xf>
    <xf numFmtId="0" fontId="0" fillId="0" borderId="22" xfId="0" applyBorder="1" applyAlignment="1">
      <alignment vertical="center"/>
    </xf>
    <xf numFmtId="0" fontId="4" fillId="0" borderId="22" xfId="18" applyBorder="1" applyAlignment="1">
      <alignment vertical="center"/>
    </xf>
    <xf numFmtId="37" fontId="22" fillId="0" borderId="42" xfId="18" applyNumberFormat="1" applyFont="1" applyBorder="1" applyAlignment="1">
      <alignment horizontal="center" vertical="center"/>
    </xf>
    <xf numFmtId="176" fontId="13" fillId="0" borderId="1" xfId="21" applyNumberFormat="1" applyFont="1" applyBorder="1" applyAlignment="1">
      <alignment vertical="center"/>
    </xf>
    <xf numFmtId="176" fontId="13" fillId="0" borderId="1" xfId="2" applyNumberFormat="1" applyFont="1" applyAlignment="1">
      <alignment vertical="center"/>
    </xf>
    <xf numFmtId="176" fontId="13" fillId="0" borderId="1" xfId="21" applyNumberFormat="1" applyFont="1" applyBorder="1" applyAlignment="1">
      <alignment horizontal="center" vertical="center" wrapText="1"/>
    </xf>
    <xf numFmtId="174"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22" fillId="4" borderId="22" xfId="11" quotePrefix="1" applyNumberFormat="1" applyFill="1" applyBorder="1" applyAlignment="1">
      <alignment horizontal="left" vertical="center" wrapText="1"/>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7" fontId="13" fillId="0" borderId="24" xfId="4" applyNumberFormat="1" applyFont="1" applyBorder="1" applyAlignment="1">
      <alignment vertical="center"/>
    </xf>
    <xf numFmtId="176" fontId="0" fillId="0" borderId="22" xfId="21" applyNumberFormat="1" applyFont="1" applyBorder="1" applyAlignment="1">
      <alignment horizontal="center" vertical="center"/>
    </xf>
    <xf numFmtId="176" fontId="13" fillId="0" borderId="22" xfId="21" applyNumberFormat="1" applyFont="1" applyBorder="1" applyAlignment="1">
      <alignment vertical="center"/>
    </xf>
    <xf numFmtId="176" fontId="13" fillId="0" borderId="13" xfId="21" applyNumberFormat="1" applyFont="1" applyBorder="1" applyAlignment="1">
      <alignment vertical="center"/>
    </xf>
    <xf numFmtId="0" fontId="8" fillId="0" borderId="1" xfId="2" applyFont="1" applyAlignment="1">
      <alignment horizontal="center" vertical="center" wrapText="1"/>
    </xf>
    <xf numFmtId="169" fontId="13" fillId="0" borderId="49" xfId="4" applyFont="1" applyBorder="1" applyAlignment="1">
      <alignment vertical="center"/>
    </xf>
    <xf numFmtId="176" fontId="45" fillId="0" borderId="22" xfId="21" applyNumberFormat="1" applyFont="1" applyFill="1" applyBorder="1" applyAlignment="1">
      <alignment horizontal="center" vertical="center"/>
    </xf>
    <xf numFmtId="176" fontId="11" fillId="0" borderId="22" xfId="21" applyNumberFormat="1" applyFont="1" applyFill="1" applyBorder="1" applyAlignment="1">
      <alignment vertical="center"/>
    </xf>
    <xf numFmtId="0" fontId="13" fillId="0" borderId="5" xfId="2" applyFont="1" applyBorder="1" applyAlignment="1">
      <alignment horizontal="left" vertical="center"/>
    </xf>
    <xf numFmtId="0" fontId="46" fillId="0" borderId="22" xfId="18" applyFont="1" applyBorder="1" applyAlignment="1">
      <alignment horizontal="justify" vertical="center" wrapText="1"/>
    </xf>
    <xf numFmtId="177" fontId="13" fillId="0" borderId="49" xfId="4" applyNumberFormat="1" applyFont="1" applyBorder="1" applyAlignment="1">
      <alignment vertical="center"/>
    </xf>
    <xf numFmtId="0" fontId="11" fillId="0" borderId="1" xfId="1" applyFont="1" applyAlignment="1">
      <alignment horizontal="center" vertical="center" wrapText="1"/>
    </xf>
    <xf numFmtId="176" fontId="0" fillId="0" borderId="22" xfId="21" applyNumberFormat="1" applyFont="1" applyFill="1" applyBorder="1" applyAlignment="1">
      <alignment horizontal="center" vertical="center"/>
    </xf>
    <xf numFmtId="0" fontId="4" fillId="0" borderId="1" xfId="18"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6" fontId="11" fillId="0" borderId="22" xfId="21" applyNumberFormat="1" applyFont="1" applyBorder="1" applyAlignment="1">
      <alignment vertical="center"/>
    </xf>
    <xf numFmtId="174" fontId="19" fillId="0" borderId="8" xfId="2" applyNumberFormat="1" applyFont="1" applyBorder="1" applyAlignment="1">
      <alignment horizontal="center" vertical="center"/>
    </xf>
    <xf numFmtId="174"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6" fontId="48" fillId="0" borderId="22" xfId="0" applyNumberFormat="1" applyFont="1" applyBorder="1" applyAlignment="1">
      <alignment vertical="center"/>
    </xf>
    <xf numFmtId="176" fontId="13" fillId="0" borderId="22" xfId="21" applyNumberFormat="1" applyFont="1" applyFill="1" applyBorder="1" applyAlignment="1">
      <alignment horizontal="center" vertical="center"/>
    </xf>
    <xf numFmtId="176" fontId="13" fillId="0" borderId="22" xfId="21" applyNumberFormat="1" applyFont="1" applyBorder="1" applyAlignment="1">
      <alignment horizontal="center" vertical="center"/>
    </xf>
    <xf numFmtId="176" fontId="13" fillId="0" borderId="13" xfId="21" applyNumberFormat="1" applyFont="1" applyFill="1" applyBorder="1" applyAlignment="1">
      <alignment vertical="center"/>
    </xf>
    <xf numFmtId="176" fontId="13" fillId="0" borderId="22" xfId="21" applyNumberFormat="1" applyFont="1" applyFill="1" applyBorder="1" applyAlignment="1">
      <alignment vertical="center"/>
    </xf>
    <xf numFmtId="0" fontId="13" fillId="4" borderId="19" xfId="2" applyFont="1" applyFill="1" applyBorder="1" applyAlignment="1">
      <alignment horizontal="center" vertical="center" wrapText="1"/>
    </xf>
    <xf numFmtId="0" fontId="53" fillId="0" borderId="19" xfId="2" applyFont="1" applyBorder="1" applyAlignment="1">
      <alignment horizontal="center" vertical="center" wrapText="1"/>
    </xf>
    <xf numFmtId="0" fontId="59" fillId="0" borderId="7" xfId="2" applyFont="1" applyBorder="1" applyAlignment="1">
      <alignment horizontal="center" vertical="top" wrapText="1"/>
    </xf>
    <xf numFmtId="0" fontId="46" fillId="0" borderId="22" xfId="18" applyFont="1" applyBorder="1" applyAlignment="1">
      <alignment horizontal="justify" vertical="top" wrapText="1"/>
    </xf>
    <xf numFmtId="0" fontId="19" fillId="4" borderId="19" xfId="2" applyFont="1" applyFill="1" applyBorder="1" applyAlignment="1">
      <alignment horizontal="center" vertical="top" wrapText="1"/>
    </xf>
    <xf numFmtId="0" fontId="4" fillId="4" borderId="22" xfId="18" applyFill="1" applyBorder="1" applyAlignment="1">
      <alignment vertical="center"/>
    </xf>
    <xf numFmtId="0" fontId="53" fillId="0" borderId="26" xfId="2" applyFont="1" applyBorder="1" applyAlignment="1">
      <alignment horizontal="center" vertical="center" wrapText="1"/>
    </xf>
    <xf numFmtId="0" fontId="53" fillId="0" borderId="6" xfId="2" applyFont="1" applyBorder="1" applyAlignment="1">
      <alignment horizontal="center" vertical="center"/>
    </xf>
    <xf numFmtId="0" fontId="53" fillId="0" borderId="7" xfId="2" applyFont="1" applyBorder="1" applyAlignment="1">
      <alignment horizontal="center" vertical="center" wrapText="1"/>
    </xf>
    <xf numFmtId="175" fontId="13" fillId="0" borderId="1" xfId="2" applyNumberFormat="1" applyFont="1"/>
    <xf numFmtId="175" fontId="13" fillId="0" borderId="1" xfId="2" applyNumberFormat="1" applyFont="1" applyAlignment="1">
      <alignment vertical="center"/>
    </xf>
    <xf numFmtId="0" fontId="0" fillId="0" borderId="22" xfId="0" applyBorder="1" applyAlignment="1">
      <alignment horizontal="center" vertical="center"/>
    </xf>
    <xf numFmtId="0" fontId="4" fillId="0" borderId="22" xfId="18" applyBorder="1" applyAlignment="1">
      <alignment horizontal="center" vertical="center"/>
    </xf>
    <xf numFmtId="0" fontId="13" fillId="0" borderId="26" xfId="2" applyFont="1" applyBorder="1" applyAlignment="1">
      <alignment horizontal="center" vertical="center" wrapText="1"/>
    </xf>
    <xf numFmtId="9" fontId="13" fillId="0" borderId="24" xfId="28" applyFont="1" applyBorder="1" applyAlignment="1">
      <alignment horizontal="center" vertical="center"/>
    </xf>
    <xf numFmtId="9" fontId="13" fillId="0" borderId="10" xfId="28" applyFont="1" applyBorder="1" applyAlignment="1">
      <alignment horizontal="center" vertical="center"/>
    </xf>
    <xf numFmtId="9" fontId="13" fillId="0" borderId="14" xfId="28" applyFont="1" applyBorder="1" applyAlignment="1">
      <alignment horizontal="center" vertical="center"/>
    </xf>
    <xf numFmtId="175" fontId="13" fillId="0" borderId="1" xfId="25" applyNumberFormat="1" applyFont="1"/>
    <xf numFmtId="0" fontId="19" fillId="4" borderId="19" xfId="2" applyFont="1" applyFill="1" applyBorder="1" applyAlignment="1">
      <alignment horizontal="center" vertical="center" wrapText="1"/>
    </xf>
    <xf numFmtId="176" fontId="1" fillId="0" borderId="22" xfId="21" applyNumberFormat="1" applyFont="1" applyBorder="1" applyAlignment="1">
      <alignment horizontal="center" vertical="center"/>
    </xf>
    <xf numFmtId="176" fontId="1" fillId="0" borderId="22" xfId="21" applyNumberFormat="1" applyFont="1" applyFill="1" applyBorder="1" applyAlignment="1">
      <alignment vertical="center"/>
    </xf>
    <xf numFmtId="176" fontId="1" fillId="0" borderId="22" xfId="21" applyNumberFormat="1" applyFont="1" applyBorder="1" applyAlignment="1">
      <alignment vertical="center"/>
    </xf>
    <xf numFmtId="176" fontId="1" fillId="0" borderId="13" xfId="21" applyNumberFormat="1" applyFont="1" applyBorder="1" applyAlignment="1">
      <alignment vertical="center"/>
    </xf>
    <xf numFmtId="176" fontId="1" fillId="0" borderId="13" xfId="21" applyNumberFormat="1" applyFont="1" applyFill="1" applyBorder="1" applyAlignment="1">
      <alignment vertical="center"/>
    </xf>
    <xf numFmtId="0" fontId="53" fillId="0" borderId="6" xfId="2" applyFont="1" applyBorder="1" applyAlignment="1">
      <alignment horizontal="center" vertical="center" wrapText="1"/>
    </xf>
    <xf numFmtId="0" fontId="1" fillId="0" borderId="22" xfId="18" applyFont="1" applyBorder="1" applyAlignment="1">
      <alignment vertical="center"/>
    </xf>
    <xf numFmtId="0" fontId="12" fillId="0" borderId="26" xfId="1" applyFont="1" applyBorder="1" applyAlignment="1">
      <alignment horizontal="center" vertical="center" wrapText="1"/>
    </xf>
    <xf numFmtId="0" fontId="59" fillId="0" borderId="5" xfId="2" applyFont="1" applyBorder="1" applyAlignment="1">
      <alignment horizontal="justify" vertical="top" wrapText="1"/>
    </xf>
    <xf numFmtId="0" fontId="13" fillId="0" borderId="7" xfId="2" applyFont="1" applyBorder="1" applyAlignment="1">
      <alignment horizontal="center" vertical="center" wrapText="1"/>
    </xf>
    <xf numFmtId="175" fontId="36" fillId="0" borderId="22" xfId="34" applyNumberFormat="1" applyFont="1" applyFill="1" applyBorder="1" applyAlignment="1">
      <alignment horizontal="center" vertical="center"/>
    </xf>
    <xf numFmtId="175" fontId="36" fillId="0" borderId="13" xfId="34" applyNumberFormat="1" applyFont="1" applyFill="1" applyBorder="1" applyAlignment="1">
      <alignment horizontal="center" vertical="center"/>
    </xf>
    <xf numFmtId="9" fontId="13" fillId="0" borderId="24" xfId="28" applyFont="1" applyFill="1" applyBorder="1" applyAlignment="1">
      <alignment vertical="center"/>
    </xf>
    <xf numFmtId="9" fontId="13" fillId="0" borderId="14" xfId="28" applyFont="1" applyFill="1" applyBorder="1" applyAlignment="1">
      <alignment vertical="center"/>
    </xf>
    <xf numFmtId="167" fontId="13" fillId="0" borderId="40" xfId="21" applyFont="1" applyFill="1" applyBorder="1" applyAlignment="1">
      <alignment vertical="center"/>
    </xf>
    <xf numFmtId="167" fontId="13" fillId="0" borderId="48" xfId="21" applyFont="1" applyFill="1" applyBorder="1" applyAlignment="1">
      <alignment vertical="center"/>
    </xf>
    <xf numFmtId="167" fontId="13" fillId="0" borderId="21" xfId="21" applyFont="1" applyFill="1" applyBorder="1" applyAlignment="1">
      <alignment vertical="center"/>
    </xf>
    <xf numFmtId="167" fontId="13" fillId="0" borderId="22" xfId="21" applyFont="1" applyFill="1" applyBorder="1" applyAlignment="1">
      <alignment vertical="center"/>
    </xf>
    <xf numFmtId="0" fontId="53" fillId="0" borderId="26" xfId="2" applyFont="1" applyBorder="1" applyAlignment="1">
      <alignment horizontal="justify" vertical="top" wrapText="1"/>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2" applyFont="1" applyBorder="1" applyAlignment="1">
      <alignment horizontal="center" vertical="center"/>
    </xf>
    <xf numFmtId="0" fontId="19" fillId="0" borderId="25" xfId="2"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55" fillId="0" borderId="23" xfId="0" applyFont="1" applyBorder="1" applyAlignment="1">
      <alignment horizontal="center" wrapText="1"/>
    </xf>
    <xf numFmtId="0" fontId="55" fillId="0" borderId="25" xfId="0" applyFont="1" applyBorder="1" applyAlignment="1">
      <alignment horizontal="center"/>
    </xf>
    <xf numFmtId="0" fontId="19" fillId="0" borderId="23" xfId="2" applyFont="1" applyBorder="1" applyAlignment="1">
      <alignment horizontal="center" vertical="center" wrapText="1"/>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0" borderId="23" xfId="0" applyFont="1" applyBorder="1" applyAlignment="1">
      <alignment horizontal="center"/>
    </xf>
    <xf numFmtId="0" fontId="19" fillId="0" borderId="25" xfId="0" applyFont="1" applyBorder="1" applyAlignment="1">
      <alignment horizontal="center"/>
    </xf>
    <xf numFmtId="43" fontId="19" fillId="0" borderId="22" xfId="17" applyFont="1" applyBorder="1" applyAlignment="1">
      <alignment horizontal="center"/>
    </xf>
    <xf numFmtId="43" fontId="19" fillId="0" borderId="23" xfId="17" applyFont="1" applyBorder="1" applyAlignment="1">
      <alignment horizontal="center"/>
    </xf>
    <xf numFmtId="43" fontId="19" fillId="0" borderId="25" xfId="17" applyFont="1" applyBorder="1" applyAlignment="1">
      <alignment horizontal="center"/>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3" fillId="0" borderId="23" xfId="0" applyFont="1" applyBorder="1" applyAlignment="1">
      <alignment horizontal="center" wrapText="1"/>
    </xf>
    <xf numFmtId="0" fontId="53" fillId="0" borderId="25" xfId="0" applyFont="1" applyBorder="1" applyAlignment="1">
      <alignment horizontal="center"/>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4" borderId="25" xfId="0" applyFont="1" applyFill="1" applyBorder="1" applyAlignment="1">
      <alignment horizontal="center" vertical="center"/>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5" xfId="2" applyFont="1" applyBorder="1" applyAlignment="1">
      <alignment horizontal="center" vertical="center"/>
    </xf>
    <xf numFmtId="0" fontId="19" fillId="0" borderId="7" xfId="2" applyFont="1" applyBorder="1" applyAlignment="1">
      <alignment horizontal="center" vertical="center"/>
    </xf>
    <xf numFmtId="0" fontId="19" fillId="0" borderId="6" xfId="2" applyFont="1" applyBorder="1" applyAlignment="1">
      <alignment horizontal="center" vertical="center"/>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53" fillId="0" borderId="23" xfId="0" applyFont="1" applyBorder="1" applyAlignment="1">
      <alignment horizontal="center" vertical="top" wrapText="1"/>
    </xf>
    <xf numFmtId="0" fontId="53" fillId="0" borderId="25" xfId="0" applyFont="1" applyBorder="1" applyAlignment="1">
      <alignment horizontal="center" vertical="top" wrapText="1"/>
    </xf>
    <xf numFmtId="172" fontId="30" fillId="5" borderId="23" xfId="2" applyNumberFormat="1" applyFont="1" applyFill="1" applyBorder="1" applyAlignment="1">
      <alignment horizontal="center" vertical="center" wrapText="1"/>
    </xf>
    <xf numFmtId="172" fontId="30"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19" fillId="0" borderId="22" xfId="2" applyFont="1" applyBorder="1" applyAlignment="1">
      <alignment horizontal="center" vertical="center"/>
    </xf>
    <xf numFmtId="0" fontId="55" fillId="0" borderId="23" xfId="2" applyFont="1" applyBorder="1" applyAlignment="1">
      <alignment horizontal="center" vertical="top" wrapText="1"/>
    </xf>
    <xf numFmtId="0" fontId="55" fillId="0" borderId="25" xfId="2" applyFont="1" applyBorder="1" applyAlignment="1">
      <alignment horizontal="center" vertical="top"/>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justify" vertical="center" wrapText="1"/>
    </xf>
    <xf numFmtId="0" fontId="19" fillId="0" borderId="7" xfId="2" applyFont="1" applyBorder="1" applyAlignment="1">
      <alignment horizontal="justify" vertical="center"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20" fillId="0" borderId="26" xfId="2" applyFont="1" applyBorder="1" applyAlignment="1">
      <alignment horizontal="center" vertical="center"/>
    </xf>
    <xf numFmtId="0" fontId="44" fillId="0" borderId="23" xfId="2" applyFont="1" applyBorder="1" applyAlignment="1">
      <alignment horizontal="center" vertical="top" wrapText="1"/>
    </xf>
    <xf numFmtId="0" fontId="19" fillId="0" borderId="25" xfId="2" applyFont="1" applyBorder="1" applyAlignment="1">
      <alignment horizontal="center" vertical="top" wrapText="1"/>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1" fillId="0" borderId="70" xfId="1" applyFont="1" applyBorder="1" applyAlignment="1">
      <alignment horizontal="center" vertical="center" wrapText="1"/>
    </xf>
    <xf numFmtId="0" fontId="12" fillId="4" borderId="1" xfId="1" applyFont="1" applyFill="1" applyAlignment="1">
      <alignment horizontal="left"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12" fillId="0" borderId="26" xfId="0" applyFont="1" applyBorder="1" applyAlignment="1">
      <alignment horizontal="center" vertical="center" wrapText="1"/>
    </xf>
    <xf numFmtId="0" fontId="30" fillId="5" borderId="22" xfId="1" applyFont="1" applyFill="1" applyBorder="1" applyAlignment="1">
      <alignment horizontal="center" vertical="center" wrapText="1"/>
    </xf>
    <xf numFmtId="172" fontId="30" fillId="5" borderId="23" xfId="2" applyNumberFormat="1" applyFont="1" applyFill="1" applyBorder="1" applyAlignment="1">
      <alignment horizontal="center" vertical="center"/>
    </xf>
    <xf numFmtId="172" fontId="30" fillId="5" borderId="25" xfId="2" applyNumberFormat="1" applyFont="1" applyFill="1" applyBorder="1" applyAlignment="1">
      <alignment horizontal="center" vertical="center"/>
    </xf>
    <xf numFmtId="0" fontId="31" fillId="0" borderId="23" xfId="2" applyFont="1" applyBorder="1" applyAlignment="1">
      <alignment horizontal="left" vertical="center" wrapText="1"/>
    </xf>
    <xf numFmtId="0" fontId="31" fillId="0" borderId="25" xfId="2" applyFont="1" applyBorder="1" applyAlignment="1">
      <alignment horizontal="left"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58" fillId="0" borderId="23" xfId="15" applyFont="1" applyBorder="1" applyAlignment="1">
      <alignment horizontal="center" vertical="center" wrapText="1"/>
    </xf>
    <xf numFmtId="0" fontId="58" fillId="0" borderId="25" xfId="15" applyFont="1" applyBorder="1" applyAlignment="1">
      <alignment horizontal="center" vertical="center"/>
    </xf>
    <xf numFmtId="0" fontId="18" fillId="0" borderId="23" xfId="22" applyFont="1" applyFill="1" applyBorder="1" applyAlignment="1">
      <alignment horizontal="center" vertical="center" wrapText="1"/>
    </xf>
    <xf numFmtId="0" fontId="53" fillId="0" borderId="23" xfId="2" applyFont="1" applyBorder="1" applyAlignment="1">
      <alignment horizontal="center" vertical="center" wrapText="1"/>
    </xf>
    <xf numFmtId="0" fontId="53" fillId="0" borderId="25" xfId="2" applyFont="1" applyBorder="1" applyAlignment="1">
      <alignment horizontal="center" vertical="center" wrapText="1"/>
    </xf>
    <xf numFmtId="0" fontId="53" fillId="0" borderId="25" xfId="2" applyFont="1" applyBorder="1" applyAlignment="1">
      <alignment horizontal="center" vertical="center"/>
    </xf>
    <xf numFmtId="0" fontId="53" fillId="0" borderId="22" xfId="0" applyFont="1" applyBorder="1" applyAlignment="1">
      <alignment horizontal="center" vertical="center" wrapText="1"/>
    </xf>
    <xf numFmtId="0" fontId="53" fillId="0" borderId="22" xfId="0" applyFont="1" applyBorder="1" applyAlignment="1">
      <alignment horizontal="center" vertical="top" wrapText="1"/>
    </xf>
    <xf numFmtId="0" fontId="53" fillId="0" borderId="23" xfId="2" applyFont="1" applyBorder="1" applyAlignment="1">
      <alignment horizontal="center" vertical="top" wrapText="1"/>
    </xf>
    <xf numFmtId="0" fontId="53" fillId="0" borderId="25" xfId="2" applyFont="1" applyBorder="1" applyAlignment="1">
      <alignment horizontal="center" vertical="top" wrapText="1"/>
    </xf>
    <xf numFmtId="0" fontId="53" fillId="0" borderId="22" xfId="2" applyFont="1" applyBorder="1" applyAlignment="1">
      <alignment horizontal="center" vertical="center" wrapText="1"/>
    </xf>
    <xf numFmtId="0" fontId="53" fillId="0" borderId="22" xfId="2" applyFont="1" applyBorder="1" applyAlignment="1">
      <alignment horizontal="center" vertical="center"/>
    </xf>
    <xf numFmtId="0" fontId="60" fillId="0" borderId="22" xfId="2" applyFont="1" applyBorder="1" applyAlignment="1">
      <alignment horizontal="center" vertical="top" wrapText="1"/>
    </xf>
    <xf numFmtId="0" fontId="54" fillId="0" borderId="22" xfId="2" applyFont="1" applyBorder="1" applyAlignment="1">
      <alignment horizontal="center" vertical="top"/>
    </xf>
    <xf numFmtId="0" fontId="10" fillId="0" borderId="23" xfId="2" applyFont="1" applyBorder="1" applyAlignment="1">
      <alignment horizontal="justify" vertical="center" wrapText="1"/>
    </xf>
    <xf numFmtId="0" fontId="70" fillId="0" borderId="25" xfId="2" applyFont="1" applyBorder="1" applyAlignment="1">
      <alignment horizontal="justify" vertical="center" wrapText="1"/>
    </xf>
    <xf numFmtId="0" fontId="10" fillId="0" borderId="23" xfId="2" applyFont="1" applyBorder="1" applyAlignment="1">
      <alignment horizontal="justify" vertical="top" wrapText="1"/>
    </xf>
    <xf numFmtId="0" fontId="70" fillId="0" borderId="25" xfId="2" applyFont="1" applyBorder="1" applyAlignment="1">
      <alignment horizontal="justify" vertical="top" wrapText="1"/>
    </xf>
    <xf numFmtId="0" fontId="10" fillId="0" borderId="23" xfId="2" applyFont="1" applyBorder="1" applyAlignment="1">
      <alignment horizontal="center" vertical="center" wrapText="1"/>
    </xf>
    <xf numFmtId="0" fontId="70" fillId="0" borderId="25" xfId="2" applyFont="1" applyBorder="1" applyAlignment="1">
      <alignment horizontal="center" vertical="center" wrapText="1"/>
    </xf>
    <xf numFmtId="9" fontId="0" fillId="0" borderId="25" xfId="0" applyNumberFormat="1" applyBorder="1" applyAlignment="1">
      <alignment horizontal="center" vertical="center"/>
    </xf>
    <xf numFmtId="0" fontId="59" fillId="0" borderId="5" xfId="2" applyFont="1" applyBorder="1" applyAlignment="1">
      <alignment horizontal="justify" vertical="top" wrapText="1"/>
    </xf>
    <xf numFmtId="0" fontId="53" fillId="0" borderId="7" xfId="2" applyFont="1" applyBorder="1" applyAlignment="1">
      <alignment horizontal="justify" vertical="top" wrapText="1"/>
    </xf>
    <xf numFmtId="0" fontId="59" fillId="0" borderId="5" xfId="2" applyFont="1" applyBorder="1" applyAlignment="1">
      <alignment horizontal="center" vertical="top" wrapText="1"/>
    </xf>
    <xf numFmtId="0" fontId="53" fillId="0" borderId="7" xfId="2" applyFont="1" applyBorder="1" applyAlignment="1">
      <alignment horizontal="center" vertical="top" wrapText="1"/>
    </xf>
    <xf numFmtId="0" fontId="53" fillId="0" borderId="5" xfId="2" applyFont="1" applyBorder="1" applyAlignment="1">
      <alignment horizontal="center" vertical="center" wrapText="1"/>
    </xf>
    <xf numFmtId="0" fontId="53" fillId="0" borderId="7" xfId="2" applyFont="1" applyBorder="1" applyAlignment="1">
      <alignment horizontal="center" vertical="center"/>
    </xf>
    <xf numFmtId="0" fontId="53" fillId="0" borderId="7" xfId="2" applyFont="1" applyBorder="1" applyAlignment="1">
      <alignment horizontal="center" vertical="center" wrapText="1"/>
    </xf>
    <xf numFmtId="0" fontId="55" fillId="0" borderId="5" xfId="2" applyFont="1" applyBorder="1" applyAlignment="1">
      <alignment horizontal="justify" vertical="center" wrapText="1"/>
    </xf>
    <xf numFmtId="0" fontId="55" fillId="0" borderId="7" xfId="2" applyFont="1" applyBorder="1" applyAlignment="1">
      <alignment horizontal="justify" vertical="center" wrapText="1"/>
    </xf>
    <xf numFmtId="0" fontId="53" fillId="0" borderId="5" xfId="2" applyFont="1" applyBorder="1" applyAlignment="1">
      <alignment horizontal="justify" vertical="center" wrapText="1"/>
    </xf>
    <xf numFmtId="0" fontId="53" fillId="0" borderId="7" xfId="2" applyFont="1" applyBorder="1" applyAlignment="1">
      <alignment horizontal="justify"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28" fillId="0" borderId="32" xfId="2" applyFont="1" applyBorder="1" applyAlignment="1">
      <alignment horizontal="center" vertical="center"/>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3" fillId="0" borderId="5"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wrapText="1"/>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6" xfId="2" applyFont="1" applyBorder="1" applyAlignment="1">
      <alignment horizontal="center" vertical="center" wrapText="1"/>
    </xf>
    <xf numFmtId="0" fontId="13" fillId="0" borderId="7" xfId="2" applyFont="1" applyBorder="1" applyAlignment="1">
      <alignment horizontal="center" vertical="center" wrapText="1"/>
    </xf>
    <xf numFmtId="0" fontId="53" fillId="0" borderId="7" xfId="2" applyFont="1" applyBorder="1" applyAlignment="1">
      <alignment horizontal="center" vertical="top"/>
    </xf>
    <xf numFmtId="0" fontId="53" fillId="0" borderId="5" xfId="2" applyFont="1" applyBorder="1" applyAlignment="1">
      <alignment horizontal="justify" vertical="top" wrapText="1"/>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3" borderId="26" xfId="1" applyFont="1" applyFill="1" applyBorder="1" applyAlignment="1">
      <alignment horizontal="left"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26" xfId="1" applyFont="1" applyFill="1" applyBorder="1" applyAlignment="1">
      <alignment horizontal="center" vertical="center" wrapText="1"/>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0" borderId="1" xfId="0" applyFont="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6" xfId="0" applyFont="1" applyBorder="1" applyAlignment="1">
      <alignment horizontal="left" vertical="center" wrapText="1"/>
    </xf>
    <xf numFmtId="0" fontId="40" fillId="5" borderId="59" xfId="18" applyFont="1" applyFill="1" applyBorder="1" applyAlignment="1">
      <alignment horizontal="center" vertical="center"/>
    </xf>
    <xf numFmtId="0" fontId="40" fillId="5" borderId="38" xfId="18" applyFont="1" applyFill="1" applyBorder="1" applyAlignment="1">
      <alignment horizontal="center" vertical="center"/>
    </xf>
    <xf numFmtId="0" fontId="40" fillId="5" borderId="56" xfId="18" applyFont="1" applyFill="1" applyBorder="1" applyAlignment="1">
      <alignment horizontal="center" vertical="center"/>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36" fillId="3" borderId="10" xfId="18" applyFont="1" applyFill="1" applyBorder="1" applyAlignment="1">
      <alignment horizontal="center" vertical="center" wrapText="1"/>
    </xf>
    <xf numFmtId="0" fontId="36" fillId="3" borderId="14" xfId="18" applyFont="1" applyFill="1" applyBorder="1" applyAlignment="1">
      <alignment horizontal="center" vertical="center" wrapText="1"/>
    </xf>
    <xf numFmtId="0" fontId="4" fillId="10" borderId="1" xfId="18" applyFill="1" applyAlignment="1">
      <alignment horizontal="center"/>
    </xf>
    <xf numFmtId="0" fontId="40" fillId="0" borderId="1" xfId="18" applyFont="1" applyAlignment="1">
      <alignment horizontal="center" vertical="center" wrapText="1"/>
    </xf>
    <xf numFmtId="0" fontId="40" fillId="5" borderId="33" xfId="18" applyFont="1" applyFill="1" applyBorder="1" applyAlignment="1">
      <alignment horizontal="center" vertical="center" wrapText="1"/>
    </xf>
    <xf numFmtId="0" fontId="40" fillId="5" borderId="60" xfId="18" applyFont="1" applyFill="1" applyBorder="1" applyAlignment="1">
      <alignment horizontal="center" vertical="center" wrapText="1"/>
    </xf>
    <xf numFmtId="1" fontId="7" fillId="0" borderId="6" xfId="2" applyNumberFormat="1" applyFont="1" applyBorder="1" applyAlignment="1">
      <alignment horizontal="center" vertical="center"/>
    </xf>
    <xf numFmtId="0" fontId="40" fillId="5" borderId="9" xfId="18" applyFont="1" applyFill="1" applyBorder="1" applyAlignment="1">
      <alignment horizontal="center" vertical="center" wrapText="1"/>
    </xf>
    <xf numFmtId="0" fontId="40" fillId="5" borderId="13" xfId="18"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8" applyFont="1" applyFill="1" applyBorder="1" applyAlignment="1">
      <alignment horizontal="center" vertical="center"/>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xf numFmtId="0" fontId="12" fillId="0" borderId="73" xfId="1"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cellXfs>
  <cellStyles count="37">
    <cellStyle name="Hipervínculo" xfId="22" builtinId="8"/>
    <cellStyle name="Hipervínculo 2" xfId="36" xr:uid="{8B274C9B-0B7E-4C0B-B3AC-6B313C631065}"/>
    <cellStyle name="Hyperlink" xfId="15" xr:uid="{FF327CB4-B363-4859-B3D4-FEC05C720CF9}"/>
    <cellStyle name="Millares" xfId="17" builtinId="3"/>
    <cellStyle name="Millares [0] 2" xfId="6" xr:uid="{00000000-0005-0000-0000-000001000000}"/>
    <cellStyle name="Millares [0] 2 2" xfId="29" xr:uid="{17698580-2077-4288-B99F-C9B5D65182C9}"/>
    <cellStyle name="Millares 2" xfId="4" xr:uid="{00000000-0005-0000-0000-000002000000}"/>
    <cellStyle name="Millares 2 2" xfId="27" xr:uid="{3E0DCA9B-00FB-41BF-BCD4-85501484943B}"/>
    <cellStyle name="Millares 3" xfId="32" xr:uid="{4E12468F-CB6E-4DED-811D-1648321017FC}"/>
    <cellStyle name="Moneda" xfId="21" builtinId="4"/>
    <cellStyle name="Moneda [0] 2" xfId="7" xr:uid="{00000000-0005-0000-0000-000003000000}"/>
    <cellStyle name="Moneda [0] 2 2" xfId="30" xr:uid="{133069D7-6E31-4256-AEE0-EBC674C071DB}"/>
    <cellStyle name="Moneda 130" xfId="20" xr:uid="{15A2E293-9D08-47CB-A10A-59C5C5BE7F9A}"/>
    <cellStyle name="Moneda 130 2" xfId="34" xr:uid="{FB692D19-2F51-43C0-AF28-6CDD0CB30251}"/>
    <cellStyle name="Moneda 2" xfId="3" xr:uid="{00000000-0005-0000-0000-000004000000}"/>
    <cellStyle name="Moneda 2 2" xfId="26" xr:uid="{4B386986-7F3B-430D-BF61-05C5AB26A08D}"/>
    <cellStyle name="Moneda 3" xfId="35" xr:uid="{5EAF6130-F4D8-4559-857A-E9FDA3124F9F}"/>
    <cellStyle name="Normal" xfId="0" builtinId="0"/>
    <cellStyle name="Normal 2" xfId="1" xr:uid="{00000000-0005-0000-0000-000006000000}"/>
    <cellStyle name="Normal 3" xfId="2" xr:uid="{00000000-0005-0000-0000-000007000000}"/>
    <cellStyle name="Normal 3 2" xfId="25" xr:uid="{8414F39C-EA64-4D1B-BE93-F80664A05770}"/>
    <cellStyle name="Normal 4" xfId="16" xr:uid="{49FC8E33-C0C3-4E0D-B8A8-D530E73D4CC5}"/>
    <cellStyle name="Normal 4 2" xfId="31" xr:uid="{54F9C282-DA5F-4CC3-8B76-DC3BC565701B}"/>
    <cellStyle name="Normal 5" xfId="18" xr:uid="{C52B7D4A-D246-4DB4-9679-A0B39302B7C5}"/>
    <cellStyle name="Normal 5 2" xfId="33" xr:uid="{407F4139-40FC-40EB-86DD-A4C694108097}"/>
    <cellStyle name="Normal 6" xfId="19" xr:uid="{11AB634A-331F-444F-86F9-70FBF7AA1F92}"/>
    <cellStyle name="Normal 7" xfId="23" xr:uid="{430A4387-4FF0-4C26-AB93-A12E14A38F6C}"/>
    <cellStyle name="Porcentaje 2" xfId="5" xr:uid="{00000000-0005-0000-0000-000009000000}"/>
    <cellStyle name="Porcentaje 2 2" xfId="9" xr:uid="{00000000-0005-0000-0000-00000A000000}"/>
    <cellStyle name="Porcentaje 2 3" xfId="28" xr:uid="{201A94CE-B617-43CD-BD71-549D0083CF40}"/>
    <cellStyle name="Porcentaje 3" xfId="24"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personal/jbernal_sdmujer_gov_co/Documents/Plan%20de%20acci&#243;n/PA/6.%20Junio/8181%20-%20Plan%20de%20Accion_2025%20DGC%20marz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Lenovo\Downloads\8181-Reporte%20Plan%20de%20Acci&#243;n%20Octubre%202025%20AGA.xlsx" TargetMode="External"/><Relationship Id="rId1" Type="http://schemas.openxmlformats.org/officeDocument/2006/relationships/externalLinkPath" Target="file:///C:\Users\Lenovo\Downloads\8181-Reporte%20Plan%20de%20Acci&#243;n%20Octubre%202025%20AG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ACTIVIDAD_1"/>
      <sheetName val="ACTIVIDAD_2"/>
      <sheetName val="META_PDD"/>
      <sheetName val="PRODUCTO_MGA"/>
      <sheetName val="TERRITORIALIZACIÓN"/>
      <sheetName val="PMR"/>
      <sheetName val="CONTROL DE CAMBIOS"/>
    </sheetNames>
    <sheetDataSet>
      <sheetData sheetId="0" refreshError="1"/>
      <sheetData sheetId="1">
        <row r="25">
          <cell r="K25">
            <v>119423048</v>
          </cell>
        </row>
        <row r="26">
          <cell r="K26">
            <v>84626579</v>
          </cell>
        </row>
      </sheetData>
      <sheetData sheetId="2">
        <row r="25">
          <cell r="K25">
            <v>89994223</v>
          </cell>
        </row>
        <row r="26">
          <cell r="K26">
            <v>246776116</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85546875" defaultRowHeight="14.25" x14ac:dyDescent="0.25"/>
  <cols>
    <col min="1" max="1" width="53" style="243" customWidth="1"/>
    <col min="2" max="2" width="78.5703125" style="243" customWidth="1"/>
    <col min="3" max="3" width="36.42578125" style="243" customWidth="1"/>
    <col min="4" max="4" width="31.140625" style="243" customWidth="1"/>
    <col min="5" max="5" width="70.140625" style="243" customWidth="1"/>
    <col min="6" max="6" width="17.42578125" style="243" customWidth="1"/>
    <col min="7" max="8" width="21.85546875" style="243" customWidth="1"/>
    <col min="9" max="9" width="19.42578125" style="243" customWidth="1"/>
    <col min="10" max="10" width="42" style="243" customWidth="1"/>
    <col min="11" max="256" width="10.85546875" style="243"/>
    <col min="257" max="257" width="72" style="243" bestFit="1" customWidth="1"/>
    <col min="258" max="258" width="78.5703125" style="243" customWidth="1"/>
    <col min="259" max="259" width="10.85546875" style="243"/>
    <col min="260" max="260" width="31.140625" style="243" customWidth="1"/>
    <col min="261" max="261" width="70.140625" style="243" customWidth="1"/>
    <col min="262" max="262" width="17.42578125" style="243" customWidth="1"/>
    <col min="263" max="264" width="21.85546875" style="243" customWidth="1"/>
    <col min="265" max="265" width="19.42578125" style="243" customWidth="1"/>
    <col min="266" max="266" width="42" style="243" customWidth="1"/>
    <col min="267" max="512" width="10.85546875" style="243"/>
    <col min="513" max="513" width="72" style="243" bestFit="1" customWidth="1"/>
    <col min="514" max="514" width="78.5703125" style="243" customWidth="1"/>
    <col min="515" max="515" width="10.85546875" style="243"/>
    <col min="516" max="516" width="31.140625" style="243" customWidth="1"/>
    <col min="517" max="517" width="70.140625" style="243" customWidth="1"/>
    <col min="518" max="518" width="17.42578125" style="243" customWidth="1"/>
    <col min="519" max="520" width="21.85546875" style="243" customWidth="1"/>
    <col min="521" max="521" width="19.42578125" style="243" customWidth="1"/>
    <col min="522" max="522" width="42" style="243" customWidth="1"/>
    <col min="523" max="768" width="10.85546875" style="243"/>
    <col min="769" max="769" width="72" style="243" bestFit="1" customWidth="1"/>
    <col min="770" max="770" width="78.5703125" style="243" customWidth="1"/>
    <col min="771" max="771" width="10.85546875" style="243"/>
    <col min="772" max="772" width="31.140625" style="243" customWidth="1"/>
    <col min="773" max="773" width="70.140625" style="243" customWidth="1"/>
    <col min="774" max="774" width="17.42578125" style="243" customWidth="1"/>
    <col min="775" max="776" width="21.85546875" style="243" customWidth="1"/>
    <col min="777" max="777" width="19.42578125" style="243" customWidth="1"/>
    <col min="778" max="778" width="42" style="243" customWidth="1"/>
    <col min="779" max="1024" width="10.85546875" style="243"/>
    <col min="1025" max="1025" width="72" style="243" bestFit="1" customWidth="1"/>
    <col min="1026" max="1026" width="78.5703125" style="243" customWidth="1"/>
    <col min="1027" max="1027" width="10.85546875" style="243"/>
    <col min="1028" max="1028" width="31.140625" style="243" customWidth="1"/>
    <col min="1029" max="1029" width="70.140625" style="243" customWidth="1"/>
    <col min="1030" max="1030" width="17.42578125" style="243" customWidth="1"/>
    <col min="1031" max="1032" width="21.85546875" style="243" customWidth="1"/>
    <col min="1033" max="1033" width="19.42578125" style="243" customWidth="1"/>
    <col min="1034" max="1034" width="42" style="243" customWidth="1"/>
    <col min="1035" max="1280" width="10.85546875" style="243"/>
    <col min="1281" max="1281" width="72" style="243" bestFit="1" customWidth="1"/>
    <col min="1282" max="1282" width="78.5703125" style="243" customWidth="1"/>
    <col min="1283" max="1283" width="10.85546875" style="243"/>
    <col min="1284" max="1284" width="31.140625" style="243" customWidth="1"/>
    <col min="1285" max="1285" width="70.140625" style="243" customWidth="1"/>
    <col min="1286" max="1286" width="17.42578125" style="243" customWidth="1"/>
    <col min="1287" max="1288" width="21.85546875" style="243" customWidth="1"/>
    <col min="1289" max="1289" width="19.42578125" style="243" customWidth="1"/>
    <col min="1290" max="1290" width="42" style="243" customWidth="1"/>
    <col min="1291" max="1536" width="10.85546875" style="243"/>
    <col min="1537" max="1537" width="72" style="243" bestFit="1" customWidth="1"/>
    <col min="1538" max="1538" width="78.5703125" style="243" customWidth="1"/>
    <col min="1539" max="1539" width="10.85546875" style="243"/>
    <col min="1540" max="1540" width="31.140625" style="243" customWidth="1"/>
    <col min="1541" max="1541" width="70.140625" style="243" customWidth="1"/>
    <col min="1542" max="1542" width="17.42578125" style="243" customWidth="1"/>
    <col min="1543" max="1544" width="21.85546875" style="243" customWidth="1"/>
    <col min="1545" max="1545" width="19.42578125" style="243" customWidth="1"/>
    <col min="1546" max="1546" width="42" style="243" customWidth="1"/>
    <col min="1547" max="1792" width="10.85546875" style="243"/>
    <col min="1793" max="1793" width="72" style="243" bestFit="1" customWidth="1"/>
    <col min="1794" max="1794" width="78.5703125" style="243" customWidth="1"/>
    <col min="1795" max="1795" width="10.85546875" style="243"/>
    <col min="1796" max="1796" width="31.140625" style="243" customWidth="1"/>
    <col min="1797" max="1797" width="70.140625" style="243" customWidth="1"/>
    <col min="1798" max="1798" width="17.42578125" style="243" customWidth="1"/>
    <col min="1799" max="1800" width="21.85546875" style="243" customWidth="1"/>
    <col min="1801" max="1801" width="19.42578125" style="243" customWidth="1"/>
    <col min="1802" max="1802" width="42" style="243" customWidth="1"/>
    <col min="1803" max="2048" width="10.85546875" style="243"/>
    <col min="2049" max="2049" width="72" style="243" bestFit="1" customWidth="1"/>
    <col min="2050" max="2050" width="78.5703125" style="243" customWidth="1"/>
    <col min="2051" max="2051" width="10.85546875" style="243"/>
    <col min="2052" max="2052" width="31.140625" style="243" customWidth="1"/>
    <col min="2053" max="2053" width="70.140625" style="243" customWidth="1"/>
    <col min="2054" max="2054" width="17.42578125" style="243" customWidth="1"/>
    <col min="2055" max="2056" width="21.85546875" style="243" customWidth="1"/>
    <col min="2057" max="2057" width="19.42578125" style="243" customWidth="1"/>
    <col min="2058" max="2058" width="42" style="243" customWidth="1"/>
    <col min="2059" max="2304" width="10.85546875" style="243"/>
    <col min="2305" max="2305" width="72" style="243" bestFit="1" customWidth="1"/>
    <col min="2306" max="2306" width="78.5703125" style="243" customWidth="1"/>
    <col min="2307" max="2307" width="10.85546875" style="243"/>
    <col min="2308" max="2308" width="31.140625" style="243" customWidth="1"/>
    <col min="2309" max="2309" width="70.140625" style="243" customWidth="1"/>
    <col min="2310" max="2310" width="17.42578125" style="243" customWidth="1"/>
    <col min="2311" max="2312" width="21.85546875" style="243" customWidth="1"/>
    <col min="2313" max="2313" width="19.42578125" style="243" customWidth="1"/>
    <col min="2314" max="2314" width="42" style="243" customWidth="1"/>
    <col min="2315" max="2560" width="10.85546875" style="243"/>
    <col min="2561" max="2561" width="72" style="243" bestFit="1" customWidth="1"/>
    <col min="2562" max="2562" width="78.5703125" style="243" customWidth="1"/>
    <col min="2563" max="2563" width="10.85546875" style="243"/>
    <col min="2564" max="2564" width="31.140625" style="243" customWidth="1"/>
    <col min="2565" max="2565" width="70.140625" style="243" customWidth="1"/>
    <col min="2566" max="2566" width="17.42578125" style="243" customWidth="1"/>
    <col min="2567" max="2568" width="21.85546875" style="243" customWidth="1"/>
    <col min="2569" max="2569" width="19.42578125" style="243" customWidth="1"/>
    <col min="2570" max="2570" width="42" style="243" customWidth="1"/>
    <col min="2571" max="2816" width="10.85546875" style="243"/>
    <col min="2817" max="2817" width="72" style="243" bestFit="1" customWidth="1"/>
    <col min="2818" max="2818" width="78.5703125" style="243" customWidth="1"/>
    <col min="2819" max="2819" width="10.85546875" style="243"/>
    <col min="2820" max="2820" width="31.140625" style="243" customWidth="1"/>
    <col min="2821" max="2821" width="70.140625" style="243" customWidth="1"/>
    <col min="2822" max="2822" width="17.42578125" style="243" customWidth="1"/>
    <col min="2823" max="2824" width="21.85546875" style="243" customWidth="1"/>
    <col min="2825" max="2825" width="19.42578125" style="243" customWidth="1"/>
    <col min="2826" max="2826" width="42" style="243" customWidth="1"/>
    <col min="2827" max="3072" width="10.85546875" style="243"/>
    <col min="3073" max="3073" width="72" style="243" bestFit="1" customWidth="1"/>
    <col min="3074" max="3074" width="78.5703125" style="243" customWidth="1"/>
    <col min="3075" max="3075" width="10.85546875" style="243"/>
    <col min="3076" max="3076" width="31.140625" style="243" customWidth="1"/>
    <col min="3077" max="3077" width="70.140625" style="243" customWidth="1"/>
    <col min="3078" max="3078" width="17.42578125" style="243" customWidth="1"/>
    <col min="3079" max="3080" width="21.85546875" style="243" customWidth="1"/>
    <col min="3081" max="3081" width="19.42578125" style="243" customWidth="1"/>
    <col min="3082" max="3082" width="42" style="243" customWidth="1"/>
    <col min="3083" max="3328" width="10.85546875" style="243"/>
    <col min="3329" max="3329" width="72" style="243" bestFit="1" customWidth="1"/>
    <col min="3330" max="3330" width="78.5703125" style="243" customWidth="1"/>
    <col min="3331" max="3331" width="10.85546875" style="243"/>
    <col min="3332" max="3332" width="31.140625" style="243" customWidth="1"/>
    <col min="3333" max="3333" width="70.140625" style="243" customWidth="1"/>
    <col min="3334" max="3334" width="17.42578125" style="243" customWidth="1"/>
    <col min="3335" max="3336" width="21.85546875" style="243" customWidth="1"/>
    <col min="3337" max="3337" width="19.42578125" style="243" customWidth="1"/>
    <col min="3338" max="3338" width="42" style="243" customWidth="1"/>
    <col min="3339" max="3584" width="10.85546875" style="243"/>
    <col min="3585" max="3585" width="72" style="243" bestFit="1" customWidth="1"/>
    <col min="3586" max="3586" width="78.5703125" style="243" customWidth="1"/>
    <col min="3587" max="3587" width="10.85546875" style="243"/>
    <col min="3588" max="3588" width="31.140625" style="243" customWidth="1"/>
    <col min="3589" max="3589" width="70.140625" style="243" customWidth="1"/>
    <col min="3590" max="3590" width="17.42578125" style="243" customWidth="1"/>
    <col min="3591" max="3592" width="21.85546875" style="243" customWidth="1"/>
    <col min="3593" max="3593" width="19.42578125" style="243" customWidth="1"/>
    <col min="3594" max="3594" width="42" style="243" customWidth="1"/>
    <col min="3595" max="3840" width="10.85546875" style="243"/>
    <col min="3841" max="3841" width="72" style="243" bestFit="1" customWidth="1"/>
    <col min="3842" max="3842" width="78.5703125" style="243" customWidth="1"/>
    <col min="3843" max="3843" width="10.85546875" style="243"/>
    <col min="3844" max="3844" width="31.140625" style="243" customWidth="1"/>
    <col min="3845" max="3845" width="70.140625" style="243" customWidth="1"/>
    <col min="3846" max="3846" width="17.42578125" style="243" customWidth="1"/>
    <col min="3847" max="3848" width="21.85546875" style="243" customWidth="1"/>
    <col min="3849" max="3849" width="19.42578125" style="243" customWidth="1"/>
    <col min="3850" max="3850" width="42" style="243" customWidth="1"/>
    <col min="3851" max="4096" width="10.85546875" style="243"/>
    <col min="4097" max="4097" width="72" style="243" bestFit="1" customWidth="1"/>
    <col min="4098" max="4098" width="78.5703125" style="243" customWidth="1"/>
    <col min="4099" max="4099" width="10.85546875" style="243"/>
    <col min="4100" max="4100" width="31.140625" style="243" customWidth="1"/>
    <col min="4101" max="4101" width="70.140625" style="243" customWidth="1"/>
    <col min="4102" max="4102" width="17.42578125" style="243" customWidth="1"/>
    <col min="4103" max="4104" width="21.85546875" style="243" customWidth="1"/>
    <col min="4105" max="4105" width="19.42578125" style="243" customWidth="1"/>
    <col min="4106" max="4106" width="42" style="243" customWidth="1"/>
    <col min="4107" max="4352" width="10.85546875" style="243"/>
    <col min="4353" max="4353" width="72" style="243" bestFit="1" customWidth="1"/>
    <col min="4354" max="4354" width="78.5703125" style="243" customWidth="1"/>
    <col min="4355" max="4355" width="10.85546875" style="243"/>
    <col min="4356" max="4356" width="31.140625" style="243" customWidth="1"/>
    <col min="4357" max="4357" width="70.140625" style="243" customWidth="1"/>
    <col min="4358" max="4358" width="17.42578125" style="243" customWidth="1"/>
    <col min="4359" max="4360" width="21.85546875" style="243" customWidth="1"/>
    <col min="4361" max="4361" width="19.42578125" style="243" customWidth="1"/>
    <col min="4362" max="4362" width="42" style="243" customWidth="1"/>
    <col min="4363" max="4608" width="10.85546875" style="243"/>
    <col min="4609" max="4609" width="72" style="243" bestFit="1" customWidth="1"/>
    <col min="4610" max="4610" width="78.5703125" style="243" customWidth="1"/>
    <col min="4611" max="4611" width="10.85546875" style="243"/>
    <col min="4612" max="4612" width="31.140625" style="243" customWidth="1"/>
    <col min="4613" max="4613" width="70.140625" style="243" customWidth="1"/>
    <col min="4614" max="4614" width="17.42578125" style="243" customWidth="1"/>
    <col min="4615" max="4616" width="21.85546875" style="243" customWidth="1"/>
    <col min="4617" max="4617" width="19.42578125" style="243" customWidth="1"/>
    <col min="4618" max="4618" width="42" style="243" customWidth="1"/>
    <col min="4619" max="4864" width="10.85546875" style="243"/>
    <col min="4865" max="4865" width="72" style="243" bestFit="1" customWidth="1"/>
    <col min="4866" max="4866" width="78.5703125" style="243" customWidth="1"/>
    <col min="4867" max="4867" width="10.85546875" style="243"/>
    <col min="4868" max="4868" width="31.140625" style="243" customWidth="1"/>
    <col min="4869" max="4869" width="70.140625" style="243" customWidth="1"/>
    <col min="4870" max="4870" width="17.42578125" style="243" customWidth="1"/>
    <col min="4871" max="4872" width="21.85546875" style="243" customWidth="1"/>
    <col min="4873" max="4873" width="19.42578125" style="243" customWidth="1"/>
    <col min="4874" max="4874" width="42" style="243" customWidth="1"/>
    <col min="4875" max="5120" width="10.85546875" style="243"/>
    <col min="5121" max="5121" width="72" style="243" bestFit="1" customWidth="1"/>
    <col min="5122" max="5122" width="78.5703125" style="243" customWidth="1"/>
    <col min="5123" max="5123" width="10.85546875" style="243"/>
    <col min="5124" max="5124" width="31.140625" style="243" customWidth="1"/>
    <col min="5125" max="5125" width="70.140625" style="243" customWidth="1"/>
    <col min="5126" max="5126" width="17.42578125" style="243" customWidth="1"/>
    <col min="5127" max="5128" width="21.85546875" style="243" customWidth="1"/>
    <col min="5129" max="5129" width="19.42578125" style="243" customWidth="1"/>
    <col min="5130" max="5130" width="42" style="243" customWidth="1"/>
    <col min="5131" max="5376" width="10.85546875" style="243"/>
    <col min="5377" max="5377" width="72" style="243" bestFit="1" customWidth="1"/>
    <col min="5378" max="5378" width="78.5703125" style="243" customWidth="1"/>
    <col min="5379" max="5379" width="10.85546875" style="243"/>
    <col min="5380" max="5380" width="31.140625" style="243" customWidth="1"/>
    <col min="5381" max="5381" width="70.140625" style="243" customWidth="1"/>
    <col min="5382" max="5382" width="17.42578125" style="243" customWidth="1"/>
    <col min="5383" max="5384" width="21.85546875" style="243" customWidth="1"/>
    <col min="5385" max="5385" width="19.42578125" style="243" customWidth="1"/>
    <col min="5386" max="5386" width="42" style="243" customWidth="1"/>
    <col min="5387" max="5632" width="10.85546875" style="243"/>
    <col min="5633" max="5633" width="72" style="243" bestFit="1" customWidth="1"/>
    <col min="5634" max="5634" width="78.5703125" style="243" customWidth="1"/>
    <col min="5635" max="5635" width="10.85546875" style="243"/>
    <col min="5636" max="5636" width="31.140625" style="243" customWidth="1"/>
    <col min="5637" max="5637" width="70.140625" style="243" customWidth="1"/>
    <col min="5638" max="5638" width="17.42578125" style="243" customWidth="1"/>
    <col min="5639" max="5640" width="21.85546875" style="243" customWidth="1"/>
    <col min="5641" max="5641" width="19.42578125" style="243" customWidth="1"/>
    <col min="5642" max="5642" width="42" style="243" customWidth="1"/>
    <col min="5643" max="5888" width="10.85546875" style="243"/>
    <col min="5889" max="5889" width="72" style="243" bestFit="1" customWidth="1"/>
    <col min="5890" max="5890" width="78.5703125" style="243" customWidth="1"/>
    <col min="5891" max="5891" width="10.85546875" style="243"/>
    <col min="5892" max="5892" width="31.140625" style="243" customWidth="1"/>
    <col min="5893" max="5893" width="70.140625" style="243" customWidth="1"/>
    <col min="5894" max="5894" width="17.42578125" style="243" customWidth="1"/>
    <col min="5895" max="5896" width="21.85546875" style="243" customWidth="1"/>
    <col min="5897" max="5897" width="19.42578125" style="243" customWidth="1"/>
    <col min="5898" max="5898" width="42" style="243" customWidth="1"/>
    <col min="5899" max="6144" width="10.85546875" style="243"/>
    <col min="6145" max="6145" width="72" style="243" bestFit="1" customWidth="1"/>
    <col min="6146" max="6146" width="78.5703125" style="243" customWidth="1"/>
    <col min="6147" max="6147" width="10.85546875" style="243"/>
    <col min="6148" max="6148" width="31.140625" style="243" customWidth="1"/>
    <col min="6149" max="6149" width="70.140625" style="243" customWidth="1"/>
    <col min="6150" max="6150" width="17.42578125" style="243" customWidth="1"/>
    <col min="6151" max="6152" width="21.85546875" style="243" customWidth="1"/>
    <col min="6153" max="6153" width="19.42578125" style="243" customWidth="1"/>
    <col min="6154" max="6154" width="42" style="243" customWidth="1"/>
    <col min="6155" max="6400" width="10.85546875" style="243"/>
    <col min="6401" max="6401" width="72" style="243" bestFit="1" customWidth="1"/>
    <col min="6402" max="6402" width="78.5703125" style="243" customWidth="1"/>
    <col min="6403" max="6403" width="10.85546875" style="243"/>
    <col min="6404" max="6404" width="31.140625" style="243" customWidth="1"/>
    <col min="6405" max="6405" width="70.140625" style="243" customWidth="1"/>
    <col min="6406" max="6406" width="17.42578125" style="243" customWidth="1"/>
    <col min="6407" max="6408" width="21.85546875" style="243" customWidth="1"/>
    <col min="6409" max="6409" width="19.42578125" style="243" customWidth="1"/>
    <col min="6410" max="6410" width="42" style="243" customWidth="1"/>
    <col min="6411" max="6656" width="10.85546875" style="243"/>
    <col min="6657" max="6657" width="72" style="243" bestFit="1" customWidth="1"/>
    <col min="6658" max="6658" width="78.5703125" style="243" customWidth="1"/>
    <col min="6659" max="6659" width="10.85546875" style="243"/>
    <col min="6660" max="6660" width="31.140625" style="243" customWidth="1"/>
    <col min="6661" max="6661" width="70.140625" style="243" customWidth="1"/>
    <col min="6662" max="6662" width="17.42578125" style="243" customWidth="1"/>
    <col min="6663" max="6664" width="21.85546875" style="243" customWidth="1"/>
    <col min="6665" max="6665" width="19.42578125" style="243" customWidth="1"/>
    <col min="6666" max="6666" width="42" style="243" customWidth="1"/>
    <col min="6667" max="6912" width="10.85546875" style="243"/>
    <col min="6913" max="6913" width="72" style="243" bestFit="1" customWidth="1"/>
    <col min="6914" max="6914" width="78.5703125" style="243" customWidth="1"/>
    <col min="6915" max="6915" width="10.85546875" style="243"/>
    <col min="6916" max="6916" width="31.140625" style="243" customWidth="1"/>
    <col min="6917" max="6917" width="70.140625" style="243" customWidth="1"/>
    <col min="6918" max="6918" width="17.42578125" style="243" customWidth="1"/>
    <col min="6919" max="6920" width="21.85546875" style="243" customWidth="1"/>
    <col min="6921" max="6921" width="19.42578125" style="243" customWidth="1"/>
    <col min="6922" max="6922" width="42" style="243" customWidth="1"/>
    <col min="6923" max="7168" width="10.85546875" style="243"/>
    <col min="7169" max="7169" width="72" style="243" bestFit="1" customWidth="1"/>
    <col min="7170" max="7170" width="78.5703125" style="243" customWidth="1"/>
    <col min="7171" max="7171" width="10.85546875" style="243"/>
    <col min="7172" max="7172" width="31.140625" style="243" customWidth="1"/>
    <col min="7173" max="7173" width="70.140625" style="243" customWidth="1"/>
    <col min="7174" max="7174" width="17.42578125" style="243" customWidth="1"/>
    <col min="7175" max="7176" width="21.85546875" style="243" customWidth="1"/>
    <col min="7177" max="7177" width="19.42578125" style="243" customWidth="1"/>
    <col min="7178" max="7178" width="42" style="243" customWidth="1"/>
    <col min="7179" max="7424" width="10.85546875" style="243"/>
    <col min="7425" max="7425" width="72" style="243" bestFit="1" customWidth="1"/>
    <col min="7426" max="7426" width="78.5703125" style="243" customWidth="1"/>
    <col min="7427" max="7427" width="10.85546875" style="243"/>
    <col min="7428" max="7428" width="31.140625" style="243" customWidth="1"/>
    <col min="7429" max="7429" width="70.140625" style="243" customWidth="1"/>
    <col min="7430" max="7430" width="17.42578125" style="243" customWidth="1"/>
    <col min="7431" max="7432" width="21.85546875" style="243" customWidth="1"/>
    <col min="7433" max="7433" width="19.42578125" style="243" customWidth="1"/>
    <col min="7434" max="7434" width="42" style="243" customWidth="1"/>
    <col min="7435" max="7680" width="10.85546875" style="243"/>
    <col min="7681" max="7681" width="72" style="243" bestFit="1" customWidth="1"/>
    <col min="7682" max="7682" width="78.5703125" style="243" customWidth="1"/>
    <col min="7683" max="7683" width="10.85546875" style="243"/>
    <col min="7684" max="7684" width="31.140625" style="243" customWidth="1"/>
    <col min="7685" max="7685" width="70.140625" style="243" customWidth="1"/>
    <col min="7686" max="7686" width="17.42578125" style="243" customWidth="1"/>
    <col min="7687" max="7688" width="21.85546875" style="243" customWidth="1"/>
    <col min="7689" max="7689" width="19.42578125" style="243" customWidth="1"/>
    <col min="7690" max="7690" width="42" style="243" customWidth="1"/>
    <col min="7691" max="7936" width="10.85546875" style="243"/>
    <col min="7937" max="7937" width="72" style="243" bestFit="1" customWidth="1"/>
    <col min="7938" max="7938" width="78.5703125" style="243" customWidth="1"/>
    <col min="7939" max="7939" width="10.85546875" style="243"/>
    <col min="7940" max="7940" width="31.140625" style="243" customWidth="1"/>
    <col min="7941" max="7941" width="70.140625" style="243" customWidth="1"/>
    <col min="7942" max="7942" width="17.42578125" style="243" customWidth="1"/>
    <col min="7943" max="7944" width="21.85546875" style="243" customWidth="1"/>
    <col min="7945" max="7945" width="19.42578125" style="243" customWidth="1"/>
    <col min="7946" max="7946" width="42" style="243" customWidth="1"/>
    <col min="7947" max="8192" width="10.85546875" style="243"/>
    <col min="8193" max="8193" width="72" style="243" bestFit="1" customWidth="1"/>
    <col min="8194" max="8194" width="78.5703125" style="243" customWidth="1"/>
    <col min="8195" max="8195" width="10.85546875" style="243"/>
    <col min="8196" max="8196" width="31.140625" style="243" customWidth="1"/>
    <col min="8197" max="8197" width="70.140625" style="243" customWidth="1"/>
    <col min="8198" max="8198" width="17.42578125" style="243" customWidth="1"/>
    <col min="8199" max="8200" width="21.85546875" style="243" customWidth="1"/>
    <col min="8201" max="8201" width="19.42578125" style="243" customWidth="1"/>
    <col min="8202" max="8202" width="42" style="243" customWidth="1"/>
    <col min="8203" max="8448" width="10.85546875" style="243"/>
    <col min="8449" max="8449" width="72" style="243" bestFit="1" customWidth="1"/>
    <col min="8450" max="8450" width="78.5703125" style="243" customWidth="1"/>
    <col min="8451" max="8451" width="10.85546875" style="243"/>
    <col min="8452" max="8452" width="31.140625" style="243" customWidth="1"/>
    <col min="8453" max="8453" width="70.140625" style="243" customWidth="1"/>
    <col min="8454" max="8454" width="17.42578125" style="243" customWidth="1"/>
    <col min="8455" max="8456" width="21.85546875" style="243" customWidth="1"/>
    <col min="8457" max="8457" width="19.42578125" style="243" customWidth="1"/>
    <col min="8458" max="8458" width="42" style="243" customWidth="1"/>
    <col min="8459" max="8704" width="10.85546875" style="243"/>
    <col min="8705" max="8705" width="72" style="243" bestFit="1" customWidth="1"/>
    <col min="8706" max="8706" width="78.5703125" style="243" customWidth="1"/>
    <col min="8707" max="8707" width="10.85546875" style="243"/>
    <col min="8708" max="8708" width="31.140625" style="243" customWidth="1"/>
    <col min="8709" max="8709" width="70.140625" style="243" customWidth="1"/>
    <col min="8710" max="8710" width="17.42578125" style="243" customWidth="1"/>
    <col min="8711" max="8712" width="21.85546875" style="243" customWidth="1"/>
    <col min="8713" max="8713" width="19.42578125" style="243" customWidth="1"/>
    <col min="8714" max="8714" width="42" style="243" customWidth="1"/>
    <col min="8715" max="8960" width="10.85546875" style="243"/>
    <col min="8961" max="8961" width="72" style="243" bestFit="1" customWidth="1"/>
    <col min="8962" max="8962" width="78.5703125" style="243" customWidth="1"/>
    <col min="8963" max="8963" width="10.85546875" style="243"/>
    <col min="8964" max="8964" width="31.140625" style="243" customWidth="1"/>
    <col min="8965" max="8965" width="70.140625" style="243" customWidth="1"/>
    <col min="8966" max="8966" width="17.42578125" style="243" customWidth="1"/>
    <col min="8967" max="8968" width="21.85546875" style="243" customWidth="1"/>
    <col min="8969" max="8969" width="19.42578125" style="243" customWidth="1"/>
    <col min="8970" max="8970" width="42" style="243" customWidth="1"/>
    <col min="8971" max="9216" width="10.85546875" style="243"/>
    <col min="9217" max="9217" width="72" style="243" bestFit="1" customWidth="1"/>
    <col min="9218" max="9218" width="78.5703125" style="243" customWidth="1"/>
    <col min="9219" max="9219" width="10.85546875" style="243"/>
    <col min="9220" max="9220" width="31.140625" style="243" customWidth="1"/>
    <col min="9221" max="9221" width="70.140625" style="243" customWidth="1"/>
    <col min="9222" max="9222" width="17.42578125" style="243" customWidth="1"/>
    <col min="9223" max="9224" width="21.85546875" style="243" customWidth="1"/>
    <col min="9225" max="9225" width="19.42578125" style="243" customWidth="1"/>
    <col min="9226" max="9226" width="42" style="243" customWidth="1"/>
    <col min="9227" max="9472" width="10.85546875" style="243"/>
    <col min="9473" max="9473" width="72" style="243" bestFit="1" customWidth="1"/>
    <col min="9474" max="9474" width="78.5703125" style="243" customWidth="1"/>
    <col min="9475" max="9475" width="10.85546875" style="243"/>
    <col min="9476" max="9476" width="31.140625" style="243" customWidth="1"/>
    <col min="9477" max="9477" width="70.140625" style="243" customWidth="1"/>
    <col min="9478" max="9478" width="17.42578125" style="243" customWidth="1"/>
    <col min="9479" max="9480" width="21.85546875" style="243" customWidth="1"/>
    <col min="9481" max="9481" width="19.42578125" style="243" customWidth="1"/>
    <col min="9482" max="9482" width="42" style="243" customWidth="1"/>
    <col min="9483" max="9728" width="10.85546875" style="243"/>
    <col min="9729" max="9729" width="72" style="243" bestFit="1" customWidth="1"/>
    <col min="9730" max="9730" width="78.5703125" style="243" customWidth="1"/>
    <col min="9731" max="9731" width="10.85546875" style="243"/>
    <col min="9732" max="9732" width="31.140625" style="243" customWidth="1"/>
    <col min="9733" max="9733" width="70.140625" style="243" customWidth="1"/>
    <col min="9734" max="9734" width="17.42578125" style="243" customWidth="1"/>
    <col min="9735" max="9736" width="21.85546875" style="243" customWidth="1"/>
    <col min="9737" max="9737" width="19.42578125" style="243" customWidth="1"/>
    <col min="9738" max="9738" width="42" style="243" customWidth="1"/>
    <col min="9739" max="9984" width="10.85546875" style="243"/>
    <col min="9985" max="9985" width="72" style="243" bestFit="1" customWidth="1"/>
    <col min="9986" max="9986" width="78.5703125" style="243" customWidth="1"/>
    <col min="9987" max="9987" width="10.85546875" style="243"/>
    <col min="9988" max="9988" width="31.140625" style="243" customWidth="1"/>
    <col min="9989" max="9989" width="70.140625" style="243" customWidth="1"/>
    <col min="9990" max="9990" width="17.42578125" style="243" customWidth="1"/>
    <col min="9991" max="9992" width="21.85546875" style="243" customWidth="1"/>
    <col min="9993" max="9993" width="19.42578125" style="243" customWidth="1"/>
    <col min="9994" max="9994" width="42" style="243" customWidth="1"/>
    <col min="9995" max="10240" width="10.85546875" style="243"/>
    <col min="10241" max="10241" width="72" style="243" bestFit="1" customWidth="1"/>
    <col min="10242" max="10242" width="78.5703125" style="243" customWidth="1"/>
    <col min="10243" max="10243" width="10.85546875" style="243"/>
    <col min="10244" max="10244" width="31.140625" style="243" customWidth="1"/>
    <col min="10245" max="10245" width="70.140625" style="243" customWidth="1"/>
    <col min="10246" max="10246" width="17.42578125" style="243" customWidth="1"/>
    <col min="10247" max="10248" width="21.85546875" style="243" customWidth="1"/>
    <col min="10249" max="10249" width="19.42578125" style="243" customWidth="1"/>
    <col min="10250" max="10250" width="42" style="243" customWidth="1"/>
    <col min="10251" max="10496" width="10.85546875" style="243"/>
    <col min="10497" max="10497" width="72" style="243" bestFit="1" customWidth="1"/>
    <col min="10498" max="10498" width="78.5703125" style="243" customWidth="1"/>
    <col min="10499" max="10499" width="10.85546875" style="243"/>
    <col min="10500" max="10500" width="31.140625" style="243" customWidth="1"/>
    <col min="10501" max="10501" width="70.140625" style="243" customWidth="1"/>
    <col min="10502" max="10502" width="17.42578125" style="243" customWidth="1"/>
    <col min="10503" max="10504" width="21.85546875" style="243" customWidth="1"/>
    <col min="10505" max="10505" width="19.42578125" style="243" customWidth="1"/>
    <col min="10506" max="10506" width="42" style="243" customWidth="1"/>
    <col min="10507" max="10752" width="10.85546875" style="243"/>
    <col min="10753" max="10753" width="72" style="243" bestFit="1" customWidth="1"/>
    <col min="10754" max="10754" width="78.5703125" style="243" customWidth="1"/>
    <col min="10755" max="10755" width="10.85546875" style="243"/>
    <col min="10756" max="10756" width="31.140625" style="243" customWidth="1"/>
    <col min="10757" max="10757" width="70.140625" style="243" customWidth="1"/>
    <col min="10758" max="10758" width="17.42578125" style="243" customWidth="1"/>
    <col min="10759" max="10760" width="21.85546875" style="243" customWidth="1"/>
    <col min="10761" max="10761" width="19.42578125" style="243" customWidth="1"/>
    <col min="10762" max="10762" width="42" style="243" customWidth="1"/>
    <col min="10763" max="11008" width="10.85546875" style="243"/>
    <col min="11009" max="11009" width="72" style="243" bestFit="1" customWidth="1"/>
    <col min="11010" max="11010" width="78.5703125" style="243" customWidth="1"/>
    <col min="11011" max="11011" width="10.85546875" style="243"/>
    <col min="11012" max="11012" width="31.140625" style="243" customWidth="1"/>
    <col min="11013" max="11013" width="70.140625" style="243" customWidth="1"/>
    <col min="11014" max="11014" width="17.42578125" style="243" customWidth="1"/>
    <col min="11015" max="11016" width="21.85546875" style="243" customWidth="1"/>
    <col min="11017" max="11017" width="19.42578125" style="243" customWidth="1"/>
    <col min="11018" max="11018" width="42" style="243" customWidth="1"/>
    <col min="11019" max="11264" width="10.85546875" style="243"/>
    <col min="11265" max="11265" width="72" style="243" bestFit="1" customWidth="1"/>
    <col min="11266" max="11266" width="78.5703125" style="243" customWidth="1"/>
    <col min="11267" max="11267" width="10.85546875" style="243"/>
    <col min="11268" max="11268" width="31.140625" style="243" customWidth="1"/>
    <col min="11269" max="11269" width="70.140625" style="243" customWidth="1"/>
    <col min="11270" max="11270" width="17.42578125" style="243" customWidth="1"/>
    <col min="11271" max="11272" width="21.85546875" style="243" customWidth="1"/>
    <col min="11273" max="11273" width="19.42578125" style="243" customWidth="1"/>
    <col min="11274" max="11274" width="42" style="243" customWidth="1"/>
    <col min="11275" max="11520" width="10.85546875" style="243"/>
    <col min="11521" max="11521" width="72" style="243" bestFit="1" customWidth="1"/>
    <col min="11522" max="11522" width="78.5703125" style="243" customWidth="1"/>
    <col min="11523" max="11523" width="10.85546875" style="243"/>
    <col min="11524" max="11524" width="31.140625" style="243" customWidth="1"/>
    <col min="11525" max="11525" width="70.140625" style="243" customWidth="1"/>
    <col min="11526" max="11526" width="17.42578125" style="243" customWidth="1"/>
    <col min="11527" max="11528" width="21.85546875" style="243" customWidth="1"/>
    <col min="11529" max="11529" width="19.42578125" style="243" customWidth="1"/>
    <col min="11530" max="11530" width="42" style="243" customWidth="1"/>
    <col min="11531" max="11776" width="10.85546875" style="243"/>
    <col min="11777" max="11777" width="72" style="243" bestFit="1" customWidth="1"/>
    <col min="11778" max="11778" width="78.5703125" style="243" customWidth="1"/>
    <col min="11779" max="11779" width="10.85546875" style="243"/>
    <col min="11780" max="11780" width="31.140625" style="243" customWidth="1"/>
    <col min="11781" max="11781" width="70.140625" style="243" customWidth="1"/>
    <col min="11782" max="11782" width="17.42578125" style="243" customWidth="1"/>
    <col min="11783" max="11784" width="21.85546875" style="243" customWidth="1"/>
    <col min="11785" max="11785" width="19.42578125" style="243" customWidth="1"/>
    <col min="11786" max="11786" width="42" style="243" customWidth="1"/>
    <col min="11787" max="12032" width="10.85546875" style="243"/>
    <col min="12033" max="12033" width="72" style="243" bestFit="1" customWidth="1"/>
    <col min="12034" max="12034" width="78.5703125" style="243" customWidth="1"/>
    <col min="12035" max="12035" width="10.85546875" style="243"/>
    <col min="12036" max="12036" width="31.140625" style="243" customWidth="1"/>
    <col min="12037" max="12037" width="70.140625" style="243" customWidth="1"/>
    <col min="12038" max="12038" width="17.42578125" style="243" customWidth="1"/>
    <col min="12039" max="12040" width="21.85546875" style="243" customWidth="1"/>
    <col min="12041" max="12041" width="19.42578125" style="243" customWidth="1"/>
    <col min="12042" max="12042" width="42" style="243" customWidth="1"/>
    <col min="12043" max="12288" width="10.85546875" style="243"/>
    <col min="12289" max="12289" width="72" style="243" bestFit="1" customWidth="1"/>
    <col min="12290" max="12290" width="78.5703125" style="243" customWidth="1"/>
    <col min="12291" max="12291" width="10.85546875" style="243"/>
    <col min="12292" max="12292" width="31.140625" style="243" customWidth="1"/>
    <col min="12293" max="12293" width="70.140625" style="243" customWidth="1"/>
    <col min="12294" max="12294" width="17.42578125" style="243" customWidth="1"/>
    <col min="12295" max="12296" width="21.85546875" style="243" customWidth="1"/>
    <col min="12297" max="12297" width="19.42578125" style="243" customWidth="1"/>
    <col min="12298" max="12298" width="42" style="243" customWidth="1"/>
    <col min="12299" max="12544" width="10.85546875" style="243"/>
    <col min="12545" max="12545" width="72" style="243" bestFit="1" customWidth="1"/>
    <col min="12546" max="12546" width="78.5703125" style="243" customWidth="1"/>
    <col min="12547" max="12547" width="10.85546875" style="243"/>
    <col min="12548" max="12548" width="31.140625" style="243" customWidth="1"/>
    <col min="12549" max="12549" width="70.140625" style="243" customWidth="1"/>
    <col min="12550" max="12550" width="17.42578125" style="243" customWidth="1"/>
    <col min="12551" max="12552" width="21.85546875" style="243" customWidth="1"/>
    <col min="12553" max="12553" width="19.42578125" style="243" customWidth="1"/>
    <col min="12554" max="12554" width="42" style="243" customWidth="1"/>
    <col min="12555" max="12800" width="10.85546875" style="243"/>
    <col min="12801" max="12801" width="72" style="243" bestFit="1" customWidth="1"/>
    <col min="12802" max="12802" width="78.5703125" style="243" customWidth="1"/>
    <col min="12803" max="12803" width="10.85546875" style="243"/>
    <col min="12804" max="12804" width="31.140625" style="243" customWidth="1"/>
    <col min="12805" max="12805" width="70.140625" style="243" customWidth="1"/>
    <col min="12806" max="12806" width="17.42578125" style="243" customWidth="1"/>
    <col min="12807" max="12808" width="21.85546875" style="243" customWidth="1"/>
    <col min="12809" max="12809" width="19.42578125" style="243" customWidth="1"/>
    <col min="12810" max="12810" width="42" style="243" customWidth="1"/>
    <col min="12811" max="13056" width="10.85546875" style="243"/>
    <col min="13057" max="13057" width="72" style="243" bestFit="1" customWidth="1"/>
    <col min="13058" max="13058" width="78.5703125" style="243" customWidth="1"/>
    <col min="13059" max="13059" width="10.85546875" style="243"/>
    <col min="13060" max="13060" width="31.140625" style="243" customWidth="1"/>
    <col min="13061" max="13061" width="70.140625" style="243" customWidth="1"/>
    <col min="13062" max="13062" width="17.42578125" style="243" customWidth="1"/>
    <col min="13063" max="13064" width="21.85546875" style="243" customWidth="1"/>
    <col min="13065" max="13065" width="19.42578125" style="243" customWidth="1"/>
    <col min="13066" max="13066" width="42" style="243" customWidth="1"/>
    <col min="13067" max="13312" width="10.85546875" style="243"/>
    <col min="13313" max="13313" width="72" style="243" bestFit="1" customWidth="1"/>
    <col min="13314" max="13314" width="78.5703125" style="243" customWidth="1"/>
    <col min="13315" max="13315" width="10.85546875" style="243"/>
    <col min="13316" max="13316" width="31.140625" style="243" customWidth="1"/>
    <col min="13317" max="13317" width="70.140625" style="243" customWidth="1"/>
    <col min="13318" max="13318" width="17.42578125" style="243" customWidth="1"/>
    <col min="13319" max="13320" width="21.85546875" style="243" customWidth="1"/>
    <col min="13321" max="13321" width="19.42578125" style="243" customWidth="1"/>
    <col min="13322" max="13322" width="42" style="243" customWidth="1"/>
    <col min="13323" max="13568" width="10.85546875" style="243"/>
    <col min="13569" max="13569" width="72" style="243" bestFit="1" customWidth="1"/>
    <col min="13570" max="13570" width="78.5703125" style="243" customWidth="1"/>
    <col min="13571" max="13571" width="10.85546875" style="243"/>
    <col min="13572" max="13572" width="31.140625" style="243" customWidth="1"/>
    <col min="13573" max="13573" width="70.140625" style="243" customWidth="1"/>
    <col min="13574" max="13574" width="17.42578125" style="243" customWidth="1"/>
    <col min="13575" max="13576" width="21.85546875" style="243" customWidth="1"/>
    <col min="13577" max="13577" width="19.42578125" style="243" customWidth="1"/>
    <col min="13578" max="13578" width="42" style="243" customWidth="1"/>
    <col min="13579" max="13824" width="10.85546875" style="243"/>
    <col min="13825" max="13825" width="72" style="243" bestFit="1" customWidth="1"/>
    <col min="13826" max="13826" width="78.5703125" style="243" customWidth="1"/>
    <col min="13827" max="13827" width="10.85546875" style="243"/>
    <col min="13828" max="13828" width="31.140625" style="243" customWidth="1"/>
    <col min="13829" max="13829" width="70.140625" style="243" customWidth="1"/>
    <col min="13830" max="13830" width="17.42578125" style="243" customWidth="1"/>
    <col min="13831" max="13832" width="21.85546875" style="243" customWidth="1"/>
    <col min="13833" max="13833" width="19.42578125" style="243" customWidth="1"/>
    <col min="13834" max="13834" width="42" style="243" customWidth="1"/>
    <col min="13835" max="14080" width="10.85546875" style="243"/>
    <col min="14081" max="14081" width="72" style="243" bestFit="1" customWidth="1"/>
    <col min="14082" max="14082" width="78.5703125" style="243" customWidth="1"/>
    <col min="14083" max="14083" width="10.85546875" style="243"/>
    <col min="14084" max="14084" width="31.140625" style="243" customWidth="1"/>
    <col min="14085" max="14085" width="70.140625" style="243" customWidth="1"/>
    <col min="14086" max="14086" width="17.42578125" style="243" customWidth="1"/>
    <col min="14087" max="14088" width="21.85546875" style="243" customWidth="1"/>
    <col min="14089" max="14089" width="19.42578125" style="243" customWidth="1"/>
    <col min="14090" max="14090" width="42" style="243" customWidth="1"/>
    <col min="14091" max="14336" width="10.85546875" style="243"/>
    <col min="14337" max="14337" width="72" style="243" bestFit="1" customWidth="1"/>
    <col min="14338" max="14338" width="78.5703125" style="243" customWidth="1"/>
    <col min="14339" max="14339" width="10.85546875" style="243"/>
    <col min="14340" max="14340" width="31.140625" style="243" customWidth="1"/>
    <col min="14341" max="14341" width="70.140625" style="243" customWidth="1"/>
    <col min="14342" max="14342" width="17.42578125" style="243" customWidth="1"/>
    <col min="14343" max="14344" width="21.85546875" style="243" customWidth="1"/>
    <col min="14345" max="14345" width="19.42578125" style="243" customWidth="1"/>
    <col min="14346" max="14346" width="42" style="243" customWidth="1"/>
    <col min="14347" max="14592" width="10.85546875" style="243"/>
    <col min="14593" max="14593" width="72" style="243" bestFit="1" customWidth="1"/>
    <col min="14594" max="14594" width="78.5703125" style="243" customWidth="1"/>
    <col min="14595" max="14595" width="10.85546875" style="243"/>
    <col min="14596" max="14596" width="31.140625" style="243" customWidth="1"/>
    <col min="14597" max="14597" width="70.140625" style="243" customWidth="1"/>
    <col min="14598" max="14598" width="17.42578125" style="243" customWidth="1"/>
    <col min="14599" max="14600" width="21.85546875" style="243" customWidth="1"/>
    <col min="14601" max="14601" width="19.42578125" style="243" customWidth="1"/>
    <col min="14602" max="14602" width="42" style="243" customWidth="1"/>
    <col min="14603" max="14848" width="10.85546875" style="243"/>
    <col min="14849" max="14849" width="72" style="243" bestFit="1" customWidth="1"/>
    <col min="14850" max="14850" width="78.5703125" style="243" customWidth="1"/>
    <col min="14851" max="14851" width="10.85546875" style="243"/>
    <col min="14852" max="14852" width="31.140625" style="243" customWidth="1"/>
    <col min="14853" max="14853" width="70.140625" style="243" customWidth="1"/>
    <col min="14854" max="14854" width="17.42578125" style="243" customWidth="1"/>
    <col min="14855" max="14856" width="21.85546875" style="243" customWidth="1"/>
    <col min="14857" max="14857" width="19.42578125" style="243" customWidth="1"/>
    <col min="14858" max="14858" width="42" style="243" customWidth="1"/>
    <col min="14859" max="15104" width="10.85546875" style="243"/>
    <col min="15105" max="15105" width="72" style="243" bestFit="1" customWidth="1"/>
    <col min="15106" max="15106" width="78.5703125" style="243" customWidth="1"/>
    <col min="15107" max="15107" width="10.85546875" style="243"/>
    <col min="15108" max="15108" width="31.140625" style="243" customWidth="1"/>
    <col min="15109" max="15109" width="70.140625" style="243" customWidth="1"/>
    <col min="15110" max="15110" width="17.42578125" style="243" customWidth="1"/>
    <col min="15111" max="15112" width="21.85546875" style="243" customWidth="1"/>
    <col min="15113" max="15113" width="19.42578125" style="243" customWidth="1"/>
    <col min="15114" max="15114" width="42" style="243" customWidth="1"/>
    <col min="15115" max="15360" width="10.85546875" style="243"/>
    <col min="15361" max="15361" width="72" style="243" bestFit="1" customWidth="1"/>
    <col min="15362" max="15362" width="78.5703125" style="243" customWidth="1"/>
    <col min="15363" max="15363" width="10.85546875" style="243"/>
    <col min="15364" max="15364" width="31.140625" style="243" customWidth="1"/>
    <col min="15365" max="15365" width="70.140625" style="243" customWidth="1"/>
    <col min="15366" max="15366" width="17.42578125" style="243" customWidth="1"/>
    <col min="15367" max="15368" width="21.85546875" style="243" customWidth="1"/>
    <col min="15369" max="15369" width="19.42578125" style="243" customWidth="1"/>
    <col min="15370" max="15370" width="42" style="243" customWidth="1"/>
    <col min="15371" max="15616" width="10.85546875" style="243"/>
    <col min="15617" max="15617" width="72" style="243" bestFit="1" customWidth="1"/>
    <col min="15618" max="15618" width="78.5703125" style="243" customWidth="1"/>
    <col min="15619" max="15619" width="10.85546875" style="243"/>
    <col min="15620" max="15620" width="31.140625" style="243" customWidth="1"/>
    <col min="15621" max="15621" width="70.140625" style="243" customWidth="1"/>
    <col min="15622" max="15622" width="17.42578125" style="243" customWidth="1"/>
    <col min="15623" max="15624" width="21.85546875" style="243" customWidth="1"/>
    <col min="15625" max="15625" width="19.42578125" style="243" customWidth="1"/>
    <col min="15626" max="15626" width="42" style="243" customWidth="1"/>
    <col min="15627" max="15872" width="10.85546875" style="243"/>
    <col min="15873" max="15873" width="72" style="243" bestFit="1" customWidth="1"/>
    <col min="15874" max="15874" width="78.5703125" style="243" customWidth="1"/>
    <col min="15875" max="15875" width="10.85546875" style="243"/>
    <col min="15876" max="15876" width="31.140625" style="243" customWidth="1"/>
    <col min="15877" max="15877" width="70.140625" style="243" customWidth="1"/>
    <col min="15878" max="15878" width="17.42578125" style="243" customWidth="1"/>
    <col min="15879" max="15880" width="21.85546875" style="243" customWidth="1"/>
    <col min="15881" max="15881" width="19.42578125" style="243" customWidth="1"/>
    <col min="15882" max="15882" width="42" style="243" customWidth="1"/>
    <col min="15883" max="16128" width="10.85546875" style="243"/>
    <col min="16129" max="16129" width="72" style="243" bestFit="1" customWidth="1"/>
    <col min="16130" max="16130" width="78.5703125" style="243" customWidth="1"/>
    <col min="16131" max="16131" width="10.85546875" style="243"/>
    <col min="16132" max="16132" width="31.140625" style="243" customWidth="1"/>
    <col min="16133" max="16133" width="70.140625" style="243" customWidth="1"/>
    <col min="16134" max="16134" width="17.42578125" style="243" customWidth="1"/>
    <col min="16135" max="16136" width="21.85546875" style="243" customWidth="1"/>
    <col min="16137" max="16137" width="19.42578125" style="243" customWidth="1"/>
    <col min="16138" max="16138" width="42" style="243" customWidth="1"/>
    <col min="16139" max="16384" width="10.85546875" style="243"/>
  </cols>
  <sheetData>
    <row r="1" spans="1:2" ht="25.5" customHeight="1" x14ac:dyDescent="0.25">
      <c r="A1" s="323" t="s">
        <v>0</v>
      </c>
      <c r="B1" s="324"/>
    </row>
    <row r="2" spans="1:2" ht="25.5" customHeight="1" x14ac:dyDescent="0.25">
      <c r="A2" s="325" t="s">
        <v>1</v>
      </c>
      <c r="B2" s="326"/>
    </row>
    <row r="3" spans="1:2" ht="15" x14ac:dyDescent="0.25">
      <c r="A3" s="251" t="s">
        <v>2</v>
      </c>
      <c r="B3" s="252" t="s">
        <v>3</v>
      </c>
    </row>
    <row r="4" spans="1:2" ht="40.5" customHeight="1" x14ac:dyDescent="0.25">
      <c r="A4" s="259" t="s">
        <v>4</v>
      </c>
      <c r="B4" s="260" t="s">
        <v>5</v>
      </c>
    </row>
    <row r="5" spans="1:2" ht="28.5" x14ac:dyDescent="0.25">
      <c r="A5" s="259" t="s">
        <v>6</v>
      </c>
      <c r="B5" s="244" t="s">
        <v>7</v>
      </c>
    </row>
    <row r="6" spans="1:2" ht="124.5" customHeight="1" x14ac:dyDescent="0.25">
      <c r="A6" s="259" t="s">
        <v>8</v>
      </c>
      <c r="B6" s="244" t="s">
        <v>9</v>
      </c>
    </row>
    <row r="7" spans="1:2" ht="26.45" customHeight="1" x14ac:dyDescent="0.25">
      <c r="A7" s="319" t="s">
        <v>10</v>
      </c>
      <c r="B7" s="320"/>
    </row>
    <row r="8" spans="1:2" ht="42.75" x14ac:dyDescent="0.25">
      <c r="A8" s="259" t="s">
        <v>11</v>
      </c>
      <c r="B8" s="244" t="s">
        <v>12</v>
      </c>
    </row>
    <row r="9" spans="1:2" ht="28.5" x14ac:dyDescent="0.25">
      <c r="A9" s="259" t="s">
        <v>13</v>
      </c>
      <c r="B9" s="244" t="s">
        <v>14</v>
      </c>
    </row>
    <row r="10" spans="1:2" ht="42.75" x14ac:dyDescent="0.25">
      <c r="A10" s="259" t="s">
        <v>15</v>
      </c>
      <c r="B10" s="244" t="s">
        <v>16</v>
      </c>
    </row>
    <row r="11" spans="1:2" ht="40.5" customHeight="1" x14ac:dyDescent="0.25">
      <c r="A11" s="259" t="s">
        <v>17</v>
      </c>
      <c r="B11" s="260" t="s">
        <v>18</v>
      </c>
    </row>
    <row r="12" spans="1:2" ht="38.25" customHeight="1" x14ac:dyDescent="0.25">
      <c r="A12" s="259" t="s">
        <v>19</v>
      </c>
      <c r="B12" s="260" t="s">
        <v>20</v>
      </c>
    </row>
    <row r="13" spans="1:2" ht="42.75" x14ac:dyDescent="0.25">
      <c r="A13" s="259" t="s">
        <v>21</v>
      </c>
      <c r="B13" s="261" t="s">
        <v>22</v>
      </c>
    </row>
    <row r="14" spans="1:2" ht="23.45" customHeight="1" x14ac:dyDescent="0.25">
      <c r="A14" s="262" t="s">
        <v>23</v>
      </c>
      <c r="B14" s="263"/>
    </row>
    <row r="15" spans="1:2" ht="42.75" x14ac:dyDescent="0.25">
      <c r="A15" s="259" t="s">
        <v>24</v>
      </c>
      <c r="B15" s="247" t="s">
        <v>25</v>
      </c>
    </row>
    <row r="16" spans="1:2" ht="42.75" x14ac:dyDescent="0.25">
      <c r="A16" s="259" t="s">
        <v>26</v>
      </c>
      <c r="B16" s="247" t="s">
        <v>27</v>
      </c>
    </row>
    <row r="17" spans="1:3" ht="42.75" x14ac:dyDescent="0.25">
      <c r="A17" s="259" t="s">
        <v>28</v>
      </c>
      <c r="B17" s="247" t="s">
        <v>29</v>
      </c>
    </row>
    <row r="18" spans="1:3" ht="8.25" customHeight="1" x14ac:dyDescent="0.25">
      <c r="A18" s="262"/>
      <c r="B18" s="264"/>
    </row>
    <row r="19" spans="1:3" ht="28.5" x14ac:dyDescent="0.25">
      <c r="A19" s="259" t="s">
        <v>30</v>
      </c>
      <c r="B19" s="247" t="s">
        <v>31</v>
      </c>
    </row>
    <row r="20" spans="1:3" ht="28.5" x14ac:dyDescent="0.25">
      <c r="A20" s="259" t="s">
        <v>32</v>
      </c>
      <c r="B20" s="247" t="s">
        <v>33</v>
      </c>
    </row>
    <row r="21" spans="1:3" ht="42.75" x14ac:dyDescent="0.25">
      <c r="A21" s="259" t="s">
        <v>34</v>
      </c>
      <c r="B21" s="247" t="s">
        <v>35</v>
      </c>
    </row>
    <row r="22" spans="1:3" ht="20.25" customHeight="1" x14ac:dyDescent="0.25">
      <c r="A22" s="317" t="s">
        <v>36</v>
      </c>
      <c r="B22" s="318"/>
    </row>
    <row r="23" spans="1:3" ht="42.75" x14ac:dyDescent="0.25">
      <c r="A23" s="259" t="s">
        <v>37</v>
      </c>
      <c r="B23" s="247" t="s">
        <v>38</v>
      </c>
    </row>
    <row r="24" spans="1:3" ht="54" customHeight="1" x14ac:dyDescent="0.25">
      <c r="A24" s="259" t="s">
        <v>39</v>
      </c>
      <c r="B24" s="247" t="s">
        <v>40</v>
      </c>
    </row>
    <row r="25" spans="1:3" ht="144" customHeight="1" x14ac:dyDescent="0.25">
      <c r="A25" s="259" t="s">
        <v>41</v>
      </c>
      <c r="B25" s="247" t="s">
        <v>42</v>
      </c>
    </row>
    <row r="26" spans="1:3" ht="57" x14ac:dyDescent="0.25">
      <c r="A26" s="259" t="s">
        <v>43</v>
      </c>
      <c r="B26" s="247" t="s">
        <v>44</v>
      </c>
    </row>
    <row r="27" spans="1:3" ht="57" x14ac:dyDescent="0.25">
      <c r="A27" s="259" t="s">
        <v>45</v>
      </c>
      <c r="B27" s="247" t="s">
        <v>46</v>
      </c>
    </row>
    <row r="28" spans="1:3" ht="28.5" x14ac:dyDescent="0.25">
      <c r="A28" s="259" t="s">
        <v>47</v>
      </c>
      <c r="B28" s="247" t="s">
        <v>48</v>
      </c>
    </row>
    <row r="29" spans="1:3" ht="57" x14ac:dyDescent="0.25">
      <c r="A29" s="259" t="s">
        <v>49</v>
      </c>
      <c r="B29" s="247" t="s">
        <v>50</v>
      </c>
      <c r="C29" s="245"/>
    </row>
    <row r="30" spans="1:3" ht="90" customHeight="1" x14ac:dyDescent="0.25">
      <c r="A30" s="265" t="s">
        <v>51</v>
      </c>
      <c r="B30" s="247" t="s">
        <v>52</v>
      </c>
    </row>
    <row r="31" spans="1:3" ht="81.599999999999994" customHeight="1" x14ac:dyDescent="0.25">
      <c r="A31" s="265" t="s">
        <v>53</v>
      </c>
      <c r="B31" s="247" t="s">
        <v>54</v>
      </c>
    </row>
    <row r="32" spans="1:3" ht="54" customHeight="1" x14ac:dyDescent="0.25">
      <c r="A32" s="265" t="s">
        <v>55</v>
      </c>
      <c r="B32" s="247" t="s">
        <v>56</v>
      </c>
    </row>
    <row r="33" spans="1:3" ht="28.5" customHeight="1" x14ac:dyDescent="0.25">
      <c r="A33" s="329" t="s">
        <v>57</v>
      </c>
      <c r="B33" s="330"/>
    </row>
    <row r="34" spans="1:3" ht="71.25" x14ac:dyDescent="0.25">
      <c r="A34" s="265" t="s">
        <v>58</v>
      </c>
      <c r="B34" s="247" t="s">
        <v>59</v>
      </c>
    </row>
    <row r="35" spans="1:3" ht="57" x14ac:dyDescent="0.25">
      <c r="A35" s="265" t="s">
        <v>60</v>
      </c>
      <c r="B35" s="247" t="s">
        <v>61</v>
      </c>
    </row>
    <row r="36" spans="1:3" ht="36" customHeight="1" x14ac:dyDescent="0.25">
      <c r="A36" s="265" t="s">
        <v>62</v>
      </c>
      <c r="B36" s="247" t="s">
        <v>63</v>
      </c>
      <c r="C36" s="246"/>
    </row>
    <row r="37" spans="1:3" ht="28.5" x14ac:dyDescent="0.25">
      <c r="A37" s="265" t="s">
        <v>64</v>
      </c>
      <c r="B37" s="247" t="s">
        <v>65</v>
      </c>
    </row>
    <row r="38" spans="1:3" ht="71.25" x14ac:dyDescent="0.25">
      <c r="A38" s="265" t="s">
        <v>66</v>
      </c>
      <c r="B38" s="247" t="s">
        <v>67</v>
      </c>
    </row>
    <row r="39" spans="1:3" ht="28.5" x14ac:dyDescent="0.25">
      <c r="A39" s="259" t="s">
        <v>68</v>
      </c>
      <c r="B39" s="247" t="s">
        <v>69</v>
      </c>
    </row>
    <row r="40" spans="1:3" ht="25.5" customHeight="1" x14ac:dyDescent="0.25">
      <c r="A40" s="319" t="s">
        <v>70</v>
      </c>
      <c r="B40" s="320"/>
    </row>
    <row r="41" spans="1:3" ht="24" customHeight="1" x14ac:dyDescent="0.25">
      <c r="A41" s="262" t="s">
        <v>2</v>
      </c>
      <c r="B41" s="266" t="s">
        <v>3</v>
      </c>
    </row>
    <row r="42" spans="1:3" ht="28.5" x14ac:dyDescent="0.25">
      <c r="A42" s="259" t="s">
        <v>21</v>
      </c>
      <c r="B42" s="248" t="s">
        <v>71</v>
      </c>
    </row>
    <row r="43" spans="1:3" ht="42.75" x14ac:dyDescent="0.25">
      <c r="A43" s="259" t="s">
        <v>72</v>
      </c>
      <c r="B43" s="248" t="s">
        <v>73</v>
      </c>
    </row>
    <row r="44" spans="1:3" ht="42.75" x14ac:dyDescent="0.25">
      <c r="A44" s="259" t="s">
        <v>74</v>
      </c>
      <c r="B44" s="248" t="s">
        <v>75</v>
      </c>
    </row>
    <row r="45" spans="1:3" ht="42.75" x14ac:dyDescent="0.25">
      <c r="A45" s="259" t="s">
        <v>76</v>
      </c>
      <c r="B45" s="248" t="s">
        <v>77</v>
      </c>
    </row>
    <row r="46" spans="1:3" ht="42.75" x14ac:dyDescent="0.25">
      <c r="A46" s="259" t="s">
        <v>78</v>
      </c>
      <c r="B46" s="248" t="s">
        <v>79</v>
      </c>
    </row>
    <row r="47" spans="1:3" ht="28.5" x14ac:dyDescent="0.25">
      <c r="A47" s="259" t="s">
        <v>80</v>
      </c>
      <c r="B47" s="248" t="s">
        <v>81</v>
      </c>
    </row>
    <row r="48" spans="1:3" ht="152.25" customHeight="1" x14ac:dyDescent="0.25">
      <c r="A48" s="259" t="s">
        <v>82</v>
      </c>
      <c r="B48" s="248" t="s">
        <v>83</v>
      </c>
    </row>
    <row r="49" spans="1:2" ht="22.9" customHeight="1" x14ac:dyDescent="0.25">
      <c r="A49" s="317" t="s">
        <v>84</v>
      </c>
      <c r="B49" s="318"/>
    </row>
    <row r="50" spans="1:2" ht="71.25" x14ac:dyDescent="0.25">
      <c r="A50" s="259" t="s">
        <v>85</v>
      </c>
      <c r="B50" s="247" t="s">
        <v>86</v>
      </c>
    </row>
    <row r="51" spans="1:2" ht="28.5" x14ac:dyDescent="0.25">
      <c r="A51" s="259" t="s">
        <v>87</v>
      </c>
      <c r="B51" s="247" t="s">
        <v>88</v>
      </c>
    </row>
    <row r="52" spans="1:2" ht="57" x14ac:dyDescent="0.25">
      <c r="A52" s="259" t="s">
        <v>89</v>
      </c>
      <c r="B52" s="247" t="s">
        <v>90</v>
      </c>
    </row>
    <row r="53" spans="1:2" ht="99.75" x14ac:dyDescent="0.25">
      <c r="A53" s="259" t="s">
        <v>91</v>
      </c>
      <c r="B53" s="247" t="s">
        <v>92</v>
      </c>
    </row>
    <row r="54" spans="1:2" ht="85.5" x14ac:dyDescent="0.25">
      <c r="A54" s="259" t="s">
        <v>93</v>
      </c>
      <c r="B54" s="247" t="s">
        <v>54</v>
      </c>
    </row>
    <row r="55" spans="1:2" ht="71.25" x14ac:dyDescent="0.25">
      <c r="A55" s="259" t="s">
        <v>94</v>
      </c>
      <c r="B55" s="247" t="s">
        <v>95</v>
      </c>
    </row>
    <row r="56" spans="1:2" ht="28.5" x14ac:dyDescent="0.25">
      <c r="A56" s="259" t="s">
        <v>96</v>
      </c>
      <c r="B56" s="247" t="s">
        <v>97</v>
      </c>
    </row>
    <row r="57" spans="1:2" ht="24" customHeight="1" x14ac:dyDescent="0.25">
      <c r="A57" s="331" t="s">
        <v>98</v>
      </c>
      <c r="B57" s="332"/>
    </row>
    <row r="58" spans="1:2" ht="23.45" customHeight="1" x14ac:dyDescent="0.25">
      <c r="A58" s="317" t="s">
        <v>99</v>
      </c>
      <c r="B58" s="318"/>
    </row>
    <row r="59" spans="1:2" ht="42.75" x14ac:dyDescent="0.25">
      <c r="A59" s="259" t="s">
        <v>100</v>
      </c>
      <c r="B59" s="248" t="s">
        <v>101</v>
      </c>
    </row>
    <row r="60" spans="1:2" ht="28.5" x14ac:dyDescent="0.25">
      <c r="A60" s="259" t="s">
        <v>102</v>
      </c>
      <c r="B60" s="248" t="s">
        <v>103</v>
      </c>
    </row>
    <row r="61" spans="1:2" ht="42.75" x14ac:dyDescent="0.25">
      <c r="A61" s="259" t="s">
        <v>13</v>
      </c>
      <c r="B61" s="248" t="s">
        <v>104</v>
      </c>
    </row>
    <row r="62" spans="1:2" ht="57" x14ac:dyDescent="0.25">
      <c r="A62" s="259" t="s">
        <v>26</v>
      </c>
      <c r="B62" s="247" t="s">
        <v>105</v>
      </c>
    </row>
    <row r="63" spans="1:2" ht="57" x14ac:dyDescent="0.25">
      <c r="A63" s="259" t="s">
        <v>28</v>
      </c>
      <c r="B63" s="247" t="s">
        <v>106</v>
      </c>
    </row>
    <row r="64" spans="1:2" ht="42.75" x14ac:dyDescent="0.25">
      <c r="A64" s="259" t="s">
        <v>107</v>
      </c>
      <c r="B64" s="248" t="s">
        <v>108</v>
      </c>
    </row>
    <row r="65" spans="1:2" ht="25.5" customHeight="1" x14ac:dyDescent="0.25">
      <c r="A65" s="319" t="s">
        <v>109</v>
      </c>
      <c r="B65" s="320"/>
    </row>
    <row r="66" spans="1:2" ht="22.9" customHeight="1" x14ac:dyDescent="0.25">
      <c r="A66" s="327" t="s">
        <v>110</v>
      </c>
      <c r="B66" s="328"/>
    </row>
    <row r="67" spans="1:2" ht="94.15" customHeight="1" x14ac:dyDescent="0.25">
      <c r="A67" s="321" t="s">
        <v>111</v>
      </c>
      <c r="B67" s="322"/>
    </row>
    <row r="68" spans="1:2" ht="39.75" customHeight="1" x14ac:dyDescent="0.25">
      <c r="A68" s="259" t="s">
        <v>112</v>
      </c>
      <c r="B68" s="267" t="s">
        <v>113</v>
      </c>
    </row>
    <row r="69" spans="1:2" ht="42.75" x14ac:dyDescent="0.25">
      <c r="A69" s="259" t="s">
        <v>114</v>
      </c>
      <c r="B69" s="268" t="s">
        <v>115</v>
      </c>
    </row>
    <row r="70" spans="1:2" ht="37.5" customHeight="1" x14ac:dyDescent="0.25">
      <c r="A70" s="265" t="s">
        <v>116</v>
      </c>
      <c r="B70" s="268" t="s">
        <v>117</v>
      </c>
    </row>
    <row r="71" spans="1:2" ht="37.5" customHeight="1" x14ac:dyDescent="0.25">
      <c r="A71" s="259" t="s">
        <v>118</v>
      </c>
      <c r="B71" s="268" t="s">
        <v>119</v>
      </c>
    </row>
    <row r="72" spans="1:2" ht="37.5" customHeight="1" x14ac:dyDescent="0.25">
      <c r="A72" s="265" t="s">
        <v>120</v>
      </c>
      <c r="B72" s="268" t="s">
        <v>121</v>
      </c>
    </row>
    <row r="73" spans="1:2" ht="25.5" customHeight="1" x14ac:dyDescent="0.25">
      <c r="A73" s="319" t="s">
        <v>122</v>
      </c>
      <c r="B73" s="320"/>
    </row>
    <row r="74" spans="1:2" ht="28.5" x14ac:dyDescent="0.25">
      <c r="A74" s="259" t="s">
        <v>123</v>
      </c>
      <c r="B74" s="248" t="s">
        <v>124</v>
      </c>
    </row>
    <row r="75" spans="1:2" ht="28.5" x14ac:dyDescent="0.25">
      <c r="A75" s="259" t="s">
        <v>125</v>
      </c>
      <c r="B75" s="248" t="s">
        <v>126</v>
      </c>
    </row>
    <row r="76" spans="1:2" ht="28.5" x14ac:dyDescent="0.25">
      <c r="A76" s="259" t="s">
        <v>127</v>
      </c>
      <c r="B76" s="248" t="s">
        <v>128</v>
      </c>
    </row>
    <row r="77" spans="1:2" ht="28.5" x14ac:dyDescent="0.25">
      <c r="A77" s="259" t="s">
        <v>129</v>
      </c>
      <c r="B77" s="248" t="s">
        <v>130</v>
      </c>
    </row>
    <row r="78" spans="1:2" ht="28.5" x14ac:dyDescent="0.25">
      <c r="A78" s="259" t="s">
        <v>131</v>
      </c>
      <c r="B78" s="248" t="s">
        <v>132</v>
      </c>
    </row>
    <row r="79" spans="1:2" ht="42.75" x14ac:dyDescent="0.25">
      <c r="A79" s="259" t="s">
        <v>133</v>
      </c>
      <c r="B79" s="248" t="s">
        <v>134</v>
      </c>
    </row>
    <row r="80" spans="1:2" ht="28.5" x14ac:dyDescent="0.25">
      <c r="A80" s="259" t="s">
        <v>135</v>
      </c>
      <c r="B80" s="248" t="s">
        <v>136</v>
      </c>
    </row>
    <row r="81" spans="1:2" ht="15" x14ac:dyDescent="0.25">
      <c r="A81" s="259" t="s">
        <v>137</v>
      </c>
      <c r="B81" s="248" t="s">
        <v>138</v>
      </c>
    </row>
    <row r="82" spans="1:2" ht="42.75" x14ac:dyDescent="0.25">
      <c r="A82" s="269" t="s">
        <v>139</v>
      </c>
      <c r="B82" s="248" t="s">
        <v>140</v>
      </c>
    </row>
    <row r="83" spans="1:2" ht="42.75" x14ac:dyDescent="0.25">
      <c r="A83" s="265" t="s">
        <v>141</v>
      </c>
      <c r="B83" s="248" t="s">
        <v>142</v>
      </c>
    </row>
    <row r="84" spans="1:2" ht="42.75" x14ac:dyDescent="0.25">
      <c r="A84" s="259" t="s">
        <v>143</v>
      </c>
      <c r="B84" s="248" t="s">
        <v>144</v>
      </c>
    </row>
    <row r="85" spans="1:2" ht="28.5" x14ac:dyDescent="0.25">
      <c r="A85" s="259" t="s">
        <v>45</v>
      </c>
      <c r="B85" s="248" t="s">
        <v>145</v>
      </c>
    </row>
    <row r="86" spans="1:2" ht="28.5" x14ac:dyDescent="0.25">
      <c r="A86" s="259" t="s">
        <v>146</v>
      </c>
      <c r="B86" s="248" t="s">
        <v>147</v>
      </c>
    </row>
    <row r="87" spans="1:2" ht="42.75" x14ac:dyDescent="0.25">
      <c r="A87" s="259" t="s">
        <v>148</v>
      </c>
      <c r="B87" s="248" t="s">
        <v>149</v>
      </c>
    </row>
    <row r="88" spans="1:2" ht="18.600000000000001" customHeight="1" x14ac:dyDescent="0.25">
      <c r="A88" s="319" t="s">
        <v>150</v>
      </c>
      <c r="B88" s="320"/>
    </row>
    <row r="89" spans="1:2" ht="28.5" x14ac:dyDescent="0.25">
      <c r="A89" s="270" t="s">
        <v>151</v>
      </c>
      <c r="B89" s="271" t="s">
        <v>152</v>
      </c>
    </row>
    <row r="90" spans="1:2" ht="15" x14ac:dyDescent="0.25">
      <c r="A90" s="270" t="s">
        <v>153</v>
      </c>
      <c r="B90" s="271" t="s">
        <v>154</v>
      </c>
    </row>
    <row r="91" spans="1:2" ht="15" x14ac:dyDescent="0.25">
      <c r="A91" s="270" t="s">
        <v>155</v>
      </c>
      <c r="B91" s="271" t="s">
        <v>156</v>
      </c>
    </row>
    <row r="92" spans="1:2" ht="15" x14ac:dyDescent="0.25">
      <c r="A92" s="270" t="s">
        <v>157</v>
      </c>
      <c r="B92" s="271" t="s">
        <v>158</v>
      </c>
    </row>
    <row r="93" spans="1:2" ht="15" x14ac:dyDescent="0.25">
      <c r="A93" s="315" t="s">
        <v>159</v>
      </c>
      <c r="B93" s="316"/>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zoomScale="85" zoomScaleNormal="85" workbookViewId="0">
      <selection activeCell="K24" sqref="K24:N29"/>
    </sheetView>
  </sheetViews>
  <sheetFormatPr baseColWidth="10" defaultColWidth="10.85546875" defaultRowHeight="14.25" x14ac:dyDescent="0.25"/>
  <cols>
    <col min="1" max="1" width="49.7109375" style="1" customWidth="1"/>
    <col min="2" max="3" width="35.7109375" style="1" customWidth="1"/>
    <col min="4" max="4" width="50" style="1" customWidth="1"/>
    <col min="5" max="5" width="45.28515625" style="1" customWidth="1"/>
    <col min="6" max="6" width="43" style="1" customWidth="1"/>
    <col min="7" max="7" width="41.140625" style="1" customWidth="1"/>
    <col min="8" max="8" width="53.42578125" style="1" customWidth="1"/>
    <col min="9" max="9" width="46.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1" customFormat="1" ht="22.15" customHeight="1" thickBot="1" x14ac:dyDescent="0.3">
      <c r="A1" s="430"/>
      <c r="B1" s="407" t="s">
        <v>160</v>
      </c>
      <c r="C1" s="408"/>
      <c r="D1" s="408"/>
      <c r="E1" s="408"/>
      <c r="F1" s="408"/>
      <c r="G1" s="408"/>
      <c r="H1" s="408"/>
      <c r="I1" s="408"/>
      <c r="J1" s="408"/>
      <c r="K1" s="408"/>
      <c r="L1" s="409"/>
      <c r="M1" s="404" t="s">
        <v>161</v>
      </c>
      <c r="N1" s="405"/>
      <c r="O1" s="406"/>
    </row>
    <row r="2" spans="1:15" s="81" customFormat="1" ht="18" customHeight="1" thickBot="1" x14ac:dyDescent="0.3">
      <c r="A2" s="431"/>
      <c r="B2" s="410" t="s">
        <v>162</v>
      </c>
      <c r="C2" s="411"/>
      <c r="D2" s="411"/>
      <c r="E2" s="411"/>
      <c r="F2" s="411"/>
      <c r="G2" s="411"/>
      <c r="H2" s="411"/>
      <c r="I2" s="411"/>
      <c r="J2" s="411"/>
      <c r="K2" s="411"/>
      <c r="L2" s="412"/>
      <c r="M2" s="404" t="s">
        <v>163</v>
      </c>
      <c r="N2" s="405"/>
      <c r="O2" s="406"/>
    </row>
    <row r="3" spans="1:15" s="81" customFormat="1" ht="19.899999999999999" customHeight="1" thickBot="1" x14ac:dyDescent="0.3">
      <c r="A3" s="431"/>
      <c r="B3" s="410" t="s">
        <v>0</v>
      </c>
      <c r="C3" s="411"/>
      <c r="D3" s="411"/>
      <c r="E3" s="411"/>
      <c r="F3" s="411"/>
      <c r="G3" s="411"/>
      <c r="H3" s="411"/>
      <c r="I3" s="411"/>
      <c r="J3" s="411"/>
      <c r="K3" s="411"/>
      <c r="L3" s="412"/>
      <c r="M3" s="404" t="s">
        <v>164</v>
      </c>
      <c r="N3" s="405"/>
      <c r="O3" s="406"/>
    </row>
    <row r="4" spans="1:15" s="81" customFormat="1" ht="21.75" customHeight="1" thickBot="1" x14ac:dyDescent="0.3">
      <c r="A4" s="432"/>
      <c r="B4" s="413" t="s">
        <v>165</v>
      </c>
      <c r="C4" s="414"/>
      <c r="D4" s="414"/>
      <c r="E4" s="414"/>
      <c r="F4" s="414"/>
      <c r="G4" s="414"/>
      <c r="H4" s="414"/>
      <c r="I4" s="414"/>
      <c r="J4" s="414"/>
      <c r="K4" s="414"/>
      <c r="L4" s="415"/>
      <c r="M4" s="404" t="s">
        <v>166</v>
      </c>
      <c r="N4" s="405"/>
      <c r="O4" s="406"/>
    </row>
    <row r="5" spans="1:15" s="81" customFormat="1" ht="16.149999999999999" customHeight="1" thickBot="1" x14ac:dyDescent="0.3">
      <c r="A5" s="82"/>
      <c r="B5" s="83"/>
      <c r="C5" s="83"/>
      <c r="D5" s="83"/>
      <c r="E5" s="83"/>
      <c r="F5" s="83"/>
      <c r="G5" s="83"/>
      <c r="H5" s="83"/>
      <c r="I5" s="83"/>
      <c r="J5" s="83"/>
      <c r="K5" s="83"/>
      <c r="L5" s="83"/>
      <c r="M5" s="84"/>
      <c r="N5" s="84"/>
      <c r="O5" s="84"/>
    </row>
    <row r="6" spans="1:15" ht="40.35" customHeight="1" thickBot="1" x14ac:dyDescent="0.3">
      <c r="A6" s="51" t="s">
        <v>167</v>
      </c>
      <c r="B6" s="441" t="s">
        <v>168</v>
      </c>
      <c r="C6" s="442"/>
      <c r="D6" s="442"/>
      <c r="E6" s="442"/>
      <c r="F6" s="442"/>
      <c r="G6" s="442"/>
      <c r="H6" s="442"/>
      <c r="I6" s="442"/>
      <c r="J6" s="442"/>
      <c r="K6" s="443"/>
      <c r="L6" s="164" t="s">
        <v>169</v>
      </c>
      <c r="M6" s="444">
        <v>2024110010317</v>
      </c>
      <c r="N6" s="445"/>
      <c r="O6" s="446"/>
    </row>
    <row r="7" spans="1:15" s="81" customFormat="1" ht="18" customHeight="1" thickBot="1" x14ac:dyDescent="0.3">
      <c r="A7" s="82"/>
      <c r="B7" s="83"/>
      <c r="C7" s="83"/>
      <c r="D7" s="83"/>
      <c r="E7" s="83"/>
      <c r="F7" s="83"/>
      <c r="G7" s="83"/>
      <c r="H7" s="83"/>
      <c r="I7" s="83"/>
      <c r="J7" s="83"/>
      <c r="K7" s="83"/>
      <c r="L7" s="83"/>
      <c r="M7" s="84"/>
      <c r="N7" s="84"/>
      <c r="O7" s="84"/>
    </row>
    <row r="8" spans="1:15" s="81" customFormat="1" ht="21.75" customHeight="1" thickBot="1" x14ac:dyDescent="0.3">
      <c r="A8" s="434" t="s">
        <v>6</v>
      </c>
      <c r="B8" s="164" t="s">
        <v>170</v>
      </c>
      <c r="C8" s="128" t="s">
        <v>171</v>
      </c>
      <c r="D8" s="164" t="s">
        <v>172</v>
      </c>
      <c r="E8" s="128" t="s">
        <v>171</v>
      </c>
      <c r="F8" s="164" t="s">
        <v>173</v>
      </c>
      <c r="G8" s="128" t="s">
        <v>171</v>
      </c>
      <c r="H8" s="164" t="s">
        <v>174</v>
      </c>
      <c r="I8" s="130" t="s">
        <v>171</v>
      </c>
      <c r="J8" s="418" t="s">
        <v>8</v>
      </c>
      <c r="K8" s="433"/>
      <c r="L8" s="163" t="s">
        <v>175</v>
      </c>
      <c r="M8" s="449"/>
      <c r="N8" s="449"/>
      <c r="O8" s="449"/>
    </row>
    <row r="9" spans="1:15" s="81" customFormat="1" ht="21.75" customHeight="1" thickBot="1" x14ac:dyDescent="0.3">
      <c r="A9" s="434"/>
      <c r="B9" s="165" t="s">
        <v>176</v>
      </c>
      <c r="C9" s="128" t="s">
        <v>171</v>
      </c>
      <c r="D9" s="164" t="s">
        <v>177</v>
      </c>
      <c r="E9" s="131" t="s">
        <v>171</v>
      </c>
      <c r="F9" s="164" t="s">
        <v>178</v>
      </c>
      <c r="G9" s="128" t="s">
        <v>171</v>
      </c>
      <c r="H9" s="164" t="s">
        <v>179</v>
      </c>
      <c r="I9" s="130" t="s">
        <v>171</v>
      </c>
      <c r="J9" s="418"/>
      <c r="K9" s="433"/>
      <c r="L9" s="163" t="s">
        <v>180</v>
      </c>
      <c r="M9" s="449"/>
      <c r="N9" s="449"/>
      <c r="O9" s="449"/>
    </row>
    <row r="10" spans="1:15" s="81" customFormat="1" ht="21.75" customHeight="1" thickBot="1" x14ac:dyDescent="0.3">
      <c r="A10" s="434"/>
      <c r="B10" s="164" t="s">
        <v>181</v>
      </c>
      <c r="C10" s="128" t="s">
        <v>171</v>
      </c>
      <c r="D10" s="164" t="s">
        <v>182</v>
      </c>
      <c r="E10" s="131" t="s">
        <v>171</v>
      </c>
      <c r="F10" s="164" t="s">
        <v>183</v>
      </c>
      <c r="G10" s="132"/>
      <c r="H10" s="164" t="s">
        <v>184</v>
      </c>
      <c r="I10" s="130"/>
      <c r="J10" s="418"/>
      <c r="K10" s="433"/>
      <c r="L10" s="163" t="s">
        <v>185</v>
      </c>
      <c r="M10" s="449" t="s">
        <v>171</v>
      </c>
      <c r="N10" s="449"/>
      <c r="O10" s="449"/>
    </row>
    <row r="11" spans="1:15" ht="15" customHeight="1" thickBot="1" x14ac:dyDescent="0.3">
      <c r="A11" s="6"/>
      <c r="B11" s="7"/>
      <c r="C11" s="7"/>
      <c r="D11" s="9"/>
      <c r="E11" s="8"/>
      <c r="F11" s="8"/>
      <c r="G11" s="233"/>
      <c r="H11" s="233"/>
      <c r="I11" s="10"/>
      <c r="J11" s="10"/>
      <c r="K11" s="7"/>
      <c r="L11" s="7"/>
      <c r="M11" s="7"/>
      <c r="N11" s="7"/>
      <c r="O11" s="7"/>
    </row>
    <row r="12" spans="1:15" ht="15" customHeight="1" x14ac:dyDescent="0.25">
      <c r="A12" s="438" t="s">
        <v>186</v>
      </c>
      <c r="B12" s="419" t="s">
        <v>187</v>
      </c>
      <c r="C12" s="420"/>
      <c r="D12" s="420"/>
      <c r="E12" s="420"/>
      <c r="F12" s="420"/>
      <c r="G12" s="420"/>
      <c r="H12" s="420"/>
      <c r="I12" s="420"/>
      <c r="J12" s="420"/>
      <c r="K12" s="420"/>
      <c r="L12" s="420"/>
      <c r="M12" s="420"/>
      <c r="N12" s="420"/>
      <c r="O12" s="421"/>
    </row>
    <row r="13" spans="1:15" ht="15" customHeight="1" x14ac:dyDescent="0.25">
      <c r="A13" s="439"/>
      <c r="B13" s="422"/>
      <c r="C13" s="423"/>
      <c r="D13" s="423"/>
      <c r="E13" s="423"/>
      <c r="F13" s="423"/>
      <c r="G13" s="423"/>
      <c r="H13" s="423"/>
      <c r="I13" s="423"/>
      <c r="J13" s="423"/>
      <c r="K13" s="423"/>
      <c r="L13" s="423"/>
      <c r="M13" s="423"/>
      <c r="N13" s="423"/>
      <c r="O13" s="424"/>
    </row>
    <row r="14" spans="1:15" ht="15" customHeight="1" thickBot="1" x14ac:dyDescent="0.3">
      <c r="A14" s="440"/>
      <c r="B14" s="425"/>
      <c r="C14" s="426"/>
      <c r="D14" s="426"/>
      <c r="E14" s="426"/>
      <c r="F14" s="426"/>
      <c r="G14" s="426"/>
      <c r="H14" s="426"/>
      <c r="I14" s="426"/>
      <c r="J14" s="426"/>
      <c r="K14" s="426"/>
      <c r="L14" s="426"/>
      <c r="M14" s="426"/>
      <c r="N14" s="426"/>
      <c r="O14" s="427"/>
    </row>
    <row r="15" spans="1:15" ht="9" customHeight="1" thickBot="1" x14ac:dyDescent="0.3">
      <c r="A15" s="14"/>
      <c r="B15" s="80"/>
      <c r="C15" s="15"/>
      <c r="D15" s="15"/>
      <c r="E15" s="15"/>
      <c r="F15" s="15"/>
      <c r="G15" s="16"/>
      <c r="H15" s="16"/>
      <c r="I15" s="16"/>
      <c r="J15" s="16"/>
      <c r="K15" s="16"/>
      <c r="L15" s="17"/>
      <c r="M15" s="17"/>
      <c r="N15" s="17"/>
      <c r="O15" s="17"/>
    </row>
    <row r="16" spans="1:15" s="18" customFormat="1" ht="37.5" customHeight="1" thickBot="1" x14ac:dyDescent="0.3">
      <c r="A16" s="51" t="s">
        <v>13</v>
      </c>
      <c r="B16" s="428" t="s">
        <v>188</v>
      </c>
      <c r="C16" s="428"/>
      <c r="D16" s="428"/>
      <c r="E16" s="428"/>
      <c r="F16" s="428"/>
      <c r="G16" s="434" t="s">
        <v>15</v>
      </c>
      <c r="H16" s="434"/>
      <c r="I16" s="429" t="s">
        <v>189</v>
      </c>
      <c r="J16" s="429"/>
      <c r="K16" s="429"/>
      <c r="L16" s="429"/>
      <c r="M16" s="429"/>
      <c r="N16" s="429"/>
      <c r="O16" s="429"/>
    </row>
    <row r="17" spans="1:15" ht="9" customHeight="1" x14ac:dyDescent="0.25">
      <c r="A17" s="14"/>
      <c r="B17" s="16"/>
      <c r="C17" s="15"/>
      <c r="D17" s="15"/>
      <c r="E17" s="15"/>
      <c r="F17" s="15"/>
      <c r="G17" s="16"/>
      <c r="H17" s="16"/>
      <c r="I17" s="16"/>
      <c r="J17" s="16"/>
      <c r="K17" s="16"/>
      <c r="L17" s="17"/>
      <c r="M17" s="17"/>
      <c r="N17" s="17"/>
      <c r="O17" s="17"/>
    </row>
    <row r="18" spans="1:15" ht="56.25" customHeight="1" x14ac:dyDescent="0.25">
      <c r="A18" s="51" t="s">
        <v>17</v>
      </c>
      <c r="B18" s="436" t="s">
        <v>190</v>
      </c>
      <c r="C18" s="436"/>
      <c r="D18" s="436"/>
      <c r="E18" s="436"/>
      <c r="F18" s="51" t="s">
        <v>19</v>
      </c>
      <c r="G18" s="435" t="s">
        <v>191</v>
      </c>
      <c r="H18" s="435"/>
      <c r="I18" s="435"/>
      <c r="J18" s="51" t="s">
        <v>21</v>
      </c>
      <c r="K18" s="428" t="s">
        <v>192</v>
      </c>
      <c r="L18" s="428"/>
      <c r="M18" s="428"/>
      <c r="N18" s="428"/>
      <c r="O18" s="428"/>
    </row>
    <row r="19" spans="1:15" ht="9" customHeight="1" x14ac:dyDescent="0.25">
      <c r="A19" s="5"/>
      <c r="B19" s="2"/>
      <c r="C19" s="437"/>
      <c r="D19" s="437"/>
      <c r="E19" s="437"/>
      <c r="F19" s="437"/>
      <c r="G19" s="437"/>
      <c r="H19" s="437"/>
      <c r="I19" s="437"/>
      <c r="J19" s="437"/>
      <c r="K19" s="437"/>
      <c r="L19" s="437"/>
      <c r="M19" s="437"/>
      <c r="N19" s="437"/>
      <c r="O19" s="437"/>
    </row>
    <row r="20" spans="1:15" ht="16.5" customHeight="1" thickBot="1" x14ac:dyDescent="0.3">
      <c r="A20" s="78"/>
      <c r="B20" s="79"/>
      <c r="C20" s="79"/>
      <c r="D20" s="79"/>
      <c r="E20" s="79"/>
      <c r="F20" s="79"/>
      <c r="G20" s="79"/>
      <c r="H20" s="79"/>
      <c r="I20" s="79"/>
      <c r="J20" s="79"/>
      <c r="K20" s="79"/>
      <c r="L20" s="79"/>
      <c r="M20" s="79"/>
      <c r="N20" s="79"/>
      <c r="O20" s="79"/>
    </row>
    <row r="21" spans="1:15" ht="32.1" customHeight="1" thickBot="1" x14ac:dyDescent="0.3">
      <c r="A21" s="416" t="s">
        <v>23</v>
      </c>
      <c r="B21" s="417"/>
      <c r="C21" s="417"/>
      <c r="D21" s="417"/>
      <c r="E21" s="417"/>
      <c r="F21" s="417"/>
      <c r="G21" s="417"/>
      <c r="H21" s="417"/>
      <c r="I21" s="417"/>
      <c r="J21" s="417"/>
      <c r="K21" s="417"/>
      <c r="L21" s="417"/>
      <c r="M21" s="417"/>
      <c r="N21" s="417"/>
      <c r="O21" s="418"/>
    </row>
    <row r="22" spans="1:15" ht="32.1" customHeight="1" thickBot="1" x14ac:dyDescent="0.3">
      <c r="A22" s="416" t="s">
        <v>193</v>
      </c>
      <c r="B22" s="417"/>
      <c r="C22" s="417"/>
      <c r="D22" s="417"/>
      <c r="E22" s="417"/>
      <c r="F22" s="417"/>
      <c r="G22" s="417"/>
      <c r="H22" s="417"/>
      <c r="I22" s="417"/>
      <c r="J22" s="417"/>
      <c r="K22" s="417"/>
      <c r="L22" s="417"/>
      <c r="M22" s="417"/>
      <c r="N22" s="417"/>
      <c r="O22" s="418"/>
    </row>
    <row r="23" spans="1:15" ht="32.1" customHeight="1" thickBot="1" x14ac:dyDescent="0.3">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x14ac:dyDescent="0.25">
      <c r="A24" s="21" t="s">
        <v>24</v>
      </c>
      <c r="B24" s="230">
        <v>968569000</v>
      </c>
      <c r="C24" s="230">
        <v>0</v>
      </c>
      <c r="D24" s="230">
        <v>34163000</v>
      </c>
      <c r="E24" s="230">
        <v>0</v>
      </c>
      <c r="F24" s="230">
        <v>0</v>
      </c>
      <c r="G24" s="230">
        <v>0</v>
      </c>
      <c r="H24" s="230">
        <v>0</v>
      </c>
      <c r="I24" s="230">
        <v>0</v>
      </c>
      <c r="J24" s="230">
        <v>6000000</v>
      </c>
      <c r="K24" s="241">
        <v>0</v>
      </c>
      <c r="L24" s="241">
        <v>80250000</v>
      </c>
      <c r="M24" s="241">
        <v>48796000</v>
      </c>
      <c r="N24" s="306">
        <f>SUM(B24:M24)</f>
        <v>1137778000</v>
      </c>
      <c r="O24" s="292">
        <v>1</v>
      </c>
    </row>
    <row r="25" spans="1:15" ht="32.1" customHeight="1" x14ac:dyDescent="0.2">
      <c r="A25" s="21" t="s">
        <v>26</v>
      </c>
      <c r="B25" s="235">
        <v>546910000</v>
      </c>
      <c r="C25" s="235">
        <v>276172000</v>
      </c>
      <c r="D25" s="241">
        <v>106541066</v>
      </c>
      <c r="E25" s="241">
        <v>-24084543</v>
      </c>
      <c r="F25" s="230">
        <v>-11188667</v>
      </c>
      <c r="G25" s="230">
        <v>0</v>
      </c>
      <c r="H25" s="231">
        <v>1965500</v>
      </c>
      <c r="I25" s="294">
        <v>24551840</v>
      </c>
      <c r="J25" s="230">
        <v>1385239</v>
      </c>
      <c r="K25" s="241">
        <v>24975000</v>
      </c>
      <c r="L25" s="241">
        <v>0</v>
      </c>
      <c r="M25" s="241">
        <v>0</v>
      </c>
      <c r="N25" s="306">
        <f t="shared" ref="N25:N29" si="0">SUM(B25:M25)</f>
        <v>947227435</v>
      </c>
      <c r="O25" s="291">
        <f>N25/N24</f>
        <v>0.83252395019063474</v>
      </c>
    </row>
    <row r="26" spans="1:15" ht="32.1" customHeight="1" x14ac:dyDescent="0.25">
      <c r="A26" s="21" t="s">
        <v>28</v>
      </c>
      <c r="B26" s="255">
        <v>0</v>
      </c>
      <c r="C26" s="236">
        <v>10017500</v>
      </c>
      <c r="D26" s="231">
        <v>52357966</v>
      </c>
      <c r="E26" s="231">
        <v>80818333</v>
      </c>
      <c r="F26" s="276">
        <v>85224490</v>
      </c>
      <c r="G26" s="231">
        <v>83944000</v>
      </c>
      <c r="H26" s="231">
        <v>83944000</v>
      </c>
      <c r="I26" s="231">
        <v>83056800</v>
      </c>
      <c r="J26" s="231">
        <v>83944000</v>
      </c>
      <c r="K26" s="276">
        <v>84626579</v>
      </c>
      <c r="L26" s="276">
        <v>0</v>
      </c>
      <c r="M26" s="276">
        <v>0</v>
      </c>
      <c r="N26" s="306">
        <f t="shared" si="0"/>
        <v>647933668</v>
      </c>
      <c r="O26" s="291">
        <f>N26/N24</f>
        <v>0.5694728391654611</v>
      </c>
    </row>
    <row r="27" spans="1:15" ht="32.1" customHeight="1" x14ac:dyDescent="0.25">
      <c r="A27" s="21" t="s">
        <v>196</v>
      </c>
      <c r="B27" s="230">
        <f>130966259</f>
        <v>130966259</v>
      </c>
      <c r="C27" s="230">
        <v>20451136</v>
      </c>
      <c r="D27" s="230">
        <v>64661874</v>
      </c>
      <c r="E27" s="230">
        <v>0</v>
      </c>
      <c r="F27" s="230">
        <v>0</v>
      </c>
      <c r="G27" s="230">
        <v>0</v>
      </c>
      <c r="H27" s="230">
        <v>0</v>
      </c>
      <c r="I27" s="230">
        <v>0</v>
      </c>
      <c r="J27" s="230">
        <v>0</v>
      </c>
      <c r="K27" s="241">
        <v>0</v>
      </c>
      <c r="L27" s="241">
        <v>0</v>
      </c>
      <c r="M27" s="241">
        <v>0</v>
      </c>
      <c r="N27" s="306">
        <f t="shared" si="0"/>
        <v>216079269</v>
      </c>
      <c r="O27" s="291">
        <v>1</v>
      </c>
    </row>
    <row r="28" spans="1:15" ht="32.1" customHeight="1" x14ac:dyDescent="0.25">
      <c r="A28" s="21" t="s">
        <v>197</v>
      </c>
      <c r="B28" s="231">
        <v>0</v>
      </c>
      <c r="C28" s="231">
        <v>0</v>
      </c>
      <c r="D28" s="231">
        <v>0</v>
      </c>
      <c r="E28" s="231">
        <v>0</v>
      </c>
      <c r="F28" s="231">
        <v>2633333</v>
      </c>
      <c r="G28" s="231">
        <v>1</v>
      </c>
      <c r="H28" s="231">
        <v>0</v>
      </c>
      <c r="I28" s="231">
        <v>0</v>
      </c>
      <c r="J28" s="231">
        <v>0</v>
      </c>
      <c r="K28" s="276">
        <v>0</v>
      </c>
      <c r="L28" s="276">
        <v>0</v>
      </c>
      <c r="M28" s="276">
        <v>0</v>
      </c>
      <c r="N28" s="306">
        <f t="shared" si="0"/>
        <v>2633334</v>
      </c>
      <c r="O28" s="291">
        <f>N28/N27</f>
        <v>1.2186888692223409E-2</v>
      </c>
    </row>
    <row r="29" spans="1:15" ht="32.1" customHeight="1" thickBot="1" x14ac:dyDescent="0.3">
      <c r="A29" s="24" t="s">
        <v>34</v>
      </c>
      <c r="B29" s="232">
        <v>68203156</v>
      </c>
      <c r="C29" s="275">
        <v>11884606</v>
      </c>
      <c r="D29" s="232">
        <v>133358173</v>
      </c>
      <c r="E29" s="232">
        <v>0</v>
      </c>
      <c r="F29" s="232">
        <v>0</v>
      </c>
      <c r="G29" s="232">
        <v>0</v>
      </c>
      <c r="H29" s="232">
        <v>0</v>
      </c>
      <c r="I29" s="232">
        <v>0</v>
      </c>
      <c r="J29" s="232">
        <v>0</v>
      </c>
      <c r="K29" s="275">
        <v>0</v>
      </c>
      <c r="L29" s="275">
        <v>0</v>
      </c>
      <c r="M29" s="275">
        <v>0</v>
      </c>
      <c r="N29" s="307">
        <f t="shared" si="0"/>
        <v>213445935</v>
      </c>
      <c r="O29" s="293">
        <f>N29/N27</f>
        <v>0.9878131113077766</v>
      </c>
    </row>
    <row r="30" spans="1:15" s="26" customFormat="1" ht="16.5" customHeight="1" x14ac:dyDescent="0.2">
      <c r="N30" s="286"/>
    </row>
    <row r="31" spans="1:15" s="26" customFormat="1" ht="17.25" customHeight="1" x14ac:dyDescent="0.2"/>
    <row r="32" spans="1:15" ht="5.25" customHeight="1" thickBot="1" x14ac:dyDescent="0.3">
      <c r="N32" s="287"/>
    </row>
    <row r="33" spans="1:13" ht="48" customHeight="1" thickBot="1" x14ac:dyDescent="0.3">
      <c r="A33" s="386" t="s">
        <v>198</v>
      </c>
      <c r="B33" s="387"/>
      <c r="C33" s="387"/>
      <c r="D33" s="387"/>
      <c r="E33" s="387"/>
      <c r="F33" s="387"/>
      <c r="G33" s="387"/>
      <c r="H33" s="387"/>
      <c r="I33" s="388"/>
      <c r="J33" s="30"/>
    </row>
    <row r="34" spans="1:13" ht="50.25" customHeight="1" thickBot="1" x14ac:dyDescent="0.3">
      <c r="A34" s="38" t="s">
        <v>199</v>
      </c>
      <c r="B34" s="389" t="str">
        <f>+B12</f>
        <v>Producir 4 boletines estadísticos con datos sobre los derechos de las mujeres</v>
      </c>
      <c r="C34" s="390"/>
      <c r="D34" s="390"/>
      <c r="E34" s="390"/>
      <c r="F34" s="390"/>
      <c r="G34" s="390"/>
      <c r="H34" s="390"/>
      <c r="I34" s="391"/>
      <c r="J34" s="28"/>
      <c r="M34" s="210"/>
    </row>
    <row r="35" spans="1:13" ht="18.75" customHeight="1" thickBot="1" x14ac:dyDescent="0.3">
      <c r="A35" s="378" t="s">
        <v>39</v>
      </c>
      <c r="B35" s="87">
        <v>2024</v>
      </c>
      <c r="C35" s="87">
        <v>2025</v>
      </c>
      <c r="D35" s="87">
        <v>2026</v>
      </c>
      <c r="E35" s="87">
        <v>2027</v>
      </c>
      <c r="F35" s="87" t="s">
        <v>200</v>
      </c>
      <c r="G35" s="399" t="s">
        <v>41</v>
      </c>
      <c r="H35" s="399" t="s">
        <v>201</v>
      </c>
      <c r="I35" s="399"/>
      <c r="J35" s="28"/>
      <c r="M35" s="210"/>
    </row>
    <row r="36" spans="1:13" ht="50.25" customHeight="1" thickBot="1" x14ac:dyDescent="0.3">
      <c r="A36" s="379"/>
      <c r="B36" s="188">
        <v>1</v>
      </c>
      <c r="C36" s="188">
        <v>1</v>
      </c>
      <c r="D36" s="188">
        <v>1</v>
      </c>
      <c r="E36" s="188">
        <v>1</v>
      </c>
      <c r="F36" s="189">
        <f>B36+C36+D36+E36</f>
        <v>4</v>
      </c>
      <c r="G36" s="399"/>
      <c r="H36" s="399"/>
      <c r="I36" s="399"/>
      <c r="J36" s="28"/>
      <c r="M36" s="211"/>
    </row>
    <row r="37" spans="1:13" ht="52.5" customHeight="1" thickBot="1" x14ac:dyDescent="0.3">
      <c r="A37" s="39" t="s">
        <v>43</v>
      </c>
      <c r="B37" s="392">
        <v>0.28000000000000003</v>
      </c>
      <c r="C37" s="393"/>
      <c r="D37" s="396" t="s">
        <v>202</v>
      </c>
      <c r="E37" s="397"/>
      <c r="F37" s="397"/>
      <c r="G37" s="397"/>
      <c r="H37" s="397"/>
      <c r="I37" s="398"/>
    </row>
    <row r="38" spans="1:13" s="29" customFormat="1" ht="48" customHeight="1" thickBot="1" x14ac:dyDescent="0.3">
      <c r="A38" s="378" t="s">
        <v>203</v>
      </c>
      <c r="B38" s="39" t="s">
        <v>204</v>
      </c>
      <c r="C38" s="38" t="s">
        <v>87</v>
      </c>
      <c r="D38" s="361" t="s">
        <v>89</v>
      </c>
      <c r="E38" s="362"/>
      <c r="F38" s="361" t="s">
        <v>91</v>
      </c>
      <c r="G38" s="362"/>
      <c r="H38" s="40" t="s">
        <v>93</v>
      </c>
      <c r="I38" s="42" t="s">
        <v>94</v>
      </c>
      <c r="M38" s="212"/>
    </row>
    <row r="39" spans="1:13" ht="211.5" customHeight="1" thickBot="1" x14ac:dyDescent="0.3">
      <c r="A39" s="379"/>
      <c r="B39" s="190">
        <v>0</v>
      </c>
      <c r="C39" s="33">
        <v>0</v>
      </c>
      <c r="D39" s="394" t="s">
        <v>205</v>
      </c>
      <c r="E39" s="395"/>
      <c r="F39" s="380" t="s">
        <v>206</v>
      </c>
      <c r="G39" s="381"/>
      <c r="H39" s="228" t="s">
        <v>207</v>
      </c>
      <c r="I39" s="32" t="s">
        <v>208</v>
      </c>
      <c r="M39" s="210"/>
    </row>
    <row r="40" spans="1:13" s="29" customFormat="1" ht="54" customHeight="1" thickBot="1" x14ac:dyDescent="0.3">
      <c r="A40" s="378" t="s">
        <v>209</v>
      </c>
      <c r="B40" s="41" t="s">
        <v>204</v>
      </c>
      <c r="C40" s="40" t="s">
        <v>87</v>
      </c>
      <c r="D40" s="361" t="s">
        <v>89</v>
      </c>
      <c r="E40" s="362"/>
      <c r="F40" s="361" t="s">
        <v>91</v>
      </c>
      <c r="G40" s="362"/>
      <c r="H40" s="40" t="s">
        <v>93</v>
      </c>
      <c r="I40" s="42" t="s">
        <v>94</v>
      </c>
    </row>
    <row r="41" spans="1:13" ht="223.5" customHeight="1" thickBot="1" x14ac:dyDescent="0.3">
      <c r="A41" s="379"/>
      <c r="B41" s="214">
        <v>0.05</v>
      </c>
      <c r="C41" s="33">
        <v>0.05</v>
      </c>
      <c r="D41" s="384" t="s">
        <v>210</v>
      </c>
      <c r="E41" s="385"/>
      <c r="F41" s="380" t="s">
        <v>211</v>
      </c>
      <c r="G41" s="381"/>
      <c r="H41" s="228" t="s">
        <v>207</v>
      </c>
      <c r="I41" s="32" t="s">
        <v>208</v>
      </c>
    </row>
    <row r="42" spans="1:13" s="29" customFormat="1" ht="64.5" customHeight="1" thickBot="1" x14ac:dyDescent="0.3">
      <c r="A42" s="378" t="s">
        <v>212</v>
      </c>
      <c r="B42" s="41" t="s">
        <v>204</v>
      </c>
      <c r="C42" s="40" t="s">
        <v>87</v>
      </c>
      <c r="D42" s="361" t="s">
        <v>89</v>
      </c>
      <c r="E42" s="362"/>
      <c r="F42" s="361" t="s">
        <v>91</v>
      </c>
      <c r="G42" s="362"/>
      <c r="H42" s="40" t="s">
        <v>93</v>
      </c>
      <c r="I42" s="42" t="s">
        <v>94</v>
      </c>
    </row>
    <row r="43" spans="1:13" ht="205.5" customHeight="1" thickBot="1" x14ac:dyDescent="0.3">
      <c r="A43" s="379"/>
      <c r="B43" s="213">
        <v>0.1</v>
      </c>
      <c r="C43" s="213">
        <v>0.1</v>
      </c>
      <c r="D43" s="384" t="s">
        <v>213</v>
      </c>
      <c r="E43" s="385"/>
      <c r="F43" s="380" t="s">
        <v>214</v>
      </c>
      <c r="G43" s="381"/>
      <c r="H43" s="228" t="s">
        <v>207</v>
      </c>
      <c r="I43" s="32" t="s">
        <v>215</v>
      </c>
    </row>
    <row r="44" spans="1:13" s="29" customFormat="1" ht="44.25" customHeight="1" thickBot="1" x14ac:dyDescent="0.3">
      <c r="A44" s="378" t="s">
        <v>216</v>
      </c>
      <c r="B44" s="41" t="s">
        <v>204</v>
      </c>
      <c r="C44" s="41" t="s">
        <v>87</v>
      </c>
      <c r="D44" s="361" t="s">
        <v>89</v>
      </c>
      <c r="E44" s="362"/>
      <c r="F44" s="361" t="s">
        <v>91</v>
      </c>
      <c r="G44" s="362"/>
      <c r="H44" s="40" t="s">
        <v>93</v>
      </c>
      <c r="I44" s="40" t="s">
        <v>94</v>
      </c>
    </row>
    <row r="45" spans="1:13" ht="210" customHeight="1" x14ac:dyDescent="0.25">
      <c r="A45" s="379"/>
      <c r="B45" s="213">
        <v>0.1</v>
      </c>
      <c r="C45" s="213">
        <v>0.1</v>
      </c>
      <c r="D45" s="384" t="s">
        <v>217</v>
      </c>
      <c r="E45" s="385"/>
      <c r="F45" s="380" t="s">
        <v>218</v>
      </c>
      <c r="G45" s="381"/>
      <c r="H45" s="228" t="s">
        <v>207</v>
      </c>
      <c r="I45" s="258" t="s">
        <v>219</v>
      </c>
    </row>
    <row r="46" spans="1:13" s="29" customFormat="1" ht="47.25" customHeight="1" x14ac:dyDescent="0.25">
      <c r="A46" s="378" t="s">
        <v>220</v>
      </c>
      <c r="B46" s="41" t="s">
        <v>204</v>
      </c>
      <c r="C46" s="40" t="s">
        <v>87</v>
      </c>
      <c r="D46" s="361" t="s">
        <v>89</v>
      </c>
      <c r="E46" s="362"/>
      <c r="F46" s="361" t="s">
        <v>91</v>
      </c>
      <c r="G46" s="362"/>
      <c r="H46" s="40" t="s">
        <v>93</v>
      </c>
      <c r="I46" s="42" t="s">
        <v>94</v>
      </c>
    </row>
    <row r="47" spans="1:13" ht="259.89999999999998" customHeight="1" x14ac:dyDescent="0.25">
      <c r="A47" s="379"/>
      <c r="B47" s="213">
        <v>0.1</v>
      </c>
      <c r="C47" s="213">
        <v>0.1</v>
      </c>
      <c r="D47" s="384" t="s">
        <v>221</v>
      </c>
      <c r="E47" s="385"/>
      <c r="F47" s="380" t="s">
        <v>222</v>
      </c>
      <c r="G47" s="366"/>
      <c r="H47" s="228" t="s">
        <v>207</v>
      </c>
      <c r="I47" s="228" t="s">
        <v>208</v>
      </c>
    </row>
    <row r="48" spans="1:13" s="29" customFormat="1" ht="74.25" customHeight="1" thickBot="1" x14ac:dyDescent="0.3">
      <c r="A48" s="378" t="s">
        <v>223</v>
      </c>
      <c r="B48" s="41" t="s">
        <v>204</v>
      </c>
      <c r="C48" s="40" t="s">
        <v>87</v>
      </c>
      <c r="D48" s="361" t="s">
        <v>89</v>
      </c>
      <c r="E48" s="362"/>
      <c r="F48" s="361" t="s">
        <v>91</v>
      </c>
      <c r="G48" s="362"/>
      <c r="H48" s="40" t="s">
        <v>93</v>
      </c>
      <c r="I48" s="42" t="s">
        <v>94</v>
      </c>
    </row>
    <row r="49" spans="1:9" ht="234" customHeight="1" thickBot="1" x14ac:dyDescent="0.3">
      <c r="A49" s="379"/>
      <c r="B49" s="213">
        <v>0.1</v>
      </c>
      <c r="C49" s="213">
        <v>0.1</v>
      </c>
      <c r="D49" s="363" t="s">
        <v>224</v>
      </c>
      <c r="E49" s="364"/>
      <c r="F49" s="382" t="s">
        <v>225</v>
      </c>
      <c r="G49" s="383"/>
      <c r="H49" s="281" t="s">
        <v>226</v>
      </c>
      <c r="I49" s="281" t="s">
        <v>227</v>
      </c>
    </row>
    <row r="50" spans="1:9" ht="35.1" customHeight="1" thickBot="1" x14ac:dyDescent="0.3">
      <c r="A50" s="378" t="s">
        <v>228</v>
      </c>
      <c r="B50" s="39" t="s">
        <v>204</v>
      </c>
      <c r="C50" s="38" t="s">
        <v>87</v>
      </c>
      <c r="D50" s="361" t="s">
        <v>89</v>
      </c>
      <c r="E50" s="362"/>
      <c r="F50" s="361" t="s">
        <v>91</v>
      </c>
      <c r="G50" s="362"/>
      <c r="H50" s="40" t="s">
        <v>93</v>
      </c>
      <c r="I50" s="42" t="s">
        <v>94</v>
      </c>
    </row>
    <row r="51" spans="1:9" ht="195.75" customHeight="1" thickBot="1" x14ac:dyDescent="0.3">
      <c r="A51" s="379"/>
      <c r="B51" s="213">
        <v>0.1</v>
      </c>
      <c r="C51" s="213">
        <v>0.1</v>
      </c>
      <c r="D51" s="363" t="s">
        <v>229</v>
      </c>
      <c r="E51" s="364"/>
      <c r="F51" s="382" t="s">
        <v>230</v>
      </c>
      <c r="G51" s="383"/>
      <c r="H51" s="228" t="s">
        <v>207</v>
      </c>
      <c r="I51" s="281" t="s">
        <v>231</v>
      </c>
    </row>
    <row r="52" spans="1:9" ht="35.1" customHeight="1" thickBot="1" x14ac:dyDescent="0.3">
      <c r="A52" s="378" t="s">
        <v>232</v>
      </c>
      <c r="B52" s="39" t="s">
        <v>204</v>
      </c>
      <c r="C52" s="38" t="s">
        <v>87</v>
      </c>
      <c r="D52" s="361" t="s">
        <v>89</v>
      </c>
      <c r="E52" s="362"/>
      <c r="F52" s="361" t="s">
        <v>91</v>
      </c>
      <c r="G52" s="362"/>
      <c r="H52" s="40" t="s">
        <v>93</v>
      </c>
      <c r="I52" s="42" t="s">
        <v>94</v>
      </c>
    </row>
    <row r="53" spans="1:9" ht="309" customHeight="1" thickBot="1" x14ac:dyDescent="0.3">
      <c r="A53" s="379"/>
      <c r="B53" s="213">
        <v>0.1</v>
      </c>
      <c r="C53" s="213">
        <v>0.1</v>
      </c>
      <c r="D53" s="363" t="s">
        <v>233</v>
      </c>
      <c r="E53" s="364"/>
      <c r="F53" s="363" t="s">
        <v>234</v>
      </c>
      <c r="G53" s="364"/>
      <c r="H53" s="228" t="s">
        <v>207</v>
      </c>
      <c r="I53" s="281" t="s">
        <v>235</v>
      </c>
    </row>
    <row r="54" spans="1:9" ht="35.1" customHeight="1" thickBot="1" x14ac:dyDescent="0.3">
      <c r="A54" s="378" t="s">
        <v>236</v>
      </c>
      <c r="B54" s="39" t="s">
        <v>204</v>
      </c>
      <c r="C54" s="38" t="s">
        <v>87</v>
      </c>
      <c r="D54" s="361" t="s">
        <v>89</v>
      </c>
      <c r="E54" s="362"/>
      <c r="F54" s="361" t="s">
        <v>91</v>
      </c>
      <c r="G54" s="362"/>
      <c r="H54" s="40" t="s">
        <v>93</v>
      </c>
      <c r="I54" s="42" t="s">
        <v>94</v>
      </c>
    </row>
    <row r="55" spans="1:9" ht="341.25" customHeight="1" thickBot="1" x14ac:dyDescent="0.3">
      <c r="A55" s="379"/>
      <c r="B55" s="213">
        <v>0.1</v>
      </c>
      <c r="C55" s="213">
        <v>0.1</v>
      </c>
      <c r="D55" s="363" t="s">
        <v>237</v>
      </c>
      <c r="E55" s="364"/>
      <c r="F55" s="363" t="s">
        <v>238</v>
      </c>
      <c r="G55" s="364"/>
      <c r="H55" s="228" t="s">
        <v>207</v>
      </c>
      <c r="I55" s="295" t="s">
        <v>208</v>
      </c>
    </row>
    <row r="56" spans="1:9" ht="35.1" customHeight="1" thickBot="1" x14ac:dyDescent="0.3">
      <c r="A56" s="378" t="s">
        <v>239</v>
      </c>
      <c r="B56" s="39" t="s">
        <v>204</v>
      </c>
      <c r="C56" s="38" t="s">
        <v>87</v>
      </c>
      <c r="D56" s="361" t="s">
        <v>89</v>
      </c>
      <c r="E56" s="362"/>
      <c r="F56" s="361" t="s">
        <v>91</v>
      </c>
      <c r="G56" s="362"/>
      <c r="H56" s="40" t="s">
        <v>93</v>
      </c>
      <c r="I56" s="42" t="s">
        <v>94</v>
      </c>
    </row>
    <row r="57" spans="1:9" ht="349.5" customHeight="1" thickBot="1" x14ac:dyDescent="0.3">
      <c r="A57" s="379"/>
      <c r="B57" s="213">
        <v>0.1</v>
      </c>
      <c r="C57" s="213">
        <v>0.1</v>
      </c>
      <c r="D57" s="363" t="s">
        <v>240</v>
      </c>
      <c r="E57" s="364"/>
      <c r="F57" s="363" t="s">
        <v>241</v>
      </c>
      <c r="G57" s="364"/>
      <c r="H57" s="228" t="s">
        <v>207</v>
      </c>
      <c r="I57" s="228" t="s">
        <v>235</v>
      </c>
    </row>
    <row r="58" spans="1:9" ht="35.1" customHeight="1" thickBot="1" x14ac:dyDescent="0.3">
      <c r="A58" s="378" t="s">
        <v>242</v>
      </c>
      <c r="B58" s="39" t="s">
        <v>204</v>
      </c>
      <c r="C58" s="38" t="s">
        <v>87</v>
      </c>
      <c r="D58" s="361" t="s">
        <v>89</v>
      </c>
      <c r="E58" s="362"/>
      <c r="F58" s="361" t="s">
        <v>91</v>
      </c>
      <c r="G58" s="362"/>
      <c r="H58" s="40" t="s">
        <v>93</v>
      </c>
      <c r="I58" s="42" t="s">
        <v>94</v>
      </c>
    </row>
    <row r="59" spans="1:9" ht="120.75" customHeight="1" thickBot="1" x14ac:dyDescent="0.3">
      <c r="A59" s="379"/>
      <c r="B59" s="213">
        <v>0.1</v>
      </c>
      <c r="C59" s="34"/>
      <c r="D59" s="365"/>
      <c r="E59" s="366"/>
      <c r="F59" s="367"/>
      <c r="G59" s="367"/>
      <c r="H59" s="31"/>
      <c r="I59" s="31"/>
    </row>
    <row r="60" spans="1:9" ht="35.1" customHeight="1" thickBot="1" x14ac:dyDescent="0.3">
      <c r="A60" s="378" t="s">
        <v>243</v>
      </c>
      <c r="B60" s="39" t="s">
        <v>204</v>
      </c>
      <c r="C60" s="38" t="s">
        <v>87</v>
      </c>
      <c r="D60" s="361" t="s">
        <v>89</v>
      </c>
      <c r="E60" s="362"/>
      <c r="F60" s="361" t="s">
        <v>91</v>
      </c>
      <c r="G60" s="362"/>
      <c r="H60" s="40" t="s">
        <v>93</v>
      </c>
      <c r="I60" s="42" t="s">
        <v>94</v>
      </c>
    </row>
    <row r="61" spans="1:9" ht="120.75" customHeight="1" thickBot="1" x14ac:dyDescent="0.3">
      <c r="A61" s="379"/>
      <c r="B61" s="214">
        <v>0.05</v>
      </c>
      <c r="C61" s="34"/>
      <c r="D61" s="365"/>
      <c r="E61" s="366"/>
      <c r="F61" s="365"/>
      <c r="G61" s="366"/>
      <c r="H61" s="31"/>
      <c r="I61" s="31"/>
    </row>
    <row r="62" spans="1:9" x14ac:dyDescent="0.25">
      <c r="B62" s="194">
        <f>+B47+B43+B41+B45+B49+B51+B53+B55+B57+B59+B61</f>
        <v>0.99999999999999989</v>
      </c>
    </row>
    <row r="64" spans="1:9" s="28" customFormat="1" ht="30" customHeight="1" x14ac:dyDescent="0.25">
      <c r="A64" s="1"/>
      <c r="B64" s="1"/>
      <c r="C64" s="1"/>
      <c r="D64" s="1"/>
      <c r="E64" s="1"/>
      <c r="F64" s="1"/>
      <c r="G64" s="1"/>
      <c r="H64" s="1"/>
      <c r="I64" s="1"/>
    </row>
    <row r="65" spans="1:9" ht="34.5" customHeight="1" x14ac:dyDescent="0.25">
      <c r="A65" s="450" t="s">
        <v>57</v>
      </c>
      <c r="B65" s="450"/>
      <c r="C65" s="450"/>
      <c r="D65" s="450"/>
      <c r="E65" s="450"/>
      <c r="F65" s="450"/>
      <c r="G65" s="450"/>
      <c r="H65" s="450"/>
      <c r="I65" s="450"/>
    </row>
    <row r="66" spans="1:9" ht="67.5" customHeight="1" x14ac:dyDescent="0.25">
      <c r="A66" s="43" t="s">
        <v>58</v>
      </c>
      <c r="B66" s="372" t="s">
        <v>244</v>
      </c>
      <c r="C66" s="373"/>
      <c r="D66" s="372" t="s">
        <v>245</v>
      </c>
      <c r="E66" s="373"/>
      <c r="F66" s="372" t="s">
        <v>246</v>
      </c>
      <c r="G66" s="373"/>
      <c r="H66" s="451" t="s">
        <v>247</v>
      </c>
      <c r="I66" s="452"/>
    </row>
    <row r="67" spans="1:9" ht="45.75" customHeight="1" x14ac:dyDescent="0.25">
      <c r="A67" s="43" t="s">
        <v>248</v>
      </c>
      <c r="B67" s="455">
        <v>0.09</v>
      </c>
      <c r="C67" s="456"/>
      <c r="D67" s="455">
        <v>0.1</v>
      </c>
      <c r="E67" s="456"/>
      <c r="F67" s="455">
        <v>0.09</v>
      </c>
      <c r="G67" s="456"/>
      <c r="H67" s="455"/>
      <c r="I67" s="456"/>
    </row>
    <row r="68" spans="1:9" ht="30" hidden="1" customHeight="1" x14ac:dyDescent="0.25">
      <c r="A68" s="447" t="s">
        <v>170</v>
      </c>
      <c r="B68" s="91" t="s">
        <v>85</v>
      </c>
      <c r="C68" s="91" t="s">
        <v>87</v>
      </c>
      <c r="D68" s="91" t="s">
        <v>85</v>
      </c>
      <c r="E68" s="91" t="s">
        <v>87</v>
      </c>
      <c r="F68" s="91" t="s">
        <v>85</v>
      </c>
      <c r="G68" s="91" t="s">
        <v>87</v>
      </c>
      <c r="H68" s="91" t="s">
        <v>85</v>
      </c>
      <c r="I68" s="91" t="s">
        <v>87</v>
      </c>
    </row>
    <row r="69" spans="1:9" ht="30" hidden="1" customHeight="1" x14ac:dyDescent="0.25">
      <c r="A69" s="448"/>
      <c r="B69" s="45">
        <v>0</v>
      </c>
      <c r="C69" s="45">
        <v>0</v>
      </c>
      <c r="D69" s="45">
        <v>0</v>
      </c>
      <c r="E69" s="45">
        <v>0</v>
      </c>
      <c r="F69" s="45">
        <v>0.08</v>
      </c>
      <c r="G69" s="45">
        <v>0.08</v>
      </c>
      <c r="H69" s="49"/>
      <c r="I69" s="45"/>
    </row>
    <row r="70" spans="1:9" ht="276.75" hidden="1" customHeight="1" x14ac:dyDescent="0.25">
      <c r="A70" s="43" t="s">
        <v>249</v>
      </c>
      <c r="B70" s="342" t="s">
        <v>250</v>
      </c>
      <c r="C70" s="368"/>
      <c r="D70" s="369" t="s">
        <v>251</v>
      </c>
      <c r="E70" s="368"/>
      <c r="F70" s="400" t="s">
        <v>252</v>
      </c>
      <c r="G70" s="401"/>
      <c r="H70" s="453"/>
      <c r="I70" s="454"/>
    </row>
    <row r="71" spans="1:9" ht="167.25" hidden="1" customHeight="1" x14ac:dyDescent="0.25">
      <c r="A71" s="43" t="s">
        <v>253</v>
      </c>
      <c r="B71" s="342" t="s">
        <v>254</v>
      </c>
      <c r="C71" s="368"/>
      <c r="D71" s="342" t="s">
        <v>255</v>
      </c>
      <c r="E71" s="368"/>
      <c r="F71" s="342" t="s">
        <v>256</v>
      </c>
      <c r="G71" s="368"/>
      <c r="H71" s="354"/>
      <c r="I71" s="355"/>
    </row>
    <row r="72" spans="1:9" ht="30.75" hidden="1" customHeight="1" x14ac:dyDescent="0.25">
      <c r="A72" s="447" t="s">
        <v>172</v>
      </c>
      <c r="B72" s="91" t="s">
        <v>85</v>
      </c>
      <c r="C72" s="91" t="s">
        <v>87</v>
      </c>
      <c r="D72" s="91" t="s">
        <v>85</v>
      </c>
      <c r="E72" s="91" t="s">
        <v>87</v>
      </c>
      <c r="F72" s="91" t="s">
        <v>85</v>
      </c>
      <c r="G72" s="91" t="s">
        <v>87</v>
      </c>
      <c r="H72" s="91" t="s">
        <v>85</v>
      </c>
      <c r="I72" s="91" t="s">
        <v>87</v>
      </c>
    </row>
    <row r="73" spans="1:9" ht="30.75" hidden="1" customHeight="1" x14ac:dyDescent="0.25">
      <c r="A73" s="448"/>
      <c r="B73" s="45">
        <v>0</v>
      </c>
      <c r="C73" s="45">
        <v>0</v>
      </c>
      <c r="D73" s="45">
        <v>0.06</v>
      </c>
      <c r="E73" s="45">
        <v>0.06</v>
      </c>
      <c r="F73" s="45">
        <v>0.08</v>
      </c>
      <c r="G73" s="46">
        <v>0.08</v>
      </c>
      <c r="H73" s="49"/>
      <c r="I73" s="46"/>
    </row>
    <row r="74" spans="1:9" ht="244.5" hidden="1" customHeight="1" x14ac:dyDescent="0.25">
      <c r="A74" s="43" t="s">
        <v>249</v>
      </c>
      <c r="B74" s="342" t="s">
        <v>257</v>
      </c>
      <c r="C74" s="368"/>
      <c r="D74" s="358" t="s">
        <v>258</v>
      </c>
      <c r="E74" s="359"/>
      <c r="F74" s="400" t="s">
        <v>259</v>
      </c>
      <c r="G74" s="401"/>
      <c r="H74" s="402"/>
      <c r="I74" s="403"/>
    </row>
    <row r="75" spans="1:9" ht="312" hidden="1" customHeight="1" x14ac:dyDescent="0.25">
      <c r="A75" s="43" t="s">
        <v>253</v>
      </c>
      <c r="B75" s="342" t="s">
        <v>260</v>
      </c>
      <c r="C75" s="368"/>
      <c r="D75" s="369" t="s">
        <v>261</v>
      </c>
      <c r="E75" s="368"/>
      <c r="F75" s="342" t="s">
        <v>262</v>
      </c>
      <c r="G75" s="368"/>
      <c r="H75" s="354"/>
      <c r="I75" s="355"/>
    </row>
    <row r="76" spans="1:9" ht="30.75" hidden="1" customHeight="1" x14ac:dyDescent="0.25">
      <c r="A76" s="447" t="s">
        <v>173</v>
      </c>
      <c r="B76" s="91" t="s">
        <v>85</v>
      </c>
      <c r="C76" s="91" t="s">
        <v>87</v>
      </c>
      <c r="D76" s="91" t="s">
        <v>85</v>
      </c>
      <c r="E76" s="91" t="s">
        <v>87</v>
      </c>
      <c r="F76" s="91" t="s">
        <v>85</v>
      </c>
      <c r="G76" s="91" t="s">
        <v>87</v>
      </c>
      <c r="H76" s="91" t="s">
        <v>85</v>
      </c>
      <c r="I76" s="91" t="s">
        <v>87</v>
      </c>
    </row>
    <row r="77" spans="1:9" ht="30.75" hidden="1" customHeight="1" x14ac:dyDescent="0.25">
      <c r="A77" s="448"/>
      <c r="B77" s="45">
        <v>0.25</v>
      </c>
      <c r="C77" s="45">
        <v>0.25</v>
      </c>
      <c r="D77" s="45">
        <v>9.4E-2</v>
      </c>
      <c r="E77" s="45">
        <v>0.09</v>
      </c>
      <c r="F77" s="45">
        <v>0.08</v>
      </c>
      <c r="G77" s="46">
        <v>0.08</v>
      </c>
      <c r="H77" s="49"/>
      <c r="I77" s="46"/>
    </row>
    <row r="78" spans="1:9" ht="206.25" hidden="1" customHeight="1" x14ac:dyDescent="0.25">
      <c r="A78" s="43" t="s">
        <v>249</v>
      </c>
      <c r="B78" s="356" t="s">
        <v>263</v>
      </c>
      <c r="C78" s="357"/>
      <c r="D78" s="358" t="s">
        <v>264</v>
      </c>
      <c r="E78" s="359"/>
      <c r="F78" s="358" t="s">
        <v>265</v>
      </c>
      <c r="G78" s="359"/>
      <c r="H78" s="354"/>
      <c r="I78" s="355"/>
    </row>
    <row r="79" spans="1:9" ht="150" hidden="1" customHeight="1" x14ac:dyDescent="0.25">
      <c r="A79" s="43" t="s">
        <v>253</v>
      </c>
      <c r="B79" s="342" t="s">
        <v>266</v>
      </c>
      <c r="C79" s="368"/>
      <c r="D79" s="342" t="s">
        <v>267</v>
      </c>
      <c r="E79" s="368"/>
      <c r="F79" s="356" t="s">
        <v>268</v>
      </c>
      <c r="G79" s="357"/>
      <c r="H79" s="354"/>
      <c r="I79" s="355"/>
    </row>
    <row r="80" spans="1:9" ht="30.75" hidden="1" customHeight="1" x14ac:dyDescent="0.25">
      <c r="A80" s="447" t="s">
        <v>174</v>
      </c>
      <c r="B80" s="91" t="s">
        <v>85</v>
      </c>
      <c r="C80" s="91" t="s">
        <v>87</v>
      </c>
      <c r="D80" s="91" t="s">
        <v>85</v>
      </c>
      <c r="E80" s="91" t="s">
        <v>87</v>
      </c>
      <c r="F80" s="91" t="s">
        <v>85</v>
      </c>
      <c r="G80" s="91" t="s">
        <v>87</v>
      </c>
      <c r="H80" s="91" t="s">
        <v>85</v>
      </c>
      <c r="I80" s="91" t="s">
        <v>87</v>
      </c>
    </row>
    <row r="81" spans="1:9" ht="30.75" hidden="1" customHeight="1" x14ac:dyDescent="0.25">
      <c r="A81" s="448"/>
      <c r="B81" s="45">
        <v>0</v>
      </c>
      <c r="C81" s="45">
        <v>0.05</v>
      </c>
      <c r="D81" s="45">
        <v>9.4E-2</v>
      </c>
      <c r="E81" s="45">
        <v>0.09</v>
      </c>
      <c r="F81" s="45">
        <v>0.08</v>
      </c>
      <c r="G81" s="46">
        <v>0.08</v>
      </c>
      <c r="H81" s="49"/>
      <c r="I81" s="46"/>
    </row>
    <row r="82" spans="1:9" ht="179.25" hidden="1" customHeight="1" x14ac:dyDescent="0.25">
      <c r="A82" s="43" t="s">
        <v>249</v>
      </c>
      <c r="B82" s="356" t="s">
        <v>269</v>
      </c>
      <c r="C82" s="357"/>
      <c r="D82" s="358" t="s">
        <v>270</v>
      </c>
      <c r="E82" s="359"/>
      <c r="F82" s="358" t="s">
        <v>271</v>
      </c>
      <c r="G82" s="359"/>
      <c r="H82" s="354"/>
      <c r="I82" s="355"/>
    </row>
    <row r="83" spans="1:9" ht="118.5" hidden="1" customHeight="1" x14ac:dyDescent="0.25">
      <c r="A83" s="43" t="s">
        <v>253</v>
      </c>
      <c r="B83" s="342" t="s">
        <v>272</v>
      </c>
      <c r="C83" s="368"/>
      <c r="D83" s="459" t="s">
        <v>273</v>
      </c>
      <c r="E83" s="368"/>
      <c r="F83" s="356" t="s">
        <v>274</v>
      </c>
      <c r="G83" s="357"/>
      <c r="H83" s="354"/>
      <c r="I83" s="355"/>
    </row>
    <row r="84" spans="1:9" ht="30" hidden="1" customHeight="1" x14ac:dyDescent="0.25">
      <c r="A84" s="447" t="s">
        <v>176</v>
      </c>
      <c r="B84" s="91" t="s">
        <v>85</v>
      </c>
      <c r="C84" s="91" t="s">
        <v>87</v>
      </c>
      <c r="D84" s="91" t="s">
        <v>85</v>
      </c>
      <c r="E84" s="91" t="s">
        <v>87</v>
      </c>
      <c r="F84" s="91" t="s">
        <v>85</v>
      </c>
      <c r="G84" s="91" t="s">
        <v>87</v>
      </c>
      <c r="H84" s="91" t="s">
        <v>85</v>
      </c>
      <c r="I84" s="91" t="s">
        <v>87</v>
      </c>
    </row>
    <row r="85" spans="1:9" ht="30" hidden="1" customHeight="1" x14ac:dyDescent="0.25">
      <c r="A85" s="448"/>
      <c r="B85" s="45">
        <v>0</v>
      </c>
      <c r="C85" s="45">
        <v>0.05</v>
      </c>
      <c r="D85" s="45">
        <v>9.4E-2</v>
      </c>
      <c r="E85" s="45">
        <v>9.4E-2</v>
      </c>
      <c r="F85" s="45">
        <v>0.08</v>
      </c>
      <c r="G85" s="45">
        <v>0.08</v>
      </c>
      <c r="H85" s="49"/>
      <c r="I85" s="46"/>
    </row>
    <row r="86" spans="1:9" ht="372.6" hidden="1" customHeight="1" x14ac:dyDescent="0.25">
      <c r="A86" s="43" t="s">
        <v>249</v>
      </c>
      <c r="B86" s="356" t="s">
        <v>275</v>
      </c>
      <c r="C86" s="357"/>
      <c r="D86" s="374" t="s">
        <v>276</v>
      </c>
      <c r="E86" s="375"/>
      <c r="F86" s="376" t="s">
        <v>277</v>
      </c>
      <c r="G86" s="377"/>
      <c r="H86" s="375"/>
      <c r="I86" s="375"/>
    </row>
    <row r="87" spans="1:9" ht="181.5" hidden="1" customHeight="1" x14ac:dyDescent="0.25">
      <c r="A87" s="43" t="s">
        <v>253</v>
      </c>
      <c r="B87" s="342" t="s">
        <v>272</v>
      </c>
      <c r="C87" s="335"/>
      <c r="D87" s="457" t="s">
        <v>278</v>
      </c>
      <c r="E87" s="458"/>
      <c r="F87" s="342" t="s">
        <v>279</v>
      </c>
      <c r="G87" s="335"/>
      <c r="H87" s="334"/>
      <c r="I87" s="335"/>
    </row>
    <row r="88" spans="1:9" ht="29.25" hidden="1" customHeight="1" x14ac:dyDescent="0.25">
      <c r="A88" s="447" t="s">
        <v>177</v>
      </c>
      <c r="B88" s="91" t="s">
        <v>85</v>
      </c>
      <c r="C88" s="91" t="s">
        <v>87</v>
      </c>
      <c r="D88" s="91" t="s">
        <v>85</v>
      </c>
      <c r="E88" s="91" t="s">
        <v>87</v>
      </c>
      <c r="F88" s="91" t="s">
        <v>85</v>
      </c>
      <c r="G88" s="91" t="s">
        <v>87</v>
      </c>
      <c r="H88" s="91" t="s">
        <v>85</v>
      </c>
      <c r="I88" s="91" t="s">
        <v>87</v>
      </c>
    </row>
    <row r="89" spans="1:9" ht="29.25" hidden="1" customHeight="1" x14ac:dyDescent="0.25">
      <c r="A89" s="448"/>
      <c r="B89" s="45">
        <v>0.1</v>
      </c>
      <c r="C89" s="45">
        <v>0.1</v>
      </c>
      <c r="D89" s="45">
        <v>9.4E-2</v>
      </c>
      <c r="E89" s="45">
        <v>9.4E-2</v>
      </c>
      <c r="F89" s="45">
        <v>0.08</v>
      </c>
      <c r="G89" s="45">
        <v>0.08</v>
      </c>
      <c r="H89" s="49"/>
      <c r="I89" s="46"/>
    </row>
    <row r="90" spans="1:9" ht="409.6" hidden="1" customHeight="1" x14ac:dyDescent="0.25">
      <c r="A90" s="43" t="s">
        <v>249</v>
      </c>
      <c r="B90" s="336" t="s">
        <v>280</v>
      </c>
      <c r="C90" s="337"/>
      <c r="D90" s="350" t="s">
        <v>281</v>
      </c>
      <c r="E90" s="351"/>
      <c r="F90" s="352" t="s">
        <v>282</v>
      </c>
      <c r="G90" s="353"/>
      <c r="H90" s="333"/>
      <c r="I90" s="333"/>
    </row>
    <row r="91" spans="1:9" ht="408.75" hidden="1" customHeight="1" x14ac:dyDescent="0.25">
      <c r="A91" s="43" t="s">
        <v>253</v>
      </c>
      <c r="B91" s="342" t="s">
        <v>260</v>
      </c>
      <c r="C91" s="368"/>
      <c r="D91" s="369" t="s">
        <v>283</v>
      </c>
      <c r="E91" s="368"/>
      <c r="F91" s="342" t="s">
        <v>284</v>
      </c>
      <c r="G91" s="335"/>
      <c r="H91" s="334"/>
      <c r="I91" s="335"/>
    </row>
    <row r="92" spans="1:9" ht="24.95" hidden="1" customHeight="1" x14ac:dyDescent="0.25">
      <c r="A92" s="447" t="s">
        <v>178</v>
      </c>
      <c r="B92" s="91" t="s">
        <v>85</v>
      </c>
      <c r="C92" s="91" t="s">
        <v>87</v>
      </c>
      <c r="D92" s="91" t="s">
        <v>85</v>
      </c>
      <c r="E92" s="91" t="s">
        <v>87</v>
      </c>
      <c r="F92" s="91" t="s">
        <v>85</v>
      </c>
      <c r="G92" s="91" t="s">
        <v>87</v>
      </c>
      <c r="H92" s="91" t="s">
        <v>85</v>
      </c>
      <c r="I92" s="91" t="s">
        <v>87</v>
      </c>
    </row>
    <row r="93" spans="1:9" ht="24.95" hidden="1" customHeight="1" x14ac:dyDescent="0.25">
      <c r="A93" s="448"/>
      <c r="B93" s="45">
        <v>0.1</v>
      </c>
      <c r="C93" s="47">
        <v>0.1</v>
      </c>
      <c r="D93" s="45">
        <v>9.4E-2</v>
      </c>
      <c r="E93" s="45">
        <v>0.09</v>
      </c>
      <c r="F93" s="45">
        <v>0.08</v>
      </c>
      <c r="G93" s="46">
        <v>0.08</v>
      </c>
      <c r="H93" s="49"/>
      <c r="I93" s="46"/>
    </row>
    <row r="94" spans="1:9" ht="408.75" hidden="1" customHeight="1" x14ac:dyDescent="0.25">
      <c r="A94" s="43" t="s">
        <v>249</v>
      </c>
      <c r="B94" s="336" t="s">
        <v>285</v>
      </c>
      <c r="C94" s="337"/>
      <c r="D94" s="350" t="s">
        <v>286</v>
      </c>
      <c r="E94" s="351"/>
      <c r="F94" s="352" t="s">
        <v>287</v>
      </c>
      <c r="G94" s="353"/>
      <c r="H94" s="333"/>
      <c r="I94" s="333"/>
    </row>
    <row r="95" spans="1:9" ht="287.25" hidden="1" customHeight="1" x14ac:dyDescent="0.25">
      <c r="A95" s="43" t="s">
        <v>253</v>
      </c>
      <c r="B95" s="342" t="s">
        <v>288</v>
      </c>
      <c r="C95" s="335"/>
      <c r="D95" s="350" t="s">
        <v>289</v>
      </c>
      <c r="E95" s="351"/>
      <c r="F95" s="350" t="s">
        <v>290</v>
      </c>
      <c r="G95" s="351"/>
      <c r="H95" s="334"/>
      <c r="I95" s="335"/>
    </row>
    <row r="96" spans="1:9" ht="24.95" hidden="1" customHeight="1" x14ac:dyDescent="0.25">
      <c r="A96" s="447" t="s">
        <v>179</v>
      </c>
      <c r="B96" s="91" t="s">
        <v>85</v>
      </c>
      <c r="C96" s="91" t="s">
        <v>87</v>
      </c>
      <c r="D96" s="91" t="s">
        <v>85</v>
      </c>
      <c r="E96" s="91" t="s">
        <v>87</v>
      </c>
      <c r="F96" s="91" t="s">
        <v>85</v>
      </c>
      <c r="G96" s="91" t="s">
        <v>87</v>
      </c>
      <c r="H96" s="91" t="s">
        <v>85</v>
      </c>
      <c r="I96" s="91" t="s">
        <v>87</v>
      </c>
    </row>
    <row r="97" spans="1:9" ht="24.95" hidden="1" customHeight="1" x14ac:dyDescent="0.25">
      <c r="A97" s="448"/>
      <c r="B97" s="45">
        <v>0.1</v>
      </c>
      <c r="C97" s="45">
        <v>0.1</v>
      </c>
      <c r="D97" s="45">
        <v>9.4E-2</v>
      </c>
      <c r="E97" s="45">
        <v>9.4E-2</v>
      </c>
      <c r="F97" s="45">
        <v>0.08</v>
      </c>
      <c r="G97" s="45">
        <v>0.08</v>
      </c>
      <c r="H97" s="49"/>
      <c r="I97" s="46"/>
    </row>
    <row r="98" spans="1:9" ht="409.6" hidden="1" customHeight="1" x14ac:dyDescent="0.25">
      <c r="A98" s="43" t="s">
        <v>249</v>
      </c>
      <c r="B98" s="336" t="s">
        <v>291</v>
      </c>
      <c r="C98" s="337"/>
      <c r="D98" s="336" t="s">
        <v>292</v>
      </c>
      <c r="E98" s="337"/>
      <c r="F98" s="370" t="s">
        <v>293</v>
      </c>
      <c r="G98" s="371"/>
      <c r="H98" s="333"/>
      <c r="I98" s="333"/>
    </row>
    <row r="99" spans="1:9" ht="304.14999999999998" hidden="1" customHeight="1" x14ac:dyDescent="0.25">
      <c r="A99" s="43" t="s">
        <v>253</v>
      </c>
      <c r="B99" s="342" t="s">
        <v>294</v>
      </c>
      <c r="C99" s="335"/>
      <c r="D99" s="342" t="s">
        <v>295</v>
      </c>
      <c r="E99" s="335"/>
      <c r="F99" s="336" t="s">
        <v>296</v>
      </c>
      <c r="G99" s="360"/>
      <c r="H99" s="334"/>
      <c r="I99" s="335"/>
    </row>
    <row r="100" spans="1:9" ht="24.95" customHeight="1" x14ac:dyDescent="0.25">
      <c r="A100" s="447" t="s">
        <v>181</v>
      </c>
      <c r="B100" s="91" t="s">
        <v>85</v>
      </c>
      <c r="C100" s="91" t="s">
        <v>87</v>
      </c>
      <c r="D100" s="91" t="s">
        <v>85</v>
      </c>
      <c r="E100" s="91" t="s">
        <v>87</v>
      </c>
      <c r="F100" s="91" t="s">
        <v>85</v>
      </c>
      <c r="G100" s="91" t="s">
        <v>87</v>
      </c>
      <c r="H100" s="91" t="s">
        <v>85</v>
      </c>
      <c r="I100" s="91" t="s">
        <v>87</v>
      </c>
    </row>
    <row r="101" spans="1:9" ht="24.95" customHeight="1" x14ac:dyDescent="0.25">
      <c r="A101" s="448"/>
      <c r="B101" s="45">
        <v>0.1</v>
      </c>
      <c r="C101" s="45">
        <v>0.1</v>
      </c>
      <c r="D101" s="45">
        <v>9.4E-2</v>
      </c>
      <c r="E101" s="45">
        <v>9.4E-2</v>
      </c>
      <c r="F101" s="45">
        <v>0.08</v>
      </c>
      <c r="G101" s="45">
        <v>0.08</v>
      </c>
      <c r="H101" s="49"/>
      <c r="I101" s="46"/>
    </row>
    <row r="102" spans="1:9" ht="351.75" customHeight="1" x14ac:dyDescent="0.25">
      <c r="A102" s="43" t="s">
        <v>249</v>
      </c>
      <c r="B102" s="336" t="s">
        <v>297</v>
      </c>
      <c r="C102" s="337"/>
      <c r="D102" s="350" t="s">
        <v>298</v>
      </c>
      <c r="E102" s="351"/>
      <c r="F102" s="340" t="s">
        <v>299</v>
      </c>
      <c r="G102" s="341"/>
      <c r="H102" s="333"/>
      <c r="I102" s="333"/>
    </row>
    <row r="103" spans="1:9" ht="306" customHeight="1" x14ac:dyDescent="0.25">
      <c r="A103" s="43" t="s">
        <v>253</v>
      </c>
      <c r="B103" s="342" t="s">
        <v>300</v>
      </c>
      <c r="C103" s="368"/>
      <c r="D103" s="343" t="s">
        <v>301</v>
      </c>
      <c r="E103" s="344"/>
      <c r="F103" s="336" t="s">
        <v>296</v>
      </c>
      <c r="G103" s="360"/>
      <c r="H103" s="334"/>
      <c r="I103" s="335"/>
    </row>
    <row r="104" spans="1:9" ht="24.95" customHeight="1" x14ac:dyDescent="0.25">
      <c r="A104" s="447" t="s">
        <v>182</v>
      </c>
      <c r="B104" s="91" t="s">
        <v>85</v>
      </c>
      <c r="C104" s="91" t="s">
        <v>87</v>
      </c>
      <c r="D104" s="91" t="s">
        <v>85</v>
      </c>
      <c r="E104" s="91" t="s">
        <v>87</v>
      </c>
      <c r="F104" s="91" t="s">
        <v>85</v>
      </c>
      <c r="G104" s="91" t="s">
        <v>87</v>
      </c>
      <c r="H104" s="91" t="s">
        <v>85</v>
      </c>
      <c r="I104" s="91" t="s">
        <v>87</v>
      </c>
    </row>
    <row r="105" spans="1:9" ht="24.95" customHeight="1" x14ac:dyDescent="0.25">
      <c r="A105" s="448"/>
      <c r="B105" s="45">
        <v>0.1</v>
      </c>
      <c r="C105" s="45">
        <v>0.1</v>
      </c>
      <c r="D105" s="45">
        <v>9.4E-2</v>
      </c>
      <c r="E105" s="45">
        <v>9.4E-2</v>
      </c>
      <c r="F105" s="45">
        <v>0.08</v>
      </c>
      <c r="G105" s="45">
        <v>0.08</v>
      </c>
      <c r="H105" s="49"/>
      <c r="I105" s="46"/>
    </row>
    <row r="106" spans="1:9" ht="287.25" customHeight="1" x14ac:dyDescent="0.25">
      <c r="A106" s="43" t="s">
        <v>249</v>
      </c>
      <c r="B106" s="336" t="s">
        <v>302</v>
      </c>
      <c r="C106" s="337"/>
      <c r="D106" s="338" t="s">
        <v>303</v>
      </c>
      <c r="E106" s="339"/>
      <c r="F106" s="340" t="s">
        <v>304</v>
      </c>
      <c r="G106" s="341"/>
      <c r="H106" s="333"/>
      <c r="I106" s="333"/>
    </row>
    <row r="107" spans="1:9" ht="309" customHeight="1" x14ac:dyDescent="0.25">
      <c r="A107" s="43" t="s">
        <v>253</v>
      </c>
      <c r="B107" s="342" t="s">
        <v>305</v>
      </c>
      <c r="C107" s="335"/>
      <c r="D107" s="343" t="s">
        <v>306</v>
      </c>
      <c r="E107" s="344"/>
      <c r="F107" s="342" t="s">
        <v>307</v>
      </c>
      <c r="G107" s="335"/>
      <c r="H107" s="334"/>
      <c r="I107" s="335"/>
    </row>
    <row r="108" spans="1:9" ht="24.95" customHeight="1" x14ac:dyDescent="0.25">
      <c r="A108" s="447" t="s">
        <v>183</v>
      </c>
      <c r="B108" s="91" t="s">
        <v>85</v>
      </c>
      <c r="C108" s="91" t="s">
        <v>87</v>
      </c>
      <c r="D108" s="91" t="s">
        <v>85</v>
      </c>
      <c r="E108" s="91" t="s">
        <v>87</v>
      </c>
      <c r="F108" s="91" t="s">
        <v>85</v>
      </c>
      <c r="G108" s="91" t="s">
        <v>87</v>
      </c>
      <c r="H108" s="91" t="s">
        <v>85</v>
      </c>
      <c r="I108" s="91" t="s">
        <v>87</v>
      </c>
    </row>
    <row r="109" spans="1:9" ht="24.95" customHeight="1" x14ac:dyDescent="0.25">
      <c r="A109" s="448"/>
      <c r="B109" s="45">
        <v>0.1</v>
      </c>
      <c r="C109" s="47"/>
      <c r="D109" s="45">
        <v>9.4E-2</v>
      </c>
      <c r="E109" s="45"/>
      <c r="F109" s="45">
        <v>0.08</v>
      </c>
      <c r="G109" s="46"/>
      <c r="H109" s="49"/>
      <c r="I109" s="46"/>
    </row>
    <row r="110" spans="1:9" ht="80.25" customHeight="1" x14ac:dyDescent="0.25">
      <c r="A110" s="43" t="s">
        <v>249</v>
      </c>
      <c r="B110" s="333"/>
      <c r="C110" s="333"/>
      <c r="D110" s="333"/>
      <c r="E110" s="333"/>
      <c r="F110" s="345"/>
      <c r="G110" s="346"/>
      <c r="H110" s="333"/>
      <c r="I110" s="333"/>
    </row>
    <row r="111" spans="1:9" ht="80.25" customHeight="1" x14ac:dyDescent="0.25">
      <c r="A111" s="43" t="s">
        <v>253</v>
      </c>
      <c r="B111" s="334"/>
      <c r="C111" s="335"/>
      <c r="D111" s="334"/>
      <c r="E111" s="335"/>
      <c r="F111" s="334"/>
      <c r="G111" s="335"/>
      <c r="H111" s="334"/>
      <c r="I111" s="335"/>
    </row>
    <row r="112" spans="1:9" ht="24.95" customHeight="1" x14ac:dyDescent="0.25">
      <c r="A112" s="447" t="s">
        <v>184</v>
      </c>
      <c r="B112" s="91" t="s">
        <v>85</v>
      </c>
      <c r="C112" s="91" t="s">
        <v>87</v>
      </c>
      <c r="D112" s="91" t="s">
        <v>85</v>
      </c>
      <c r="E112" s="91" t="s">
        <v>87</v>
      </c>
      <c r="F112" s="91" t="s">
        <v>85</v>
      </c>
      <c r="G112" s="91" t="s">
        <v>87</v>
      </c>
      <c r="H112" s="91" t="s">
        <v>85</v>
      </c>
      <c r="I112" s="91" t="s">
        <v>87</v>
      </c>
    </row>
    <row r="113" spans="1:9" ht="24.95" customHeight="1" x14ac:dyDescent="0.25">
      <c r="A113" s="448"/>
      <c r="B113" s="45">
        <v>0.15</v>
      </c>
      <c r="C113" s="176"/>
      <c r="D113" s="45">
        <v>9.4E-2</v>
      </c>
      <c r="E113" s="176"/>
      <c r="F113" s="45">
        <v>0.12</v>
      </c>
      <c r="G113" s="177"/>
      <c r="H113" s="176"/>
      <c r="I113" s="177"/>
    </row>
    <row r="114" spans="1:9" ht="80.25" customHeight="1" x14ac:dyDescent="0.25">
      <c r="A114" s="43" t="s">
        <v>249</v>
      </c>
      <c r="B114" s="347"/>
      <c r="C114" s="347"/>
      <c r="D114" s="347"/>
      <c r="E114" s="347"/>
      <c r="F114" s="348"/>
      <c r="G114" s="349"/>
      <c r="H114" s="347"/>
      <c r="I114" s="347"/>
    </row>
    <row r="115" spans="1:9" ht="80.25" customHeight="1" x14ac:dyDescent="0.25">
      <c r="A115" s="43" t="s">
        <v>253</v>
      </c>
      <c r="B115" s="334"/>
      <c r="C115" s="335"/>
      <c r="D115" s="334"/>
      <c r="E115" s="335"/>
      <c r="F115" s="334"/>
      <c r="G115" s="335"/>
      <c r="H115" s="334"/>
      <c r="I115" s="335"/>
    </row>
    <row r="116" spans="1:9" ht="16.5" x14ac:dyDescent="0.25">
      <c r="A116" s="44" t="s">
        <v>308</v>
      </c>
      <c r="B116" s="48">
        <f t="shared" ref="B116:I116" si="1">(B69+B73+B77+B81+B85+B89+B93+B97+B101+B105+B109+B113)</f>
        <v>0.99999999999999989</v>
      </c>
      <c r="C116" s="48">
        <f t="shared" si="1"/>
        <v>0.84999999999999987</v>
      </c>
      <c r="D116" s="48">
        <f t="shared" si="1"/>
        <v>0.99999999999999978</v>
      </c>
      <c r="E116" s="48">
        <f t="shared" si="1"/>
        <v>0.79999999999999982</v>
      </c>
      <c r="F116" s="48">
        <f t="shared" si="1"/>
        <v>0.99999999999999989</v>
      </c>
      <c r="G116" s="48">
        <f t="shared" si="1"/>
        <v>0.79999999999999993</v>
      </c>
      <c r="H116" s="48">
        <f t="shared" si="1"/>
        <v>0</v>
      </c>
      <c r="I116" s="48">
        <f t="shared" si="1"/>
        <v>0</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1">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zoomScale="70" zoomScaleNormal="70" workbookViewId="0">
      <selection activeCell="M37" sqref="M37"/>
    </sheetView>
  </sheetViews>
  <sheetFormatPr baseColWidth="10" defaultColWidth="10.85546875" defaultRowHeight="14.25" x14ac:dyDescent="0.25"/>
  <cols>
    <col min="1" max="1" width="49.7109375" style="1" customWidth="1"/>
    <col min="2" max="2" width="39.85546875" style="1" customWidth="1"/>
    <col min="3" max="3" width="42" style="1" customWidth="1"/>
    <col min="4" max="4" width="43" style="1" customWidth="1"/>
    <col min="5" max="5" width="49" style="1" customWidth="1"/>
    <col min="6" max="6" width="46.42578125" style="1" customWidth="1"/>
    <col min="7" max="7" width="43.85546875" style="1" customWidth="1"/>
    <col min="8" max="8" width="57.7109375" style="1" customWidth="1"/>
    <col min="9" max="9" width="45.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1" customFormat="1" ht="22.15" customHeight="1" thickBot="1" x14ac:dyDescent="0.3">
      <c r="A1" s="430"/>
      <c r="B1" s="407" t="s">
        <v>160</v>
      </c>
      <c r="C1" s="408"/>
      <c r="D1" s="408"/>
      <c r="E1" s="408"/>
      <c r="F1" s="408"/>
      <c r="G1" s="408"/>
      <c r="H1" s="408"/>
      <c r="I1" s="408"/>
      <c r="J1" s="408"/>
      <c r="K1" s="408"/>
      <c r="L1" s="409"/>
      <c r="M1" s="404" t="s">
        <v>161</v>
      </c>
      <c r="N1" s="405"/>
      <c r="O1" s="406"/>
    </row>
    <row r="2" spans="1:15" s="81" customFormat="1" ht="18" customHeight="1" thickBot="1" x14ac:dyDescent="0.3">
      <c r="A2" s="431"/>
      <c r="B2" s="410" t="s">
        <v>162</v>
      </c>
      <c r="C2" s="411"/>
      <c r="D2" s="411"/>
      <c r="E2" s="411"/>
      <c r="F2" s="411"/>
      <c r="G2" s="411"/>
      <c r="H2" s="411"/>
      <c r="I2" s="411"/>
      <c r="J2" s="411"/>
      <c r="K2" s="411"/>
      <c r="L2" s="412"/>
      <c r="M2" s="404" t="s">
        <v>163</v>
      </c>
      <c r="N2" s="405"/>
      <c r="O2" s="406"/>
    </row>
    <row r="3" spans="1:15" s="81" customFormat="1" ht="19.899999999999999" customHeight="1" thickBot="1" x14ac:dyDescent="0.3">
      <c r="A3" s="431"/>
      <c r="B3" s="410" t="s">
        <v>0</v>
      </c>
      <c r="C3" s="411"/>
      <c r="D3" s="411"/>
      <c r="E3" s="411"/>
      <c r="F3" s="411"/>
      <c r="G3" s="411"/>
      <c r="H3" s="411"/>
      <c r="I3" s="411"/>
      <c r="J3" s="411"/>
      <c r="K3" s="411"/>
      <c r="L3" s="412"/>
      <c r="M3" s="404" t="s">
        <v>164</v>
      </c>
      <c r="N3" s="405"/>
      <c r="O3" s="406"/>
    </row>
    <row r="4" spans="1:15" s="81" customFormat="1" ht="21.75" customHeight="1" thickBot="1" x14ac:dyDescent="0.3">
      <c r="A4" s="432"/>
      <c r="B4" s="413" t="s">
        <v>165</v>
      </c>
      <c r="C4" s="414"/>
      <c r="D4" s="414"/>
      <c r="E4" s="414"/>
      <c r="F4" s="414"/>
      <c r="G4" s="414"/>
      <c r="H4" s="414"/>
      <c r="I4" s="414"/>
      <c r="J4" s="414"/>
      <c r="K4" s="414"/>
      <c r="L4" s="415"/>
      <c r="M4" s="404" t="s">
        <v>166</v>
      </c>
      <c r="N4" s="405"/>
      <c r="O4" s="406"/>
    </row>
    <row r="5" spans="1:15" s="81" customFormat="1" ht="16.149999999999999" customHeight="1" thickBot="1" x14ac:dyDescent="0.3">
      <c r="A5" s="82"/>
      <c r="B5" s="83"/>
      <c r="C5" s="83"/>
      <c r="D5" s="83"/>
      <c r="E5" s="83"/>
      <c r="F5" s="83"/>
      <c r="G5" s="83"/>
      <c r="H5" s="83"/>
      <c r="I5" s="83"/>
      <c r="J5" s="83"/>
      <c r="K5" s="83"/>
      <c r="L5" s="83"/>
      <c r="M5" s="84"/>
      <c r="N5" s="84"/>
      <c r="O5" s="84"/>
    </row>
    <row r="6" spans="1:15" ht="40.35" customHeight="1" thickBot="1" x14ac:dyDescent="0.3">
      <c r="A6" s="51" t="s">
        <v>167</v>
      </c>
      <c r="B6" s="441" t="s">
        <v>168</v>
      </c>
      <c r="C6" s="442"/>
      <c r="D6" s="442"/>
      <c r="E6" s="442"/>
      <c r="F6" s="442"/>
      <c r="G6" s="442"/>
      <c r="H6" s="442"/>
      <c r="I6" s="442"/>
      <c r="J6" s="442"/>
      <c r="K6" s="443"/>
      <c r="L6" s="164" t="s">
        <v>169</v>
      </c>
      <c r="M6" s="444">
        <v>2024110010317</v>
      </c>
      <c r="N6" s="445"/>
      <c r="O6" s="446"/>
    </row>
    <row r="7" spans="1:15" s="81" customFormat="1" ht="18" customHeight="1" thickBot="1" x14ac:dyDescent="0.3">
      <c r="A7" s="82"/>
      <c r="B7" s="83"/>
      <c r="C7" s="83"/>
      <c r="D7" s="83"/>
      <c r="E7" s="83"/>
      <c r="F7" s="83"/>
      <c r="G7" s="83"/>
      <c r="H7" s="83"/>
      <c r="I7" s="83"/>
      <c r="J7" s="83"/>
      <c r="K7" s="83"/>
      <c r="L7" s="83"/>
      <c r="M7" s="84"/>
      <c r="N7" s="84"/>
      <c r="O7" s="84"/>
    </row>
    <row r="8" spans="1:15" s="81" customFormat="1" ht="21.75" customHeight="1" thickBot="1" x14ac:dyDescent="0.3">
      <c r="A8" s="434" t="s">
        <v>6</v>
      </c>
      <c r="B8" s="164" t="s">
        <v>170</v>
      </c>
      <c r="C8" s="128" t="s">
        <v>171</v>
      </c>
      <c r="D8" s="164" t="s">
        <v>172</v>
      </c>
      <c r="E8" s="128" t="s">
        <v>171</v>
      </c>
      <c r="F8" s="164" t="s">
        <v>173</v>
      </c>
      <c r="G8" s="128" t="s">
        <v>171</v>
      </c>
      <c r="H8" s="164" t="s">
        <v>174</v>
      </c>
      <c r="I8" s="130" t="s">
        <v>171</v>
      </c>
      <c r="J8" s="418" t="s">
        <v>8</v>
      </c>
      <c r="K8" s="433"/>
      <c r="L8" s="163" t="s">
        <v>175</v>
      </c>
      <c r="M8" s="449"/>
      <c r="N8" s="449"/>
      <c r="O8" s="449"/>
    </row>
    <row r="9" spans="1:15" s="81" customFormat="1" ht="21.75" customHeight="1" x14ac:dyDescent="0.25">
      <c r="A9" s="434"/>
      <c r="B9" s="165" t="s">
        <v>176</v>
      </c>
      <c r="C9" s="128" t="s">
        <v>171</v>
      </c>
      <c r="D9" s="164" t="s">
        <v>177</v>
      </c>
      <c r="E9" s="128" t="s">
        <v>171</v>
      </c>
      <c r="F9" s="164" t="s">
        <v>178</v>
      </c>
      <c r="G9" s="128" t="s">
        <v>171</v>
      </c>
      <c r="H9" s="164" t="s">
        <v>179</v>
      </c>
      <c r="I9" s="130" t="s">
        <v>171</v>
      </c>
      <c r="J9" s="418"/>
      <c r="K9" s="433"/>
      <c r="L9" s="163" t="s">
        <v>180</v>
      </c>
      <c r="M9" s="449"/>
      <c r="N9" s="449"/>
      <c r="O9" s="449"/>
    </row>
    <row r="10" spans="1:15" s="81" customFormat="1" ht="21.75" customHeight="1" thickBot="1" x14ac:dyDescent="0.3">
      <c r="A10" s="434"/>
      <c r="B10" s="164" t="s">
        <v>181</v>
      </c>
      <c r="C10" s="128" t="s">
        <v>171</v>
      </c>
      <c r="D10" s="164" t="s">
        <v>182</v>
      </c>
      <c r="E10" s="128" t="s">
        <v>171</v>
      </c>
      <c r="F10" s="164" t="s">
        <v>183</v>
      </c>
      <c r="G10" s="132"/>
      <c r="H10" s="164" t="s">
        <v>184</v>
      </c>
      <c r="I10" s="130"/>
      <c r="J10" s="418"/>
      <c r="K10" s="433"/>
      <c r="L10" s="163" t="s">
        <v>185</v>
      </c>
      <c r="M10" s="449" t="s">
        <v>171</v>
      </c>
      <c r="N10" s="449"/>
      <c r="O10" s="449"/>
    </row>
    <row r="11" spans="1:15" ht="15" customHeight="1" thickBot="1" x14ac:dyDescent="0.3">
      <c r="A11" s="6"/>
      <c r="B11" s="7"/>
      <c r="C11" s="7"/>
      <c r="D11" s="9"/>
      <c r="E11" s="8"/>
      <c r="F11" s="8"/>
      <c r="G11" s="233"/>
      <c r="H11" s="233"/>
      <c r="I11" s="10"/>
      <c r="J11" s="10"/>
      <c r="K11" s="7"/>
      <c r="L11" s="7"/>
      <c r="M11" s="7"/>
      <c r="N11" s="7"/>
      <c r="O11" s="7"/>
    </row>
    <row r="12" spans="1:15" ht="15" customHeight="1" x14ac:dyDescent="0.25">
      <c r="A12" s="438" t="s">
        <v>186</v>
      </c>
      <c r="B12" s="419" t="s">
        <v>309</v>
      </c>
      <c r="C12" s="420"/>
      <c r="D12" s="420"/>
      <c r="E12" s="420"/>
      <c r="F12" s="420"/>
      <c r="G12" s="420"/>
      <c r="H12" s="420"/>
      <c r="I12" s="420"/>
      <c r="J12" s="420"/>
      <c r="K12" s="420"/>
      <c r="L12" s="420"/>
      <c r="M12" s="420"/>
      <c r="N12" s="420"/>
      <c r="O12" s="421"/>
    </row>
    <row r="13" spans="1:15" ht="15" customHeight="1" x14ac:dyDescent="0.25">
      <c r="A13" s="439"/>
      <c r="B13" s="422"/>
      <c r="C13" s="423"/>
      <c r="D13" s="423"/>
      <c r="E13" s="423"/>
      <c r="F13" s="423"/>
      <c r="G13" s="423"/>
      <c r="H13" s="423"/>
      <c r="I13" s="423"/>
      <c r="J13" s="423"/>
      <c r="K13" s="423"/>
      <c r="L13" s="423"/>
      <c r="M13" s="423"/>
      <c r="N13" s="423"/>
      <c r="O13" s="424"/>
    </row>
    <row r="14" spans="1:15" ht="15" customHeight="1" thickBot="1" x14ac:dyDescent="0.3">
      <c r="A14" s="440"/>
      <c r="B14" s="425"/>
      <c r="C14" s="426"/>
      <c r="D14" s="426"/>
      <c r="E14" s="426"/>
      <c r="F14" s="426"/>
      <c r="G14" s="426"/>
      <c r="H14" s="426"/>
      <c r="I14" s="426"/>
      <c r="J14" s="426"/>
      <c r="K14" s="426"/>
      <c r="L14" s="426"/>
      <c r="M14" s="426"/>
      <c r="N14" s="426"/>
      <c r="O14" s="427"/>
    </row>
    <row r="15" spans="1:15" ht="9" customHeight="1" thickBot="1" x14ac:dyDescent="0.3">
      <c r="A15" s="14"/>
      <c r="B15" s="80"/>
      <c r="C15" s="15"/>
      <c r="D15" s="15"/>
      <c r="E15" s="15"/>
      <c r="F15" s="15"/>
      <c r="G15" s="16"/>
      <c r="H15" s="16"/>
      <c r="I15" s="16"/>
      <c r="J15" s="16"/>
      <c r="K15" s="16"/>
      <c r="L15" s="17"/>
      <c r="M15" s="17"/>
      <c r="N15" s="17"/>
      <c r="O15" s="17"/>
    </row>
    <row r="16" spans="1:15" s="18" customFormat="1" ht="37.5" customHeight="1" thickBot="1" x14ac:dyDescent="0.3">
      <c r="A16" s="51" t="s">
        <v>13</v>
      </c>
      <c r="B16" s="428" t="s">
        <v>310</v>
      </c>
      <c r="C16" s="428"/>
      <c r="D16" s="428"/>
      <c r="E16" s="428"/>
      <c r="F16" s="428"/>
      <c r="G16" s="434" t="s">
        <v>15</v>
      </c>
      <c r="H16" s="434"/>
      <c r="I16" s="429" t="s">
        <v>311</v>
      </c>
      <c r="J16" s="429"/>
      <c r="K16" s="429"/>
      <c r="L16" s="429"/>
      <c r="M16" s="429"/>
      <c r="N16" s="429"/>
      <c r="O16" s="429"/>
    </row>
    <row r="17" spans="1:15" ht="9" customHeight="1" thickBot="1" x14ac:dyDescent="0.3">
      <c r="A17" s="14"/>
      <c r="B17" s="16"/>
      <c r="C17" s="15"/>
      <c r="D17" s="15"/>
      <c r="E17" s="15"/>
      <c r="F17" s="15"/>
      <c r="G17" s="16"/>
      <c r="H17" s="16"/>
      <c r="I17" s="16"/>
      <c r="J17" s="16"/>
      <c r="K17" s="16"/>
      <c r="L17" s="17"/>
      <c r="M17" s="17"/>
      <c r="N17" s="17"/>
      <c r="O17" s="17"/>
    </row>
    <row r="18" spans="1:15" ht="56.25" customHeight="1" thickBot="1" x14ac:dyDescent="0.3">
      <c r="A18" s="51" t="s">
        <v>17</v>
      </c>
      <c r="B18" s="436" t="s">
        <v>190</v>
      </c>
      <c r="C18" s="436"/>
      <c r="D18" s="436"/>
      <c r="E18" s="436"/>
      <c r="F18" s="51" t="s">
        <v>19</v>
      </c>
      <c r="G18" s="435" t="s">
        <v>191</v>
      </c>
      <c r="H18" s="435"/>
      <c r="I18" s="435"/>
      <c r="J18" s="51" t="s">
        <v>21</v>
      </c>
      <c r="K18" s="428" t="s">
        <v>192</v>
      </c>
      <c r="L18" s="428"/>
      <c r="M18" s="428"/>
      <c r="N18" s="428"/>
      <c r="O18" s="428"/>
    </row>
    <row r="19" spans="1:15" ht="9" customHeight="1" x14ac:dyDescent="0.25">
      <c r="A19" s="5"/>
      <c r="B19" s="2"/>
      <c r="C19" s="437"/>
      <c r="D19" s="437"/>
      <c r="E19" s="437"/>
      <c r="F19" s="437"/>
      <c r="G19" s="437"/>
      <c r="H19" s="437"/>
      <c r="I19" s="437"/>
      <c r="J19" s="437"/>
      <c r="K19" s="437"/>
      <c r="L19" s="437"/>
      <c r="M19" s="437"/>
      <c r="N19" s="437"/>
      <c r="O19" s="437"/>
    </row>
    <row r="20" spans="1:15" ht="16.5" customHeight="1" thickBot="1" x14ac:dyDescent="0.3">
      <c r="A20" s="78"/>
      <c r="B20" s="79"/>
      <c r="C20" s="79"/>
      <c r="D20" s="79"/>
      <c r="E20" s="79"/>
      <c r="F20" s="79"/>
      <c r="G20" s="79"/>
      <c r="H20" s="79"/>
      <c r="I20" s="79"/>
      <c r="J20" s="79"/>
      <c r="K20" s="79"/>
      <c r="L20" s="79"/>
      <c r="M20" s="79"/>
      <c r="N20" s="79"/>
      <c r="O20" s="79"/>
    </row>
    <row r="21" spans="1:15" ht="32.1" customHeight="1" thickBot="1" x14ac:dyDescent="0.3">
      <c r="A21" s="416" t="s">
        <v>23</v>
      </c>
      <c r="B21" s="417"/>
      <c r="C21" s="417"/>
      <c r="D21" s="417"/>
      <c r="E21" s="417"/>
      <c r="F21" s="417"/>
      <c r="G21" s="417"/>
      <c r="H21" s="417"/>
      <c r="I21" s="417"/>
      <c r="J21" s="417"/>
      <c r="K21" s="417"/>
      <c r="L21" s="417"/>
      <c r="M21" s="417"/>
      <c r="N21" s="417"/>
      <c r="O21" s="418"/>
    </row>
    <row r="22" spans="1:15" ht="32.1" customHeight="1" thickBot="1" x14ac:dyDescent="0.3">
      <c r="A22" s="416" t="s">
        <v>193</v>
      </c>
      <c r="B22" s="417"/>
      <c r="C22" s="417"/>
      <c r="D22" s="417"/>
      <c r="E22" s="417"/>
      <c r="F22" s="417"/>
      <c r="G22" s="417"/>
      <c r="H22" s="417"/>
      <c r="I22" s="417"/>
      <c r="J22" s="417"/>
      <c r="K22" s="417"/>
      <c r="L22" s="417"/>
      <c r="M22" s="417"/>
      <c r="N22" s="417"/>
      <c r="O22" s="418"/>
    </row>
    <row r="23" spans="1:15" ht="32.1" customHeight="1" thickBot="1" x14ac:dyDescent="0.3">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x14ac:dyDescent="0.25">
      <c r="A24" s="21" t="s">
        <v>24</v>
      </c>
      <c r="B24" s="296">
        <v>892417000</v>
      </c>
      <c r="C24" s="296">
        <v>1467846826</v>
      </c>
      <c r="D24" s="296">
        <v>99316174</v>
      </c>
      <c r="E24" s="296">
        <v>140064000</v>
      </c>
      <c r="F24" s="230">
        <v>0</v>
      </c>
      <c r="G24" s="230">
        <v>0</v>
      </c>
      <c r="H24" s="230">
        <v>0</v>
      </c>
      <c r="I24" s="230">
        <v>0</v>
      </c>
      <c r="J24" s="231">
        <v>30000000</v>
      </c>
      <c r="K24" s="276">
        <v>28250000</v>
      </c>
      <c r="L24" s="276">
        <v>218328000</v>
      </c>
      <c r="M24" s="241">
        <v>0</v>
      </c>
      <c r="N24" s="306">
        <f>SUM(B24:M24)</f>
        <v>2876222000</v>
      </c>
      <c r="O24" s="308">
        <v>1</v>
      </c>
    </row>
    <row r="25" spans="1:15" ht="32.1" customHeight="1" x14ac:dyDescent="0.25">
      <c r="A25" s="21" t="s">
        <v>26</v>
      </c>
      <c r="B25" s="297">
        <v>269750000</v>
      </c>
      <c r="C25" s="297">
        <v>492888000</v>
      </c>
      <c r="D25" s="297">
        <v>189432849</v>
      </c>
      <c r="E25" s="241">
        <v>54821555</v>
      </c>
      <c r="F25" s="231">
        <v>159318122</v>
      </c>
      <c r="G25" s="231">
        <v>-17147667</v>
      </c>
      <c r="H25" s="231">
        <v>-3867833</v>
      </c>
      <c r="I25" s="231">
        <v>24551840</v>
      </c>
      <c r="J25" s="231">
        <v>1378897454</v>
      </c>
      <c r="K25" s="276">
        <v>18475000</v>
      </c>
      <c r="L25" s="276">
        <v>0</v>
      </c>
      <c r="M25" s="276">
        <v>0</v>
      </c>
      <c r="N25" s="306">
        <f t="shared" ref="N25" si="0">SUM(B25:M25)</f>
        <v>2567119320</v>
      </c>
      <c r="O25" s="308">
        <f>N25/N24</f>
        <v>0.89253170304656593</v>
      </c>
    </row>
    <row r="26" spans="1:15" ht="32.1" customHeight="1" x14ac:dyDescent="0.25">
      <c r="A26" s="21" t="s">
        <v>28</v>
      </c>
      <c r="B26" s="298">
        <v>0</v>
      </c>
      <c r="C26" s="297">
        <v>6111733</v>
      </c>
      <c r="D26" s="298">
        <v>34310006</v>
      </c>
      <c r="E26" s="297">
        <v>80507727</v>
      </c>
      <c r="F26" s="276">
        <v>93066194</v>
      </c>
      <c r="G26" s="231">
        <v>97423167</v>
      </c>
      <c r="H26" s="231">
        <v>169313702</v>
      </c>
      <c r="I26" s="231">
        <v>109189762</v>
      </c>
      <c r="J26" s="231">
        <v>110431971</v>
      </c>
      <c r="K26" s="276">
        <v>246776116</v>
      </c>
      <c r="L26" s="276">
        <v>0</v>
      </c>
      <c r="M26" s="276">
        <v>0</v>
      </c>
      <c r="N26" s="306">
        <f>SUM(B26:M26)</f>
        <v>947130378</v>
      </c>
      <c r="O26" s="308">
        <f t="array" ref="O26">N26:O26/N24</f>
        <v>0.32929668780782567</v>
      </c>
    </row>
    <row r="27" spans="1:15" ht="32.1" customHeight="1" x14ac:dyDescent="0.25">
      <c r="A27" s="21" t="s">
        <v>196</v>
      </c>
      <c r="B27" s="296">
        <v>75758566</v>
      </c>
      <c r="C27" s="296">
        <v>15478095</v>
      </c>
      <c r="D27" s="296">
        <v>0</v>
      </c>
      <c r="E27" s="296">
        <v>0</v>
      </c>
      <c r="F27" s="230">
        <v>0</v>
      </c>
      <c r="G27" s="230">
        <v>0</v>
      </c>
      <c r="H27" s="230">
        <v>0</v>
      </c>
      <c r="I27" s="230">
        <v>0</v>
      </c>
      <c r="J27" s="230">
        <v>0</v>
      </c>
      <c r="K27" s="241">
        <v>0</v>
      </c>
      <c r="L27" s="241">
        <v>0</v>
      </c>
      <c r="M27" s="241">
        <v>0</v>
      </c>
      <c r="N27" s="306">
        <f t="shared" ref="N27:N29" si="1">SUM(B27:M27)</f>
        <v>91236661</v>
      </c>
      <c r="O27" s="308">
        <v>1</v>
      </c>
    </row>
    <row r="28" spans="1:15" ht="32.1" customHeight="1" x14ac:dyDescent="0.25">
      <c r="A28" s="21" t="s">
        <v>197</v>
      </c>
      <c r="B28" s="298">
        <v>0</v>
      </c>
      <c r="C28" s="298">
        <v>0</v>
      </c>
      <c r="D28" s="298">
        <v>0</v>
      </c>
      <c r="E28" s="298">
        <v>0</v>
      </c>
      <c r="F28" s="231">
        <v>7243333</v>
      </c>
      <c r="G28" s="231">
        <v>0</v>
      </c>
      <c r="H28" s="231">
        <v>0</v>
      </c>
      <c r="I28" s="231">
        <v>0</v>
      </c>
      <c r="J28" s="231">
        <v>0</v>
      </c>
      <c r="K28" s="276">
        <v>0</v>
      </c>
      <c r="L28" s="276">
        <v>0</v>
      </c>
      <c r="M28" s="276">
        <v>0</v>
      </c>
      <c r="N28" s="306">
        <f t="shared" si="1"/>
        <v>7243333</v>
      </c>
      <c r="O28" s="308">
        <f>N28/N27</f>
        <v>7.9390597163567833E-2</v>
      </c>
    </row>
    <row r="29" spans="1:15" ht="32.1" customHeight="1" x14ac:dyDescent="0.25">
      <c r="A29" s="24" t="s">
        <v>34</v>
      </c>
      <c r="B29" s="299">
        <v>8442034</v>
      </c>
      <c r="C29" s="300">
        <v>6854994</v>
      </c>
      <c r="D29" s="299">
        <v>68696300</v>
      </c>
      <c r="E29" s="299">
        <v>0</v>
      </c>
      <c r="F29" s="232">
        <v>0</v>
      </c>
      <c r="G29" s="232">
        <v>0</v>
      </c>
      <c r="H29" s="232">
        <v>0</v>
      </c>
      <c r="I29" s="232">
        <v>0</v>
      </c>
      <c r="J29" s="232">
        <v>0</v>
      </c>
      <c r="K29" s="275">
        <v>0</v>
      </c>
      <c r="L29" s="275">
        <v>0</v>
      </c>
      <c r="M29" s="275">
        <v>0</v>
      </c>
      <c r="N29" s="307">
        <f t="shared" si="1"/>
        <v>83993328</v>
      </c>
      <c r="O29" s="309">
        <f>N29/N27</f>
        <v>0.92060940283643211</v>
      </c>
    </row>
    <row r="30" spans="1:15" s="26" customFormat="1" ht="16.5" customHeight="1" x14ac:dyDescent="0.2"/>
    <row r="31" spans="1:15" s="26" customFormat="1" ht="17.25" customHeight="1" x14ac:dyDescent="0.2">
      <c r="M31" s="286"/>
    </row>
    <row r="32" spans="1:15" ht="5.25" customHeight="1" thickBot="1" x14ac:dyDescent="0.3"/>
    <row r="33" spans="1:13" ht="48" customHeight="1" thickBot="1" x14ac:dyDescent="0.3">
      <c r="A33" s="386" t="s">
        <v>198</v>
      </c>
      <c r="B33" s="387"/>
      <c r="C33" s="387"/>
      <c r="D33" s="387"/>
      <c r="E33" s="387"/>
      <c r="F33" s="387"/>
      <c r="G33" s="387"/>
      <c r="H33" s="387"/>
      <c r="I33" s="388"/>
      <c r="J33" s="30"/>
    </row>
    <row r="34" spans="1:13" ht="50.25" customHeight="1" thickBot="1" x14ac:dyDescent="0.3">
      <c r="A34" s="38" t="s">
        <v>199</v>
      </c>
      <c r="B34" s="389" t="str">
        <f>+B12</f>
        <v>Elaborar 16 estudios y/o investigaciones con información sobre la situación de derechos de las mujeres con enfoque de género y diferencial</v>
      </c>
      <c r="C34" s="390"/>
      <c r="D34" s="390"/>
      <c r="E34" s="390"/>
      <c r="F34" s="390"/>
      <c r="G34" s="390"/>
      <c r="H34" s="390"/>
      <c r="I34" s="391"/>
      <c r="J34" s="28"/>
      <c r="M34" s="210"/>
    </row>
    <row r="35" spans="1:13" ht="18.75" customHeight="1" thickBot="1" x14ac:dyDescent="0.3">
      <c r="A35" s="378" t="s">
        <v>39</v>
      </c>
      <c r="B35" s="87">
        <v>2024</v>
      </c>
      <c r="C35" s="87">
        <v>2025</v>
      </c>
      <c r="D35" s="87">
        <v>2026</v>
      </c>
      <c r="E35" s="87">
        <v>2027</v>
      </c>
      <c r="F35" s="87" t="s">
        <v>200</v>
      </c>
      <c r="G35" s="399" t="s">
        <v>41</v>
      </c>
      <c r="H35" s="399" t="s">
        <v>201</v>
      </c>
      <c r="I35" s="399"/>
      <c r="J35" s="28"/>
      <c r="M35" s="210"/>
    </row>
    <row r="36" spans="1:13" ht="50.25" customHeight="1" thickBot="1" x14ac:dyDescent="0.3">
      <c r="A36" s="379"/>
      <c r="B36" s="188">
        <v>2</v>
      </c>
      <c r="C36" s="188">
        <v>4</v>
      </c>
      <c r="D36" s="188">
        <v>5</v>
      </c>
      <c r="E36" s="188">
        <v>5</v>
      </c>
      <c r="F36" s="189">
        <f>B36+C36+D36+E36</f>
        <v>16</v>
      </c>
      <c r="G36" s="399"/>
      <c r="H36" s="399"/>
      <c r="I36" s="399"/>
      <c r="J36" s="28"/>
      <c r="M36" s="211"/>
    </row>
    <row r="37" spans="1:13" ht="52.5" customHeight="1" thickBot="1" x14ac:dyDescent="0.3">
      <c r="A37" s="39" t="s">
        <v>43</v>
      </c>
      <c r="B37" s="489">
        <v>0.72</v>
      </c>
      <c r="C37" s="490"/>
      <c r="D37" s="396" t="s">
        <v>202</v>
      </c>
      <c r="E37" s="397"/>
      <c r="F37" s="397"/>
      <c r="G37" s="397"/>
      <c r="H37" s="397"/>
      <c r="I37" s="398"/>
    </row>
    <row r="38" spans="1:13" s="29" customFormat="1" ht="48" customHeight="1" thickBot="1" x14ac:dyDescent="0.3">
      <c r="A38" s="378" t="s">
        <v>203</v>
      </c>
      <c r="B38" s="39" t="s">
        <v>204</v>
      </c>
      <c r="C38" s="38" t="s">
        <v>87</v>
      </c>
      <c r="D38" s="361" t="s">
        <v>89</v>
      </c>
      <c r="E38" s="362"/>
      <c r="F38" s="361" t="s">
        <v>91</v>
      </c>
      <c r="G38" s="362"/>
      <c r="H38" s="40" t="s">
        <v>93</v>
      </c>
      <c r="I38" s="42" t="s">
        <v>94</v>
      </c>
      <c r="M38" s="212"/>
    </row>
    <row r="39" spans="1:13" ht="211.5" customHeight="1" thickBot="1" x14ac:dyDescent="0.3">
      <c r="A39" s="379"/>
      <c r="B39" s="190">
        <v>0</v>
      </c>
      <c r="C39" s="33">
        <v>0</v>
      </c>
      <c r="D39" s="380" t="s">
        <v>312</v>
      </c>
      <c r="E39" s="381"/>
      <c r="F39" s="380" t="s">
        <v>313</v>
      </c>
      <c r="G39" s="381"/>
      <c r="H39" s="228" t="s">
        <v>207</v>
      </c>
      <c r="I39" s="228" t="s">
        <v>314</v>
      </c>
      <c r="M39" s="210"/>
    </row>
    <row r="40" spans="1:13" s="29" customFormat="1" ht="54" customHeight="1" thickBot="1" x14ac:dyDescent="0.3">
      <c r="A40" s="378" t="s">
        <v>209</v>
      </c>
      <c r="B40" s="41" t="s">
        <v>204</v>
      </c>
      <c r="C40" s="40" t="s">
        <v>87</v>
      </c>
      <c r="D40" s="361" t="s">
        <v>89</v>
      </c>
      <c r="E40" s="362"/>
      <c r="F40" s="361" t="s">
        <v>91</v>
      </c>
      <c r="G40" s="362"/>
      <c r="H40" s="40" t="s">
        <v>93</v>
      </c>
      <c r="I40" s="42" t="s">
        <v>94</v>
      </c>
    </row>
    <row r="41" spans="1:13" ht="318" customHeight="1" thickBot="1" x14ac:dyDescent="0.3">
      <c r="A41" s="379"/>
      <c r="B41" s="158">
        <v>0.3</v>
      </c>
      <c r="C41" s="158">
        <v>0.3</v>
      </c>
      <c r="D41" s="485" t="s">
        <v>315</v>
      </c>
      <c r="E41" s="486"/>
      <c r="F41" s="380" t="s">
        <v>316</v>
      </c>
      <c r="G41" s="381"/>
      <c r="H41" s="228" t="s">
        <v>207</v>
      </c>
      <c r="I41" s="32" t="s">
        <v>317</v>
      </c>
    </row>
    <row r="42" spans="1:13" s="29" customFormat="1" ht="64.5" customHeight="1" thickBot="1" x14ac:dyDescent="0.3">
      <c r="A42" s="378" t="s">
        <v>212</v>
      </c>
      <c r="B42" s="41" t="s">
        <v>204</v>
      </c>
      <c r="C42" s="40" t="s">
        <v>87</v>
      </c>
      <c r="D42" s="361" t="s">
        <v>89</v>
      </c>
      <c r="E42" s="362"/>
      <c r="F42" s="361" t="s">
        <v>91</v>
      </c>
      <c r="G42" s="362"/>
      <c r="H42" s="40" t="s">
        <v>93</v>
      </c>
      <c r="I42" s="42" t="s">
        <v>94</v>
      </c>
    </row>
    <row r="43" spans="1:13" ht="390.75" customHeight="1" x14ac:dyDescent="0.25">
      <c r="A43" s="379"/>
      <c r="B43" s="158">
        <v>0.3</v>
      </c>
      <c r="C43" s="158">
        <v>0.3</v>
      </c>
      <c r="D43" s="487" t="s">
        <v>318</v>
      </c>
      <c r="E43" s="488"/>
      <c r="F43" s="380" t="s">
        <v>319</v>
      </c>
      <c r="G43" s="381"/>
      <c r="H43" s="228" t="s">
        <v>207</v>
      </c>
      <c r="I43" s="32" t="s">
        <v>320</v>
      </c>
    </row>
    <row r="44" spans="1:13" s="29" customFormat="1" ht="75.75" customHeight="1" thickBot="1" x14ac:dyDescent="0.3">
      <c r="A44" s="378" t="s">
        <v>216</v>
      </c>
      <c r="B44" s="41" t="s">
        <v>204</v>
      </c>
      <c r="C44" s="41" t="s">
        <v>87</v>
      </c>
      <c r="D44" s="361" t="s">
        <v>89</v>
      </c>
      <c r="E44" s="362"/>
      <c r="F44" s="361" t="s">
        <v>91</v>
      </c>
      <c r="G44" s="362"/>
      <c r="H44" s="40" t="s">
        <v>93</v>
      </c>
      <c r="I44" s="40" t="s">
        <v>94</v>
      </c>
    </row>
    <row r="45" spans="1:13" ht="409.5" customHeight="1" x14ac:dyDescent="0.25">
      <c r="A45" s="379"/>
      <c r="B45" s="158">
        <v>0.3</v>
      </c>
      <c r="C45" s="158">
        <v>0.3</v>
      </c>
      <c r="D45" s="478" t="s">
        <v>321</v>
      </c>
      <c r="E45" s="479"/>
      <c r="F45" s="482" t="s">
        <v>322</v>
      </c>
      <c r="G45" s="484"/>
      <c r="H45" s="283" t="s">
        <v>207</v>
      </c>
      <c r="I45" s="278" t="s">
        <v>323</v>
      </c>
    </row>
    <row r="46" spans="1:13" s="29" customFormat="1" ht="47.25" customHeight="1" x14ac:dyDescent="0.25">
      <c r="A46" s="378" t="s">
        <v>220</v>
      </c>
      <c r="B46" s="41" t="s">
        <v>204</v>
      </c>
      <c r="C46" s="40" t="s">
        <v>87</v>
      </c>
      <c r="D46" s="361" t="s">
        <v>89</v>
      </c>
      <c r="E46" s="362"/>
      <c r="F46" s="361" t="s">
        <v>91</v>
      </c>
      <c r="G46" s="362"/>
      <c r="H46" s="40" t="s">
        <v>93</v>
      </c>
      <c r="I46" s="42" t="s">
        <v>94</v>
      </c>
    </row>
    <row r="47" spans="1:13" ht="408.75" customHeight="1" thickBot="1" x14ac:dyDescent="0.3">
      <c r="A47" s="379"/>
      <c r="B47" s="158">
        <v>0.3</v>
      </c>
      <c r="C47" s="158">
        <v>0.3</v>
      </c>
      <c r="D47" s="478" t="s">
        <v>324</v>
      </c>
      <c r="E47" s="479"/>
      <c r="F47" s="482" t="s">
        <v>325</v>
      </c>
      <c r="G47" s="483"/>
      <c r="H47" s="283" t="s">
        <v>207</v>
      </c>
      <c r="I47" s="278" t="s">
        <v>326</v>
      </c>
    </row>
    <row r="48" spans="1:13" s="29" customFormat="1" ht="52.5" customHeight="1" thickBot="1" x14ac:dyDescent="0.3">
      <c r="A48" s="378" t="s">
        <v>223</v>
      </c>
      <c r="B48" s="41" t="s">
        <v>204</v>
      </c>
      <c r="C48" s="40" t="s">
        <v>87</v>
      </c>
      <c r="D48" s="361" t="s">
        <v>89</v>
      </c>
      <c r="E48" s="362"/>
      <c r="F48" s="361" t="s">
        <v>91</v>
      </c>
      <c r="G48" s="362"/>
      <c r="H48" s="40" t="s">
        <v>93</v>
      </c>
      <c r="I48" s="42" t="s">
        <v>94</v>
      </c>
    </row>
    <row r="49" spans="1:9" ht="360.75" customHeight="1" thickBot="1" x14ac:dyDescent="0.3">
      <c r="A49" s="379"/>
      <c r="B49" s="158">
        <v>0.3</v>
      </c>
      <c r="C49" s="34">
        <v>0.1</v>
      </c>
      <c r="D49" s="478" t="s">
        <v>327</v>
      </c>
      <c r="E49" s="479"/>
      <c r="F49" s="482" t="s">
        <v>328</v>
      </c>
      <c r="G49" s="483"/>
      <c r="H49" s="278" t="s">
        <v>329</v>
      </c>
      <c r="I49" s="278" t="s">
        <v>330</v>
      </c>
    </row>
    <row r="50" spans="1:9" ht="35.1" customHeight="1" thickBot="1" x14ac:dyDescent="0.3">
      <c r="A50" s="378" t="s">
        <v>228</v>
      </c>
      <c r="B50" s="40" t="s">
        <v>204</v>
      </c>
      <c r="C50" s="38" t="s">
        <v>87</v>
      </c>
      <c r="D50" s="361" t="s">
        <v>89</v>
      </c>
      <c r="E50" s="362"/>
      <c r="F50" s="361" t="s">
        <v>91</v>
      </c>
      <c r="G50" s="362"/>
      <c r="H50" s="40" t="s">
        <v>93</v>
      </c>
      <c r="I50" s="42" t="s">
        <v>94</v>
      </c>
    </row>
    <row r="51" spans="1:9" ht="370.5" customHeight="1" thickBot="1" x14ac:dyDescent="0.3">
      <c r="A51" s="379"/>
      <c r="B51" s="158">
        <v>0.5</v>
      </c>
      <c r="C51" s="158">
        <v>0.5</v>
      </c>
      <c r="D51" s="478" t="s">
        <v>331</v>
      </c>
      <c r="E51" s="479"/>
      <c r="F51" s="482" t="s">
        <v>332</v>
      </c>
      <c r="G51" s="483"/>
      <c r="H51" s="283" t="s">
        <v>333</v>
      </c>
      <c r="I51" s="283" t="s">
        <v>334</v>
      </c>
    </row>
    <row r="52" spans="1:9" ht="35.1" customHeight="1" thickBot="1" x14ac:dyDescent="0.3">
      <c r="A52" s="378" t="s">
        <v>232</v>
      </c>
      <c r="B52" s="40" t="s">
        <v>204</v>
      </c>
      <c r="C52" s="40" t="s">
        <v>87</v>
      </c>
      <c r="D52" s="361" t="s">
        <v>89</v>
      </c>
      <c r="E52" s="362"/>
      <c r="F52" s="361" t="s">
        <v>91</v>
      </c>
      <c r="G52" s="362"/>
      <c r="H52" s="40" t="s">
        <v>93</v>
      </c>
      <c r="I52" s="42" t="s">
        <v>94</v>
      </c>
    </row>
    <row r="53" spans="1:9" ht="330" customHeight="1" thickBot="1" x14ac:dyDescent="0.3">
      <c r="A53" s="379"/>
      <c r="B53" s="256">
        <v>0.2</v>
      </c>
      <c r="C53" s="257">
        <v>0.2</v>
      </c>
      <c r="D53" s="478" t="s">
        <v>335</v>
      </c>
      <c r="E53" s="479"/>
      <c r="F53" s="482" t="s">
        <v>336</v>
      </c>
      <c r="G53" s="483"/>
      <c r="H53" s="284" t="s">
        <v>207</v>
      </c>
      <c r="I53" s="283" t="s">
        <v>337</v>
      </c>
    </row>
    <row r="54" spans="1:9" ht="35.1" customHeight="1" thickBot="1" x14ac:dyDescent="0.3">
      <c r="A54" s="378" t="s">
        <v>236</v>
      </c>
      <c r="B54" s="40" t="s">
        <v>204</v>
      </c>
      <c r="C54" s="38" t="s">
        <v>87</v>
      </c>
      <c r="D54" s="361" t="s">
        <v>89</v>
      </c>
      <c r="E54" s="362"/>
      <c r="F54" s="361" t="s">
        <v>91</v>
      </c>
      <c r="G54" s="362"/>
      <c r="H54" s="40" t="s">
        <v>93</v>
      </c>
      <c r="I54" s="42" t="s">
        <v>94</v>
      </c>
    </row>
    <row r="55" spans="1:9" ht="327.75" customHeight="1" thickBot="1" x14ac:dyDescent="0.3">
      <c r="A55" s="379"/>
      <c r="B55" s="256">
        <v>0.2</v>
      </c>
      <c r="C55" s="256">
        <v>0.2</v>
      </c>
      <c r="D55" s="478" t="s">
        <v>338</v>
      </c>
      <c r="E55" s="479"/>
      <c r="F55" s="482" t="s">
        <v>339</v>
      </c>
      <c r="G55" s="483"/>
      <c r="H55" s="284" t="s">
        <v>207</v>
      </c>
      <c r="I55" s="283" t="s">
        <v>340</v>
      </c>
    </row>
    <row r="56" spans="1:9" ht="35.1" customHeight="1" thickBot="1" x14ac:dyDescent="0.3">
      <c r="A56" s="378" t="s">
        <v>239</v>
      </c>
      <c r="B56" s="40" t="s">
        <v>204</v>
      </c>
      <c r="C56" s="40" t="s">
        <v>87</v>
      </c>
      <c r="D56" s="361" t="s">
        <v>89</v>
      </c>
      <c r="E56" s="362"/>
      <c r="F56" s="361" t="s">
        <v>91</v>
      </c>
      <c r="G56" s="362"/>
      <c r="H56" s="40" t="s">
        <v>93</v>
      </c>
      <c r="I56" s="42" t="s">
        <v>94</v>
      </c>
    </row>
    <row r="57" spans="1:9" ht="334.5" customHeight="1" thickBot="1" x14ac:dyDescent="0.3">
      <c r="A57" s="379"/>
      <c r="B57" s="256">
        <v>0.2</v>
      </c>
      <c r="C57" s="256">
        <v>0.2</v>
      </c>
      <c r="D57" s="478" t="s">
        <v>341</v>
      </c>
      <c r="E57" s="479"/>
      <c r="F57" s="480" t="s">
        <v>342</v>
      </c>
      <c r="G57" s="481"/>
      <c r="H57" s="301" t="s">
        <v>343</v>
      </c>
      <c r="I57" s="301" t="s">
        <v>344</v>
      </c>
    </row>
    <row r="58" spans="1:9" ht="35.1" customHeight="1" thickBot="1" x14ac:dyDescent="0.3">
      <c r="A58" s="378" t="s">
        <v>242</v>
      </c>
      <c r="B58" s="40" t="s">
        <v>204</v>
      </c>
      <c r="C58" s="38" t="s">
        <v>87</v>
      </c>
      <c r="D58" s="361" t="s">
        <v>89</v>
      </c>
      <c r="E58" s="362"/>
      <c r="F58" s="361" t="s">
        <v>91</v>
      </c>
      <c r="G58" s="362"/>
      <c r="H58" s="40" t="s">
        <v>93</v>
      </c>
      <c r="I58" s="42" t="s">
        <v>94</v>
      </c>
    </row>
    <row r="59" spans="1:9" ht="120.75" customHeight="1" thickBot="1" x14ac:dyDescent="0.3">
      <c r="A59" s="379"/>
      <c r="B59" s="256">
        <v>0.7</v>
      </c>
      <c r="C59" s="34"/>
      <c r="D59" s="380"/>
      <c r="E59" s="366"/>
      <c r="F59" s="367"/>
      <c r="G59" s="367"/>
      <c r="H59" s="31"/>
      <c r="I59" s="31"/>
    </row>
    <row r="60" spans="1:9" ht="35.1" customHeight="1" thickBot="1" x14ac:dyDescent="0.3">
      <c r="A60" s="378" t="s">
        <v>243</v>
      </c>
      <c r="B60" s="40" t="s">
        <v>204</v>
      </c>
      <c r="C60" s="38" t="s">
        <v>87</v>
      </c>
      <c r="D60" s="361" t="s">
        <v>89</v>
      </c>
      <c r="E60" s="362"/>
      <c r="F60" s="361" t="s">
        <v>91</v>
      </c>
      <c r="G60" s="362"/>
      <c r="H60" s="40" t="s">
        <v>93</v>
      </c>
      <c r="I60" s="42" t="s">
        <v>94</v>
      </c>
    </row>
    <row r="61" spans="1:9" ht="120.75" customHeight="1" thickBot="1" x14ac:dyDescent="0.3">
      <c r="A61" s="379"/>
      <c r="B61" s="257">
        <v>0.7</v>
      </c>
      <c r="C61" s="34"/>
      <c r="D61" s="365"/>
      <c r="E61" s="366"/>
      <c r="F61" s="365"/>
      <c r="G61" s="366"/>
      <c r="H61" s="31"/>
      <c r="I61" s="31"/>
    </row>
    <row r="62" spans="1:9" x14ac:dyDescent="0.25">
      <c r="B62" s="194">
        <f>+B61+B59+B57+B55+B53+B51+B49+B47+B45+B43+B41</f>
        <v>3.9999999999999991</v>
      </c>
      <c r="C62" s="194">
        <f>+C61+C59+C57+C55+C53+C51+C49+C47+C45+C43+C41</f>
        <v>2.4</v>
      </c>
    </row>
    <row r="64" spans="1:9" s="28" customFormat="1" ht="30" customHeight="1" x14ac:dyDescent="0.25">
      <c r="A64" s="1"/>
      <c r="B64" s="1"/>
      <c r="C64" s="1"/>
      <c r="D64" s="1"/>
      <c r="E64" s="1"/>
      <c r="F64" s="1"/>
      <c r="G64" s="1"/>
      <c r="H64" s="1"/>
      <c r="I64" s="1"/>
    </row>
    <row r="65" spans="1:9" ht="34.5" customHeight="1" x14ac:dyDescent="0.25">
      <c r="A65" s="450" t="s">
        <v>57</v>
      </c>
      <c r="B65" s="450"/>
      <c r="C65" s="450"/>
      <c r="D65" s="450"/>
      <c r="E65" s="450"/>
      <c r="F65" s="450"/>
      <c r="G65" s="450"/>
      <c r="H65" s="450"/>
      <c r="I65" s="450"/>
    </row>
    <row r="66" spans="1:9" ht="67.5" customHeight="1" x14ac:dyDescent="0.25">
      <c r="A66" s="43" t="s">
        <v>58</v>
      </c>
      <c r="B66" s="372" t="s">
        <v>345</v>
      </c>
      <c r="C66" s="373"/>
      <c r="D66" s="372" t="s">
        <v>346</v>
      </c>
      <c r="E66" s="373"/>
      <c r="F66" s="372" t="s">
        <v>347</v>
      </c>
      <c r="G66" s="373"/>
      <c r="H66" s="451" t="s">
        <v>348</v>
      </c>
      <c r="I66" s="452"/>
    </row>
    <row r="67" spans="1:9" ht="45.75" hidden="1" customHeight="1" x14ac:dyDescent="0.25">
      <c r="A67" s="43" t="s">
        <v>248</v>
      </c>
      <c r="B67" s="455">
        <v>0.36</v>
      </c>
      <c r="C67" s="477"/>
      <c r="D67" s="455">
        <v>0.12</v>
      </c>
      <c r="E67" s="477"/>
      <c r="F67" s="455">
        <v>0.24</v>
      </c>
      <c r="G67" s="477"/>
      <c r="H67" s="455"/>
      <c r="I67" s="456"/>
    </row>
    <row r="68" spans="1:9" ht="30" hidden="1" customHeight="1" x14ac:dyDescent="0.25">
      <c r="A68" s="447" t="s">
        <v>170</v>
      </c>
      <c r="B68" s="91" t="s">
        <v>85</v>
      </c>
      <c r="C68" s="91" t="s">
        <v>87</v>
      </c>
      <c r="D68" s="91" t="s">
        <v>85</v>
      </c>
      <c r="E68" s="91" t="s">
        <v>87</v>
      </c>
      <c r="F68" s="91" t="s">
        <v>85</v>
      </c>
      <c r="G68" s="91" t="s">
        <v>87</v>
      </c>
      <c r="H68" s="91" t="s">
        <v>85</v>
      </c>
      <c r="I68" s="91" t="s">
        <v>87</v>
      </c>
    </row>
    <row r="69" spans="1:9" ht="30" hidden="1" customHeight="1" x14ac:dyDescent="0.25">
      <c r="A69" s="448"/>
      <c r="B69" s="45">
        <v>0</v>
      </c>
      <c r="C69" s="45">
        <v>0</v>
      </c>
      <c r="D69" s="45">
        <v>0</v>
      </c>
      <c r="E69" s="45">
        <v>0</v>
      </c>
      <c r="F69" s="45">
        <v>0</v>
      </c>
      <c r="G69" s="45">
        <v>0</v>
      </c>
      <c r="H69" s="49"/>
      <c r="I69" s="45"/>
    </row>
    <row r="70" spans="1:9" ht="59.25" hidden="1" customHeight="1" x14ac:dyDescent="0.25">
      <c r="A70" s="43" t="s">
        <v>249</v>
      </c>
      <c r="B70" s="460" t="s">
        <v>312</v>
      </c>
      <c r="C70" s="461"/>
      <c r="D70" s="460" t="s">
        <v>312</v>
      </c>
      <c r="E70" s="461"/>
      <c r="F70" s="460" t="s">
        <v>312</v>
      </c>
      <c r="G70" s="461"/>
      <c r="H70" s="453"/>
      <c r="I70" s="454"/>
    </row>
    <row r="71" spans="1:9" ht="66.75" hidden="1" customHeight="1" x14ac:dyDescent="0.25">
      <c r="A71" s="43" t="s">
        <v>253</v>
      </c>
      <c r="B71" s="460" t="s">
        <v>349</v>
      </c>
      <c r="C71" s="461"/>
      <c r="D71" s="460" t="s">
        <v>349</v>
      </c>
      <c r="E71" s="461"/>
      <c r="F71" s="460" t="s">
        <v>349</v>
      </c>
      <c r="G71" s="461"/>
      <c r="H71" s="354"/>
      <c r="I71" s="355"/>
    </row>
    <row r="72" spans="1:9" ht="30.75" hidden="1" customHeight="1" x14ac:dyDescent="0.25">
      <c r="A72" s="447" t="s">
        <v>172</v>
      </c>
      <c r="B72" s="91" t="s">
        <v>85</v>
      </c>
      <c r="C72" s="91" t="s">
        <v>87</v>
      </c>
      <c r="D72" s="91" t="s">
        <v>85</v>
      </c>
      <c r="E72" s="91" t="s">
        <v>87</v>
      </c>
      <c r="F72" s="91" t="s">
        <v>85</v>
      </c>
      <c r="G72" s="91" t="s">
        <v>87</v>
      </c>
      <c r="H72" s="91" t="s">
        <v>85</v>
      </c>
      <c r="I72" s="91" t="s">
        <v>87</v>
      </c>
    </row>
    <row r="73" spans="1:9" ht="30.75" hidden="1" customHeight="1" x14ac:dyDescent="0.25">
      <c r="A73" s="448"/>
      <c r="B73" s="45">
        <v>0</v>
      </c>
      <c r="C73" s="45">
        <v>0.02</v>
      </c>
      <c r="D73" s="45">
        <v>0.05</v>
      </c>
      <c r="E73" s="45">
        <v>0.05</v>
      </c>
      <c r="F73" s="45">
        <v>0.1</v>
      </c>
      <c r="G73" s="46">
        <v>0.1</v>
      </c>
      <c r="H73" s="49"/>
      <c r="I73" s="46"/>
    </row>
    <row r="74" spans="1:9" ht="147" hidden="1" customHeight="1" x14ac:dyDescent="0.25">
      <c r="A74" s="43" t="s">
        <v>249</v>
      </c>
      <c r="B74" s="471" t="s">
        <v>350</v>
      </c>
      <c r="C74" s="472"/>
      <c r="D74" s="471" t="s">
        <v>351</v>
      </c>
      <c r="E74" s="472"/>
      <c r="F74" s="471" t="s">
        <v>352</v>
      </c>
      <c r="G74" s="472"/>
      <c r="H74" s="402"/>
      <c r="I74" s="403"/>
    </row>
    <row r="75" spans="1:9" ht="135" hidden="1" customHeight="1" x14ac:dyDescent="0.25">
      <c r="A75" s="43" t="s">
        <v>253</v>
      </c>
      <c r="B75" s="475" t="s">
        <v>353</v>
      </c>
      <c r="C75" s="476"/>
      <c r="D75" s="475" t="s">
        <v>354</v>
      </c>
      <c r="E75" s="476"/>
      <c r="F75" s="475" t="s">
        <v>355</v>
      </c>
      <c r="G75" s="476"/>
      <c r="H75" s="354"/>
      <c r="I75" s="355"/>
    </row>
    <row r="76" spans="1:9" ht="30.75" hidden="1" customHeight="1" x14ac:dyDescent="0.25">
      <c r="A76" s="447" t="s">
        <v>173</v>
      </c>
      <c r="B76" s="91" t="s">
        <v>85</v>
      </c>
      <c r="C76" s="91" t="s">
        <v>87</v>
      </c>
      <c r="D76" s="91" t="s">
        <v>85</v>
      </c>
      <c r="E76" s="91" t="s">
        <v>87</v>
      </c>
      <c r="F76" s="91" t="s">
        <v>85</v>
      </c>
      <c r="G76" s="91" t="s">
        <v>87</v>
      </c>
      <c r="H76" s="91" t="s">
        <v>85</v>
      </c>
      <c r="I76" s="91" t="s">
        <v>87</v>
      </c>
    </row>
    <row r="77" spans="1:9" ht="30.75" hidden="1" customHeight="1" x14ac:dyDescent="0.25">
      <c r="A77" s="448"/>
      <c r="B77" s="45">
        <v>0.1</v>
      </c>
      <c r="C77" s="45">
        <v>0.1</v>
      </c>
      <c r="D77" s="45">
        <v>0.05</v>
      </c>
      <c r="E77" s="45">
        <v>0.05</v>
      </c>
      <c r="F77" s="45">
        <v>0.15</v>
      </c>
      <c r="G77" s="46">
        <v>0.15</v>
      </c>
      <c r="H77" s="49"/>
      <c r="I77" s="46"/>
    </row>
    <row r="78" spans="1:9" ht="319.5" hidden="1" customHeight="1" x14ac:dyDescent="0.25">
      <c r="A78" s="43" t="s">
        <v>249</v>
      </c>
      <c r="B78" s="471" t="s">
        <v>356</v>
      </c>
      <c r="C78" s="472"/>
      <c r="D78" s="471" t="s">
        <v>357</v>
      </c>
      <c r="E78" s="472"/>
      <c r="F78" s="473" t="s">
        <v>358</v>
      </c>
      <c r="G78" s="474"/>
      <c r="H78" s="354"/>
      <c r="I78" s="355"/>
    </row>
    <row r="79" spans="1:9" ht="212.25" hidden="1" customHeight="1" x14ac:dyDescent="0.25">
      <c r="A79" s="43" t="s">
        <v>253</v>
      </c>
      <c r="B79" s="460" t="s">
        <v>359</v>
      </c>
      <c r="C79" s="461"/>
      <c r="D79" s="460" t="s">
        <v>360</v>
      </c>
      <c r="E79" s="461"/>
      <c r="F79" s="460" t="s">
        <v>361</v>
      </c>
      <c r="G79" s="461"/>
      <c r="H79" s="354"/>
      <c r="I79" s="355"/>
    </row>
    <row r="80" spans="1:9" ht="30.75" hidden="1" customHeight="1" x14ac:dyDescent="0.25">
      <c r="A80" s="447" t="s">
        <v>174</v>
      </c>
      <c r="B80" s="91" t="s">
        <v>85</v>
      </c>
      <c r="C80" s="91" t="s">
        <v>87</v>
      </c>
      <c r="D80" s="91" t="s">
        <v>85</v>
      </c>
      <c r="E80" s="91" t="s">
        <v>87</v>
      </c>
      <c r="F80" s="91" t="s">
        <v>85</v>
      </c>
      <c r="G80" s="91" t="s">
        <v>87</v>
      </c>
      <c r="H80" s="91" t="s">
        <v>85</v>
      </c>
      <c r="I80" s="91" t="s">
        <v>87</v>
      </c>
    </row>
    <row r="81" spans="1:9" ht="30.75" hidden="1" customHeight="1" x14ac:dyDescent="0.25">
      <c r="A81" s="448"/>
      <c r="B81" s="45">
        <v>0.1</v>
      </c>
      <c r="C81" s="45">
        <v>0.1</v>
      </c>
      <c r="D81" s="45">
        <v>0.05</v>
      </c>
      <c r="E81" s="45">
        <v>0.05</v>
      </c>
      <c r="F81" s="45">
        <v>0.15</v>
      </c>
      <c r="G81" s="46">
        <v>0.15</v>
      </c>
      <c r="H81" s="49"/>
      <c r="I81" s="46"/>
    </row>
    <row r="82" spans="1:9" ht="312" hidden="1" customHeight="1" x14ac:dyDescent="0.25">
      <c r="A82" s="43" t="s">
        <v>249</v>
      </c>
      <c r="B82" s="471" t="s">
        <v>362</v>
      </c>
      <c r="C82" s="472"/>
      <c r="D82" s="471" t="s">
        <v>363</v>
      </c>
      <c r="E82" s="472"/>
      <c r="F82" s="471" t="s">
        <v>364</v>
      </c>
      <c r="G82" s="472"/>
      <c r="H82" s="354"/>
      <c r="I82" s="355"/>
    </row>
    <row r="83" spans="1:9" ht="154.5" hidden="1" customHeight="1" x14ac:dyDescent="0.25">
      <c r="A83" s="43" t="s">
        <v>253</v>
      </c>
      <c r="B83" s="465" t="s">
        <v>365</v>
      </c>
      <c r="C83" s="466"/>
      <c r="D83" s="465" t="s">
        <v>366</v>
      </c>
      <c r="E83" s="466"/>
      <c r="F83" s="465" t="s">
        <v>367</v>
      </c>
      <c r="G83" s="466"/>
      <c r="H83" s="354"/>
      <c r="I83" s="355"/>
    </row>
    <row r="84" spans="1:9" ht="30" hidden="1" customHeight="1" x14ac:dyDescent="0.25">
      <c r="A84" s="447" t="s">
        <v>176</v>
      </c>
      <c r="B84" s="91" t="s">
        <v>85</v>
      </c>
      <c r="C84" s="91" t="s">
        <v>87</v>
      </c>
      <c r="D84" s="91" t="s">
        <v>85</v>
      </c>
      <c r="E84" s="91" t="s">
        <v>87</v>
      </c>
      <c r="F84" s="91" t="s">
        <v>85</v>
      </c>
      <c r="G84" s="91" t="s">
        <v>87</v>
      </c>
      <c r="H84" s="91" t="s">
        <v>85</v>
      </c>
      <c r="I84" s="91" t="s">
        <v>87</v>
      </c>
    </row>
    <row r="85" spans="1:9" ht="30" hidden="1" customHeight="1" x14ac:dyDescent="0.25">
      <c r="A85" s="448"/>
      <c r="B85" s="45">
        <v>0.1</v>
      </c>
      <c r="C85" s="45">
        <v>0.1</v>
      </c>
      <c r="D85" s="45">
        <v>0.05</v>
      </c>
      <c r="E85" s="45">
        <v>0.05</v>
      </c>
      <c r="F85" s="45">
        <v>0.15</v>
      </c>
      <c r="G85" s="46">
        <v>0.15</v>
      </c>
      <c r="H85" s="49"/>
      <c r="I85" s="46"/>
    </row>
    <row r="86" spans="1:9" ht="377.25" hidden="1" customHeight="1" x14ac:dyDescent="0.25">
      <c r="A86" s="43" t="s">
        <v>249</v>
      </c>
      <c r="B86" s="467" t="s">
        <v>368</v>
      </c>
      <c r="C86" s="468"/>
      <c r="D86" s="467" t="s">
        <v>369</v>
      </c>
      <c r="E86" s="468"/>
      <c r="F86" s="469" t="s">
        <v>370</v>
      </c>
      <c r="G86" s="470"/>
      <c r="H86" s="375"/>
      <c r="I86" s="375"/>
    </row>
    <row r="87" spans="1:9" ht="147.75" hidden="1" customHeight="1" x14ac:dyDescent="0.25">
      <c r="A87" s="43" t="s">
        <v>253</v>
      </c>
      <c r="B87" s="460" t="s">
        <v>371</v>
      </c>
      <c r="C87" s="462"/>
      <c r="D87" s="460" t="s">
        <v>372</v>
      </c>
      <c r="E87" s="462"/>
      <c r="F87" s="460" t="s">
        <v>373</v>
      </c>
      <c r="G87" s="462"/>
      <c r="H87" s="334"/>
      <c r="I87" s="335"/>
    </row>
    <row r="88" spans="1:9" ht="29.25" hidden="1" customHeight="1" x14ac:dyDescent="0.25">
      <c r="A88" s="447" t="s">
        <v>177</v>
      </c>
      <c r="B88" s="91" t="s">
        <v>85</v>
      </c>
      <c r="C88" s="91" t="s">
        <v>87</v>
      </c>
      <c r="D88" s="91" t="s">
        <v>85</v>
      </c>
      <c r="E88" s="91" t="s">
        <v>87</v>
      </c>
      <c r="F88" s="91" t="s">
        <v>85</v>
      </c>
      <c r="G88" s="91" t="s">
        <v>87</v>
      </c>
      <c r="H88" s="91" t="s">
        <v>85</v>
      </c>
      <c r="I88" s="91" t="s">
        <v>87</v>
      </c>
    </row>
    <row r="89" spans="1:9" ht="29.25" hidden="1" customHeight="1" x14ac:dyDescent="0.25">
      <c r="A89" s="448"/>
      <c r="B89" s="45">
        <v>0.15</v>
      </c>
      <c r="C89" s="45">
        <v>0.15</v>
      </c>
      <c r="D89" s="45">
        <v>0.1</v>
      </c>
      <c r="E89" s="45">
        <v>0.1</v>
      </c>
      <c r="F89" s="45">
        <v>0.15</v>
      </c>
      <c r="G89" s="45">
        <v>0.15</v>
      </c>
      <c r="H89" s="49"/>
      <c r="I89" s="46"/>
    </row>
    <row r="90" spans="1:9" ht="327" hidden="1" customHeight="1" x14ac:dyDescent="0.25">
      <c r="A90" s="43" t="s">
        <v>249</v>
      </c>
      <c r="B90" s="460" t="s">
        <v>374</v>
      </c>
      <c r="C90" s="462"/>
      <c r="D90" s="460" t="s">
        <v>375</v>
      </c>
      <c r="E90" s="462"/>
      <c r="F90" s="465" t="s">
        <v>376</v>
      </c>
      <c r="G90" s="466"/>
      <c r="H90" s="333"/>
      <c r="I90" s="333"/>
    </row>
    <row r="91" spans="1:9" ht="174" hidden="1" customHeight="1" x14ac:dyDescent="0.25">
      <c r="A91" s="43" t="s">
        <v>253</v>
      </c>
      <c r="B91" s="460" t="s">
        <v>377</v>
      </c>
      <c r="C91" s="462"/>
      <c r="D91" s="460" t="s">
        <v>378</v>
      </c>
      <c r="E91" s="462"/>
      <c r="F91" s="460" t="s">
        <v>379</v>
      </c>
      <c r="G91" s="462"/>
      <c r="H91" s="334"/>
      <c r="I91" s="335"/>
    </row>
    <row r="92" spans="1:9" ht="24.95" hidden="1" customHeight="1" x14ac:dyDescent="0.25">
      <c r="A92" s="447" t="s">
        <v>178</v>
      </c>
      <c r="B92" s="91" t="s">
        <v>85</v>
      </c>
      <c r="C92" s="91" t="s">
        <v>87</v>
      </c>
      <c r="D92" s="91" t="s">
        <v>85</v>
      </c>
      <c r="E92" s="91" t="s">
        <v>87</v>
      </c>
      <c r="F92" s="91" t="s">
        <v>85</v>
      </c>
      <c r="G92" s="91" t="s">
        <v>87</v>
      </c>
      <c r="H92" s="91" t="s">
        <v>85</v>
      </c>
      <c r="I92" s="91" t="s">
        <v>87</v>
      </c>
    </row>
    <row r="93" spans="1:9" ht="24.95" hidden="1" customHeight="1" x14ac:dyDescent="0.25">
      <c r="A93" s="448"/>
      <c r="B93" s="45">
        <v>0.15</v>
      </c>
      <c r="C93" s="45">
        <v>0.15</v>
      </c>
      <c r="D93" s="45">
        <v>0.1</v>
      </c>
      <c r="E93" s="45">
        <v>0.1</v>
      </c>
      <c r="F93" s="45">
        <v>0.05</v>
      </c>
      <c r="G93" s="46">
        <v>0.05</v>
      </c>
      <c r="H93" s="49"/>
      <c r="I93" s="46"/>
    </row>
    <row r="94" spans="1:9" ht="363.75" hidden="1" customHeight="1" x14ac:dyDescent="0.25">
      <c r="A94" s="43" t="s">
        <v>249</v>
      </c>
      <c r="B94" s="463" t="s">
        <v>380</v>
      </c>
      <c r="C94" s="463"/>
      <c r="D94" s="463" t="s">
        <v>381</v>
      </c>
      <c r="E94" s="463"/>
      <c r="F94" s="464" t="s">
        <v>382</v>
      </c>
      <c r="G94" s="464"/>
      <c r="H94" s="333"/>
      <c r="I94" s="333"/>
    </row>
    <row r="95" spans="1:9" ht="265.5" hidden="1" customHeight="1" x14ac:dyDescent="0.25">
      <c r="A95" s="43" t="s">
        <v>253</v>
      </c>
      <c r="B95" s="460" t="s">
        <v>383</v>
      </c>
      <c r="C95" s="462"/>
      <c r="D95" s="460" t="s">
        <v>384</v>
      </c>
      <c r="E95" s="462"/>
      <c r="F95" s="460" t="s">
        <v>385</v>
      </c>
      <c r="G95" s="462"/>
      <c r="H95" s="334"/>
      <c r="I95" s="335"/>
    </row>
    <row r="96" spans="1:9" ht="24.95" hidden="1" customHeight="1" x14ac:dyDescent="0.25">
      <c r="A96" s="447" t="s">
        <v>179</v>
      </c>
      <c r="B96" s="91" t="s">
        <v>85</v>
      </c>
      <c r="C96" s="91" t="s">
        <v>87</v>
      </c>
      <c r="D96" s="91" t="s">
        <v>85</v>
      </c>
      <c r="E96" s="91" t="s">
        <v>87</v>
      </c>
      <c r="F96" s="91" t="s">
        <v>85</v>
      </c>
      <c r="G96" s="91" t="s">
        <v>87</v>
      </c>
      <c r="H96" s="91" t="s">
        <v>85</v>
      </c>
      <c r="I96" s="91" t="s">
        <v>87</v>
      </c>
    </row>
    <row r="97" spans="1:9" ht="24.95" hidden="1" customHeight="1" x14ac:dyDescent="0.25">
      <c r="A97" s="448"/>
      <c r="B97" s="45">
        <v>0.15</v>
      </c>
      <c r="C97" s="45">
        <v>0.15</v>
      </c>
      <c r="D97" s="45">
        <v>0.1</v>
      </c>
      <c r="E97" s="45">
        <v>0.1</v>
      </c>
      <c r="F97" s="45">
        <v>0.05</v>
      </c>
      <c r="G97" s="45">
        <v>0.05</v>
      </c>
      <c r="H97" s="49"/>
      <c r="I97" s="46"/>
    </row>
    <row r="98" spans="1:9" ht="279" hidden="1" customHeight="1" x14ac:dyDescent="0.25">
      <c r="A98" s="43" t="s">
        <v>249</v>
      </c>
      <c r="B98" s="460" t="s">
        <v>386</v>
      </c>
      <c r="C98" s="462"/>
      <c r="D98" s="460" t="s">
        <v>387</v>
      </c>
      <c r="E98" s="462"/>
      <c r="F98" s="460" t="s">
        <v>388</v>
      </c>
      <c r="G98" s="462"/>
      <c r="H98" s="333"/>
      <c r="I98" s="333"/>
    </row>
    <row r="99" spans="1:9" ht="189" hidden="1" customHeight="1" x14ac:dyDescent="0.25">
      <c r="A99" s="43" t="s">
        <v>253</v>
      </c>
      <c r="B99" s="460" t="s">
        <v>389</v>
      </c>
      <c r="C99" s="462"/>
      <c r="D99" s="460" t="s">
        <v>390</v>
      </c>
      <c r="E99" s="462"/>
      <c r="F99" s="460" t="s">
        <v>391</v>
      </c>
      <c r="G99" s="462"/>
      <c r="H99" s="334"/>
      <c r="I99" s="335"/>
    </row>
    <row r="100" spans="1:9" ht="24.95" customHeight="1" x14ac:dyDescent="0.25">
      <c r="A100" s="447" t="s">
        <v>181</v>
      </c>
      <c r="B100" s="91" t="s">
        <v>85</v>
      </c>
      <c r="C100" s="91" t="s">
        <v>87</v>
      </c>
      <c r="D100" s="91" t="s">
        <v>85</v>
      </c>
      <c r="E100" s="91" t="s">
        <v>87</v>
      </c>
      <c r="F100" s="91" t="s">
        <v>85</v>
      </c>
      <c r="G100" s="91" t="s">
        <v>87</v>
      </c>
      <c r="H100" s="91" t="s">
        <v>85</v>
      </c>
      <c r="I100" s="91" t="s">
        <v>87</v>
      </c>
    </row>
    <row r="101" spans="1:9" ht="24.95" customHeight="1" x14ac:dyDescent="0.25">
      <c r="A101" s="448"/>
      <c r="B101" s="45">
        <v>0.25</v>
      </c>
      <c r="C101" s="45">
        <v>0.25</v>
      </c>
      <c r="D101" s="45">
        <v>0.1</v>
      </c>
      <c r="E101" s="45">
        <v>0.1</v>
      </c>
      <c r="F101" s="45">
        <v>0.05</v>
      </c>
      <c r="G101" s="45">
        <v>0.05</v>
      </c>
      <c r="H101" s="49"/>
      <c r="I101" s="46"/>
    </row>
    <row r="102" spans="1:9" ht="247.5" customHeight="1" x14ac:dyDescent="0.25">
      <c r="A102" s="43" t="s">
        <v>249</v>
      </c>
      <c r="B102" s="460" t="s">
        <v>392</v>
      </c>
      <c r="C102" s="462"/>
      <c r="D102" s="460" t="s">
        <v>393</v>
      </c>
      <c r="E102" s="462"/>
      <c r="F102" s="460" t="s">
        <v>394</v>
      </c>
      <c r="G102" s="462"/>
      <c r="H102" s="333"/>
      <c r="I102" s="333"/>
    </row>
    <row r="103" spans="1:9" ht="263.25" customHeight="1" x14ac:dyDescent="0.25">
      <c r="A103" s="43" t="s">
        <v>253</v>
      </c>
      <c r="B103" s="460" t="s">
        <v>395</v>
      </c>
      <c r="C103" s="462"/>
      <c r="D103" s="460" t="s">
        <v>396</v>
      </c>
      <c r="E103" s="462"/>
      <c r="F103" s="460" t="s">
        <v>397</v>
      </c>
      <c r="G103" s="462"/>
      <c r="H103" s="334"/>
      <c r="I103" s="335"/>
    </row>
    <row r="104" spans="1:9" ht="24.95" customHeight="1" x14ac:dyDescent="0.25">
      <c r="A104" s="447" t="s">
        <v>182</v>
      </c>
      <c r="B104" s="91" t="s">
        <v>85</v>
      </c>
      <c r="C104" s="91" t="s">
        <v>87</v>
      </c>
      <c r="D104" s="91" t="s">
        <v>85</v>
      </c>
      <c r="E104" s="91" t="s">
        <v>87</v>
      </c>
      <c r="F104" s="91" t="s">
        <v>85</v>
      </c>
      <c r="G104" s="91" t="s">
        <v>87</v>
      </c>
      <c r="H104" s="91" t="s">
        <v>85</v>
      </c>
      <c r="I104" s="91" t="s">
        <v>87</v>
      </c>
    </row>
    <row r="105" spans="1:9" ht="24.95" customHeight="1" x14ac:dyDescent="0.25">
      <c r="A105" s="448"/>
      <c r="B105" s="45">
        <v>0</v>
      </c>
      <c r="C105" s="47">
        <v>0</v>
      </c>
      <c r="D105" s="45">
        <v>0.1</v>
      </c>
      <c r="E105" s="45">
        <v>0.1</v>
      </c>
      <c r="F105" s="45">
        <v>0.05</v>
      </c>
      <c r="G105" s="46">
        <v>0.05</v>
      </c>
      <c r="H105" s="49"/>
      <c r="I105" s="46"/>
    </row>
    <row r="106" spans="1:9" ht="148.5" customHeight="1" x14ac:dyDescent="0.25">
      <c r="A106" s="43" t="s">
        <v>249</v>
      </c>
      <c r="B106" s="460" t="s">
        <v>312</v>
      </c>
      <c r="C106" s="461"/>
      <c r="D106" s="460" t="s">
        <v>398</v>
      </c>
      <c r="E106" s="462"/>
      <c r="F106" s="460" t="s">
        <v>399</v>
      </c>
      <c r="G106" s="462"/>
      <c r="H106" s="333"/>
      <c r="I106" s="333"/>
    </row>
    <row r="107" spans="1:9" ht="80.25" customHeight="1" x14ac:dyDescent="0.25">
      <c r="A107" s="43" t="s">
        <v>253</v>
      </c>
      <c r="B107" s="460" t="s">
        <v>349</v>
      </c>
      <c r="C107" s="461"/>
      <c r="D107" s="460" t="s">
        <v>400</v>
      </c>
      <c r="E107" s="461"/>
      <c r="F107" s="460" t="s">
        <v>401</v>
      </c>
      <c r="G107" s="462"/>
      <c r="H107" s="334"/>
      <c r="I107" s="335"/>
    </row>
    <row r="108" spans="1:9" ht="24.95" customHeight="1" x14ac:dyDescent="0.25">
      <c r="A108" s="447" t="s">
        <v>183</v>
      </c>
      <c r="B108" s="91" t="s">
        <v>85</v>
      </c>
      <c r="C108" s="91" t="s">
        <v>87</v>
      </c>
      <c r="D108" s="91" t="s">
        <v>85</v>
      </c>
      <c r="E108" s="91" t="s">
        <v>87</v>
      </c>
      <c r="F108" s="91" t="s">
        <v>85</v>
      </c>
      <c r="G108" s="91" t="s">
        <v>87</v>
      </c>
      <c r="H108" s="91" t="s">
        <v>85</v>
      </c>
      <c r="I108" s="91" t="s">
        <v>87</v>
      </c>
    </row>
    <row r="109" spans="1:9" ht="24.95" customHeight="1" x14ac:dyDescent="0.25">
      <c r="A109" s="448"/>
      <c r="B109" s="45">
        <v>0</v>
      </c>
      <c r="C109" s="47"/>
      <c r="D109" s="45">
        <v>0.1</v>
      </c>
      <c r="E109" s="45"/>
      <c r="F109" s="45">
        <v>0.05</v>
      </c>
      <c r="G109" s="46"/>
      <c r="H109" s="49"/>
      <c r="I109" s="46"/>
    </row>
    <row r="110" spans="1:9" ht="80.25" customHeight="1" x14ac:dyDescent="0.25">
      <c r="A110" s="43" t="s">
        <v>249</v>
      </c>
      <c r="B110" s="333"/>
      <c r="C110" s="333"/>
      <c r="D110" s="333"/>
      <c r="E110" s="333"/>
      <c r="F110" s="333"/>
      <c r="G110" s="333"/>
      <c r="H110" s="333"/>
      <c r="I110" s="333"/>
    </row>
    <row r="111" spans="1:9" ht="80.25" customHeight="1" x14ac:dyDescent="0.25">
      <c r="A111" s="43" t="s">
        <v>253</v>
      </c>
      <c r="B111" s="334"/>
      <c r="C111" s="335"/>
      <c r="D111" s="334"/>
      <c r="E111" s="335"/>
      <c r="F111" s="334"/>
      <c r="G111" s="335"/>
      <c r="H111" s="334"/>
      <c r="I111" s="335"/>
    </row>
    <row r="112" spans="1:9" ht="24.95" customHeight="1" x14ac:dyDescent="0.25">
      <c r="A112" s="447" t="s">
        <v>184</v>
      </c>
      <c r="B112" s="91" t="s">
        <v>85</v>
      </c>
      <c r="C112" s="91" t="s">
        <v>87</v>
      </c>
      <c r="D112" s="91" t="s">
        <v>85</v>
      </c>
      <c r="E112" s="91" t="s">
        <v>87</v>
      </c>
      <c r="F112" s="91" t="s">
        <v>85</v>
      </c>
      <c r="G112" s="91" t="s">
        <v>87</v>
      </c>
      <c r="H112" s="91" t="s">
        <v>85</v>
      </c>
      <c r="I112" s="91" t="s">
        <v>87</v>
      </c>
    </row>
    <row r="113" spans="1:9" ht="24.95" customHeight="1" x14ac:dyDescent="0.25">
      <c r="A113" s="448"/>
      <c r="B113" s="45">
        <v>0</v>
      </c>
      <c r="C113" s="176"/>
      <c r="D113" s="45">
        <v>0.2</v>
      </c>
      <c r="E113" s="176"/>
      <c r="F113" s="45">
        <v>0.05</v>
      </c>
      <c r="G113" s="177"/>
      <c r="H113" s="176"/>
      <c r="I113" s="177"/>
    </row>
    <row r="114" spans="1:9" ht="80.25" customHeight="1" x14ac:dyDescent="0.25">
      <c r="A114" s="43" t="s">
        <v>249</v>
      </c>
      <c r="B114" s="347"/>
      <c r="C114" s="347"/>
      <c r="D114" s="347"/>
      <c r="E114" s="347"/>
      <c r="F114" s="347"/>
      <c r="G114" s="347"/>
      <c r="H114" s="347"/>
      <c r="I114" s="347"/>
    </row>
    <row r="115" spans="1:9" ht="80.25" customHeight="1" x14ac:dyDescent="0.25">
      <c r="A115" s="43" t="s">
        <v>253</v>
      </c>
      <c r="B115" s="334"/>
      <c r="C115" s="335"/>
      <c r="D115" s="334"/>
      <c r="E115" s="335"/>
      <c r="F115" s="334"/>
      <c r="G115" s="335"/>
      <c r="H115" s="334"/>
      <c r="I115" s="335"/>
    </row>
    <row r="116" spans="1:9" ht="16.5" x14ac:dyDescent="0.25">
      <c r="A116" s="44" t="s">
        <v>308</v>
      </c>
      <c r="B116" s="48">
        <f t="shared" ref="B116:I116" si="2">(B69+B73+B77+B81+B85+B89+B93+B97+B101+B105+B109+B113)</f>
        <v>1</v>
      </c>
      <c r="C116" s="48">
        <f t="shared" si="2"/>
        <v>1.02</v>
      </c>
      <c r="D116" s="48">
        <f t="shared" si="2"/>
        <v>1</v>
      </c>
      <c r="E116" s="48">
        <f t="shared" si="2"/>
        <v>0.7</v>
      </c>
      <c r="F116" s="48">
        <f t="shared" si="2"/>
        <v>1.0000000000000002</v>
      </c>
      <c r="G116" s="48">
        <f t="shared" si="2"/>
        <v>0.90000000000000024</v>
      </c>
      <c r="H116" s="48">
        <f t="shared" si="2"/>
        <v>0</v>
      </c>
      <c r="I116" s="48">
        <f t="shared" si="2"/>
        <v>0</v>
      </c>
    </row>
    <row r="121" spans="1:9" ht="37.5" customHeight="1" x14ac:dyDescent="0.25"/>
    <row r="122" spans="1:9" ht="19.5" customHeight="1" x14ac:dyDescent="0.25"/>
    <row r="123" spans="1:9" ht="19.5" customHeight="1" x14ac:dyDescent="0.25"/>
    <row r="124" spans="1:9" ht="34.5" customHeight="1" x14ac:dyDescent="0.25"/>
    <row r="125" spans="1:9" ht="15" customHeight="1" x14ac:dyDescent="0.25"/>
    <row r="126" spans="1:9" ht="15.75" customHeight="1" x14ac:dyDescent="0.25"/>
  </sheetData>
  <mergeCells count="211">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abSelected="1" topLeftCell="A48" zoomScale="70" zoomScaleNormal="70" workbookViewId="0">
      <selection activeCell="L64" sqref="L64"/>
    </sheetView>
  </sheetViews>
  <sheetFormatPr baseColWidth="10" defaultColWidth="10.85546875" defaultRowHeight="14.25" x14ac:dyDescent="0.25"/>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x14ac:dyDescent="0.3">
      <c r="A1" s="502"/>
      <c r="B1" s="407" t="s">
        <v>160</v>
      </c>
      <c r="C1" s="408"/>
      <c r="D1" s="408"/>
      <c r="E1" s="408"/>
      <c r="F1" s="408"/>
      <c r="G1" s="408"/>
      <c r="H1" s="409"/>
      <c r="I1" s="51" t="s">
        <v>402</v>
      </c>
      <c r="J1" s="404" t="s">
        <v>161</v>
      </c>
      <c r="K1" s="405"/>
      <c r="L1" s="406"/>
      <c r="M1" s="86"/>
    </row>
    <row r="2" spans="1:25" ht="24" customHeight="1" thickBot="1" x14ac:dyDescent="0.3">
      <c r="A2" s="503"/>
      <c r="B2" s="410" t="s">
        <v>162</v>
      </c>
      <c r="C2" s="411"/>
      <c r="D2" s="411"/>
      <c r="E2" s="411"/>
      <c r="F2" s="411"/>
      <c r="G2" s="411"/>
      <c r="H2" s="412"/>
      <c r="I2" s="51" t="s">
        <v>403</v>
      </c>
      <c r="J2" s="404" t="s">
        <v>163</v>
      </c>
      <c r="K2" s="405"/>
      <c r="L2" s="406"/>
      <c r="M2" s="86"/>
    </row>
    <row r="3" spans="1:25" ht="24" customHeight="1" thickBot="1" x14ac:dyDescent="0.3">
      <c r="A3" s="503"/>
      <c r="B3" s="410" t="s">
        <v>0</v>
      </c>
      <c r="C3" s="411"/>
      <c r="D3" s="411"/>
      <c r="E3" s="411"/>
      <c r="F3" s="411"/>
      <c r="G3" s="411"/>
      <c r="H3" s="412"/>
      <c r="I3" s="51" t="s">
        <v>404</v>
      </c>
      <c r="J3" s="404" t="s">
        <v>164</v>
      </c>
      <c r="K3" s="405"/>
      <c r="L3" s="406"/>
      <c r="M3" s="86"/>
    </row>
    <row r="4" spans="1:25" ht="24" customHeight="1" thickBot="1" x14ac:dyDescent="0.3">
      <c r="A4" s="504"/>
      <c r="B4" s="413" t="s">
        <v>405</v>
      </c>
      <c r="C4" s="414"/>
      <c r="D4" s="414"/>
      <c r="E4" s="414"/>
      <c r="F4" s="414"/>
      <c r="G4" s="414"/>
      <c r="H4" s="415"/>
      <c r="I4" s="51" t="s">
        <v>406</v>
      </c>
      <c r="J4" s="404" t="s">
        <v>407</v>
      </c>
      <c r="K4" s="405"/>
      <c r="L4" s="406"/>
      <c r="M4" s="86"/>
    </row>
    <row r="6" spans="1:25" ht="15" customHeight="1" thickBot="1" x14ac:dyDescent="0.3">
      <c r="A6" s="6"/>
      <c r="B6" s="7"/>
      <c r="C6" s="7"/>
      <c r="D6" s="9"/>
      <c r="E6" s="8"/>
      <c r="F6" s="8"/>
      <c r="G6" s="233"/>
      <c r="H6" s="233"/>
      <c r="I6" s="10"/>
      <c r="J6" s="10"/>
      <c r="K6" s="7"/>
      <c r="L6" s="7"/>
      <c r="M6" s="7"/>
      <c r="N6" s="7"/>
      <c r="O6" s="7"/>
      <c r="P6" s="7"/>
      <c r="Q6" s="7"/>
      <c r="R6" s="7"/>
      <c r="S6" s="7"/>
      <c r="T6" s="11"/>
      <c r="U6" s="7"/>
      <c r="V6" s="7"/>
      <c r="X6" s="12"/>
      <c r="Y6" s="13"/>
    </row>
    <row r="7" spans="1:25" ht="15" customHeight="1" x14ac:dyDescent="0.25">
      <c r="A7" s="511" t="s">
        <v>4</v>
      </c>
      <c r="B7" s="518" t="s">
        <v>168</v>
      </c>
      <c r="C7" s="519"/>
      <c r="D7" s="519"/>
      <c r="E7" s="519"/>
      <c r="F7" s="519"/>
      <c r="G7" s="519"/>
      <c r="H7" s="520"/>
      <c r="I7" s="511" t="s">
        <v>169</v>
      </c>
      <c r="J7" s="514">
        <v>2024110010317</v>
      </c>
      <c r="K7" s="7"/>
      <c r="L7" s="7"/>
      <c r="M7" s="7"/>
      <c r="N7" s="7"/>
      <c r="O7" s="7"/>
      <c r="P7" s="7"/>
      <c r="Q7" s="7"/>
      <c r="R7" s="7"/>
      <c r="S7" s="7"/>
      <c r="T7" s="7"/>
      <c r="U7" s="7"/>
      <c r="V7" s="7"/>
      <c r="W7" s="7"/>
      <c r="X7" s="7"/>
      <c r="Y7" s="7"/>
    </row>
    <row r="8" spans="1:25" ht="15" customHeight="1" x14ac:dyDescent="0.25">
      <c r="A8" s="512"/>
      <c r="B8" s="521"/>
      <c r="C8" s="522"/>
      <c r="D8" s="522"/>
      <c r="E8" s="522"/>
      <c r="F8" s="522"/>
      <c r="G8" s="522"/>
      <c r="H8" s="523"/>
      <c r="I8" s="512"/>
      <c r="J8" s="515"/>
      <c r="K8" s="7"/>
      <c r="L8" s="7"/>
      <c r="M8" s="7"/>
      <c r="N8" s="7"/>
      <c r="O8" s="7"/>
      <c r="P8" s="7"/>
      <c r="Q8" s="7"/>
      <c r="R8" s="7"/>
      <c r="S8" s="7"/>
      <c r="T8" s="7"/>
      <c r="U8" s="7"/>
      <c r="V8" s="7"/>
      <c r="W8" s="7"/>
      <c r="X8" s="7"/>
      <c r="Y8" s="7"/>
    </row>
    <row r="9" spans="1:25" ht="15" customHeight="1" x14ac:dyDescent="0.25">
      <c r="A9" s="512"/>
      <c r="B9" s="521"/>
      <c r="C9" s="522"/>
      <c r="D9" s="522"/>
      <c r="E9" s="522"/>
      <c r="F9" s="522"/>
      <c r="G9" s="522"/>
      <c r="H9" s="523"/>
      <c r="I9" s="512"/>
      <c r="J9" s="515"/>
      <c r="K9" s="7"/>
      <c r="L9" s="7"/>
      <c r="M9" s="7"/>
      <c r="N9" s="7"/>
      <c r="O9" s="7"/>
      <c r="P9" s="7"/>
      <c r="Q9" s="7"/>
      <c r="R9" s="7"/>
      <c r="S9" s="7"/>
      <c r="T9" s="7"/>
      <c r="U9" s="7"/>
      <c r="V9" s="7"/>
      <c r="W9" s="7"/>
      <c r="X9" s="7"/>
      <c r="Y9" s="7"/>
    </row>
    <row r="10" spans="1:25" ht="15" customHeight="1" thickBot="1" x14ac:dyDescent="0.3">
      <c r="A10" s="513"/>
      <c r="B10" s="524"/>
      <c r="C10" s="525"/>
      <c r="D10" s="525"/>
      <c r="E10" s="525"/>
      <c r="F10" s="525"/>
      <c r="G10" s="525"/>
      <c r="H10" s="526"/>
      <c r="I10" s="513"/>
      <c r="J10" s="516"/>
      <c r="K10" s="7"/>
      <c r="L10" s="7"/>
      <c r="M10" s="7"/>
      <c r="N10" s="7"/>
      <c r="O10" s="7"/>
      <c r="P10" s="7"/>
      <c r="Q10" s="7"/>
      <c r="R10" s="7"/>
      <c r="S10" s="7"/>
      <c r="T10" s="7"/>
      <c r="U10" s="7"/>
      <c r="V10" s="7"/>
      <c r="W10" s="7"/>
      <c r="X10" s="7"/>
      <c r="Y10" s="7"/>
    </row>
    <row r="11" spans="1:25" ht="9" customHeight="1" thickBot="1" x14ac:dyDescent="0.3">
      <c r="A11" s="14"/>
      <c r="B11" s="80"/>
      <c r="C11" s="7"/>
      <c r="D11" s="7"/>
      <c r="E11" s="7"/>
      <c r="F11" s="7"/>
      <c r="G11" s="7"/>
      <c r="H11" s="7"/>
      <c r="I11" s="7"/>
      <c r="J11" s="7"/>
      <c r="K11" s="7"/>
      <c r="L11" s="7"/>
      <c r="M11" s="7"/>
      <c r="N11" s="7"/>
      <c r="O11" s="7"/>
      <c r="P11" s="7"/>
      <c r="Q11" s="7"/>
      <c r="R11" s="7"/>
      <c r="S11" s="7"/>
      <c r="T11" s="7"/>
      <c r="U11" s="7"/>
      <c r="V11" s="7"/>
      <c r="W11" s="7"/>
      <c r="X11" s="7"/>
      <c r="Y11" s="7"/>
    </row>
    <row r="12" spans="1:25" s="81" customFormat="1" ht="21.75" customHeight="1" thickBot="1" x14ac:dyDescent="0.3">
      <c r="A12" s="434" t="s">
        <v>6</v>
      </c>
      <c r="B12" s="144" t="s">
        <v>170</v>
      </c>
      <c r="C12" s="166" t="s">
        <v>171</v>
      </c>
      <c r="D12" s="144" t="s">
        <v>172</v>
      </c>
      <c r="E12" s="166" t="s">
        <v>171</v>
      </c>
      <c r="F12" s="144" t="s">
        <v>173</v>
      </c>
      <c r="G12" s="166" t="s">
        <v>171</v>
      </c>
      <c r="H12" s="144" t="s">
        <v>174</v>
      </c>
      <c r="I12" s="167" t="s">
        <v>171</v>
      </c>
    </row>
    <row r="13" spans="1:25" s="81" customFormat="1" ht="21.75" customHeight="1" thickBot="1" x14ac:dyDescent="0.3">
      <c r="A13" s="434"/>
      <c r="B13" s="146" t="s">
        <v>176</v>
      </c>
      <c r="C13" s="166" t="s">
        <v>171</v>
      </c>
      <c r="D13" s="144" t="s">
        <v>177</v>
      </c>
      <c r="E13" s="166" t="s">
        <v>171</v>
      </c>
      <c r="F13" s="144" t="s">
        <v>178</v>
      </c>
      <c r="G13" s="166" t="s">
        <v>171</v>
      </c>
      <c r="H13" s="144" t="s">
        <v>179</v>
      </c>
      <c r="I13" s="167" t="s">
        <v>171</v>
      </c>
    </row>
    <row r="14" spans="1:25" s="81" customFormat="1" ht="21.75" customHeight="1" thickBot="1" x14ac:dyDescent="0.3">
      <c r="A14" s="434"/>
      <c r="B14" s="144" t="s">
        <v>181</v>
      </c>
      <c r="C14" s="166" t="s">
        <v>171</v>
      </c>
      <c r="D14" s="144" t="s">
        <v>182</v>
      </c>
      <c r="E14" s="303" t="s">
        <v>171</v>
      </c>
      <c r="F14" s="144" t="s">
        <v>183</v>
      </c>
      <c r="G14" s="52"/>
      <c r="H14" s="144" t="s">
        <v>184</v>
      </c>
      <c r="I14" s="167"/>
    </row>
    <row r="15" spans="1:25" s="81" customFormat="1" ht="21.75" customHeight="1" thickBot="1" x14ac:dyDescent="0.3">
      <c r="A15" s="1"/>
      <c r="B15" s="1"/>
      <c r="C15" s="1"/>
      <c r="D15" s="1"/>
      <c r="E15" s="1"/>
      <c r="F15" s="1"/>
      <c r="G15" s="1"/>
      <c r="H15" s="1"/>
      <c r="I15" s="1"/>
      <c r="J15" s="1"/>
      <c r="K15" s="1"/>
      <c r="L15" s="92"/>
      <c r="M15" s="93"/>
      <c r="N15" s="93"/>
      <c r="O15" s="93"/>
    </row>
    <row r="16" spans="1:25" s="81" customFormat="1" ht="21.75" customHeight="1" thickBot="1" x14ac:dyDescent="0.3">
      <c r="A16" s="433" t="s">
        <v>8</v>
      </c>
      <c r="B16" s="433"/>
      <c r="C16" s="163" t="s">
        <v>175</v>
      </c>
      <c r="D16" s="449"/>
      <c r="E16" s="449"/>
      <c r="F16" s="449"/>
      <c r="G16" s="1"/>
      <c r="H16" s="1"/>
      <c r="I16" s="1"/>
      <c r="J16" s="1"/>
      <c r="K16" s="1"/>
      <c r="L16" s="92"/>
      <c r="M16" s="93"/>
      <c r="N16" s="93"/>
      <c r="O16" s="93"/>
    </row>
    <row r="17" spans="1:15" s="81" customFormat="1" ht="21.75" customHeight="1" thickBot="1" x14ac:dyDescent="0.3">
      <c r="A17" s="433"/>
      <c r="B17" s="433"/>
      <c r="C17" s="163" t="s">
        <v>180</v>
      </c>
      <c r="D17" s="449"/>
      <c r="E17" s="449"/>
      <c r="F17" s="449"/>
      <c r="G17" s="1"/>
      <c r="H17" s="1"/>
      <c r="I17" s="1"/>
      <c r="J17" s="1"/>
      <c r="K17" s="1"/>
      <c r="L17" s="92"/>
      <c r="M17" s="93"/>
      <c r="N17" s="93"/>
      <c r="O17" s="93"/>
    </row>
    <row r="18" spans="1:15" s="81" customFormat="1" ht="21.75" customHeight="1" thickBot="1" x14ac:dyDescent="0.3">
      <c r="A18" s="433"/>
      <c r="B18" s="433"/>
      <c r="C18" s="163" t="s">
        <v>185</v>
      </c>
      <c r="D18" s="449" t="s">
        <v>171</v>
      </c>
      <c r="E18" s="449"/>
      <c r="F18" s="449"/>
      <c r="G18" s="1"/>
      <c r="H18" s="1"/>
      <c r="I18" s="1"/>
      <c r="J18" s="1"/>
      <c r="K18" s="1"/>
      <c r="L18" s="92"/>
      <c r="M18" s="93"/>
      <c r="N18" s="93"/>
      <c r="O18" s="93"/>
    </row>
    <row r="19" spans="1:15" s="81" customFormat="1" ht="21.75" customHeight="1" x14ac:dyDescent="0.25">
      <c r="A19" s="1"/>
      <c r="B19" s="1"/>
      <c r="C19" s="1"/>
      <c r="D19" s="1"/>
      <c r="E19" s="1"/>
      <c r="F19" s="1"/>
      <c r="G19" s="1"/>
      <c r="H19" s="1"/>
      <c r="I19" s="1"/>
      <c r="J19" s="1"/>
      <c r="K19" s="1"/>
      <c r="L19" s="92"/>
      <c r="M19" s="93"/>
      <c r="N19" s="93"/>
      <c r="O19" s="93"/>
    </row>
    <row r="20" spans="1:15" s="26" customFormat="1" ht="16.5" customHeight="1" x14ac:dyDescent="0.2"/>
    <row r="21" spans="1:15" ht="5.25" customHeight="1" thickBot="1" x14ac:dyDescent="0.3"/>
    <row r="22" spans="1:15" ht="48" customHeight="1" thickBot="1" x14ac:dyDescent="0.3">
      <c r="A22" s="517" t="s">
        <v>408</v>
      </c>
      <c r="B22" s="517"/>
      <c r="C22" s="517"/>
      <c r="D22" s="517"/>
      <c r="E22" s="517"/>
      <c r="F22" s="517"/>
      <c r="G22" s="517"/>
      <c r="H22" s="517"/>
      <c r="I22" s="517"/>
      <c r="J22" s="517"/>
    </row>
    <row r="23" spans="1:15" ht="69.95" customHeight="1" thickBot="1" x14ac:dyDescent="0.3">
      <c r="A23" s="150" t="s">
        <v>21</v>
      </c>
      <c r="B23" s="499" t="s">
        <v>192</v>
      </c>
      <c r="C23" s="505"/>
      <c r="D23" s="506"/>
      <c r="E23" s="151" t="s">
        <v>72</v>
      </c>
      <c r="F23" s="152" t="s">
        <v>409</v>
      </c>
      <c r="G23" s="151" t="s">
        <v>74</v>
      </c>
      <c r="H23" s="499" t="s">
        <v>410</v>
      </c>
      <c r="I23" s="505"/>
      <c r="J23" s="506"/>
    </row>
    <row r="24" spans="1:15" ht="50.25" customHeight="1" thickBot="1" x14ac:dyDescent="0.3">
      <c r="A24" s="123" t="s">
        <v>76</v>
      </c>
      <c r="B24" s="499" t="s">
        <v>411</v>
      </c>
      <c r="C24" s="505"/>
      <c r="D24" s="505"/>
      <c r="E24" s="505"/>
      <c r="F24" s="505"/>
      <c r="G24" s="505"/>
      <c r="H24" s="505"/>
      <c r="I24" s="505"/>
      <c r="J24" s="506"/>
    </row>
    <row r="25" spans="1:15" ht="50.25" customHeight="1" thickBot="1" x14ac:dyDescent="0.3">
      <c r="A25" s="492" t="s">
        <v>78</v>
      </c>
      <c r="B25" s="153">
        <v>2024</v>
      </c>
      <c r="C25" s="154">
        <v>2025</v>
      </c>
      <c r="D25" s="154">
        <v>2026</v>
      </c>
      <c r="E25" s="154">
        <v>2027</v>
      </c>
      <c r="F25" s="155" t="s">
        <v>412</v>
      </c>
      <c r="G25" s="156" t="s">
        <v>80</v>
      </c>
      <c r="H25" s="527" t="s">
        <v>82</v>
      </c>
      <c r="I25" s="528"/>
      <c r="J25" s="529"/>
    </row>
    <row r="26" spans="1:15" ht="50.25" customHeight="1" thickBot="1" x14ac:dyDescent="0.3">
      <c r="A26" s="493"/>
      <c r="B26" s="218">
        <v>2</v>
      </c>
      <c r="C26" s="218">
        <v>4</v>
      </c>
      <c r="D26" s="218">
        <v>5</v>
      </c>
      <c r="E26" s="219">
        <v>5</v>
      </c>
      <c r="F26" s="217">
        <f>B26+C26+D26+E26</f>
        <v>16</v>
      </c>
      <c r="G26" s="157">
        <v>2</v>
      </c>
      <c r="H26" s="530" t="s">
        <v>201</v>
      </c>
      <c r="I26" s="531"/>
      <c r="J26" s="532"/>
    </row>
    <row r="27" spans="1:15" ht="52.5" customHeight="1" thickBot="1" x14ac:dyDescent="0.3">
      <c r="A27" s="123"/>
      <c r="B27" s="533" t="s">
        <v>413</v>
      </c>
      <c r="C27" s="534"/>
      <c r="D27" s="534"/>
      <c r="E27" s="534"/>
      <c r="F27" s="534"/>
      <c r="G27" s="534"/>
      <c r="H27" s="534"/>
      <c r="I27" s="534"/>
      <c r="J27" s="535"/>
    </row>
    <row r="28" spans="1:15" s="29" customFormat="1" ht="56.25" customHeight="1" thickBot="1" x14ac:dyDescent="0.3">
      <c r="A28" s="492" t="s">
        <v>203</v>
      </c>
      <c r="B28" s="123" t="s">
        <v>204</v>
      </c>
      <c r="C28" s="150" t="s">
        <v>87</v>
      </c>
      <c r="D28" s="494" t="s">
        <v>89</v>
      </c>
      <c r="E28" s="495"/>
      <c r="F28" s="494" t="s">
        <v>91</v>
      </c>
      <c r="G28" s="495"/>
      <c r="H28" s="124" t="s">
        <v>93</v>
      </c>
      <c r="I28" s="122" t="s">
        <v>94</v>
      </c>
      <c r="J28" s="122" t="s">
        <v>96</v>
      </c>
    </row>
    <row r="29" spans="1:15" ht="79.150000000000006" customHeight="1" thickBot="1" x14ac:dyDescent="0.3">
      <c r="A29" s="493"/>
      <c r="B29" s="158">
        <v>0</v>
      </c>
      <c r="C29" s="89">
        <f>+B59</f>
        <v>0</v>
      </c>
      <c r="D29" s="499" t="s">
        <v>312</v>
      </c>
      <c r="E29" s="506"/>
      <c r="F29" s="499" t="s">
        <v>313</v>
      </c>
      <c r="G29" s="506"/>
      <c r="H29" s="228" t="s">
        <v>414</v>
      </c>
      <c r="I29" s="159" t="s">
        <v>314</v>
      </c>
      <c r="J29" s="159" t="s">
        <v>415</v>
      </c>
    </row>
    <row r="30" spans="1:15" s="29" customFormat="1" ht="45" customHeight="1" thickBot="1" x14ac:dyDescent="0.3">
      <c r="A30" s="492" t="s">
        <v>209</v>
      </c>
      <c r="B30" s="121" t="s">
        <v>204</v>
      </c>
      <c r="C30" s="124" t="s">
        <v>87</v>
      </c>
      <c r="D30" s="494" t="s">
        <v>89</v>
      </c>
      <c r="E30" s="495"/>
      <c r="F30" s="494" t="s">
        <v>91</v>
      </c>
      <c r="G30" s="495"/>
      <c r="H30" s="124" t="s">
        <v>93</v>
      </c>
      <c r="I30" s="122" t="s">
        <v>94</v>
      </c>
      <c r="J30" s="122" t="s">
        <v>96</v>
      </c>
    </row>
    <row r="31" spans="1:15" ht="309.75" customHeight="1" thickBot="1" x14ac:dyDescent="0.3">
      <c r="A31" s="493"/>
      <c r="B31" s="158">
        <v>0.3</v>
      </c>
      <c r="C31" s="158">
        <v>0.3</v>
      </c>
      <c r="D31" s="509" t="s">
        <v>416</v>
      </c>
      <c r="E31" s="510"/>
      <c r="F31" s="499" t="s">
        <v>316</v>
      </c>
      <c r="G31" s="506"/>
      <c r="H31" s="159" t="s">
        <v>414</v>
      </c>
      <c r="I31" s="159" t="s">
        <v>417</v>
      </c>
      <c r="J31" s="277" t="s">
        <v>418</v>
      </c>
    </row>
    <row r="32" spans="1:15" s="29" customFormat="1" ht="54" customHeight="1" thickBot="1" x14ac:dyDescent="0.3">
      <c r="A32" s="492" t="s">
        <v>212</v>
      </c>
      <c r="B32" s="121" t="s">
        <v>204</v>
      </c>
      <c r="C32" s="124" t="s">
        <v>87</v>
      </c>
      <c r="D32" s="494" t="s">
        <v>89</v>
      </c>
      <c r="E32" s="495"/>
      <c r="F32" s="494" t="s">
        <v>91</v>
      </c>
      <c r="G32" s="495"/>
      <c r="H32" s="124" t="s">
        <v>93</v>
      </c>
      <c r="I32" s="122" t="s">
        <v>94</v>
      </c>
      <c r="J32" s="122" t="s">
        <v>96</v>
      </c>
    </row>
    <row r="33" spans="1:10" ht="399.75" customHeight="1" x14ac:dyDescent="0.25">
      <c r="A33" s="493"/>
      <c r="B33" s="158">
        <v>0.3</v>
      </c>
      <c r="C33" s="158">
        <v>0.3</v>
      </c>
      <c r="D33" s="508" t="s">
        <v>419</v>
      </c>
      <c r="E33" s="479"/>
      <c r="F33" s="499" t="s">
        <v>319</v>
      </c>
      <c r="G33" s="506"/>
      <c r="H33" s="159" t="s">
        <v>414</v>
      </c>
      <c r="I33" s="159" t="s">
        <v>320</v>
      </c>
      <c r="J33" s="159" t="s">
        <v>420</v>
      </c>
    </row>
    <row r="34" spans="1:10" s="29" customFormat="1" ht="47.25" customHeight="1" thickBot="1" x14ac:dyDescent="0.3">
      <c r="A34" s="492" t="s">
        <v>216</v>
      </c>
      <c r="B34" s="121" t="s">
        <v>204</v>
      </c>
      <c r="C34" s="121" t="s">
        <v>87</v>
      </c>
      <c r="D34" s="494" t="s">
        <v>89</v>
      </c>
      <c r="E34" s="495"/>
      <c r="F34" s="494" t="s">
        <v>91</v>
      </c>
      <c r="G34" s="495"/>
      <c r="H34" s="124" t="s">
        <v>93</v>
      </c>
      <c r="I34" s="124" t="s">
        <v>94</v>
      </c>
      <c r="J34" s="122" t="s">
        <v>96</v>
      </c>
    </row>
    <row r="35" spans="1:10" ht="409.6" customHeight="1" x14ac:dyDescent="0.25">
      <c r="A35" s="493"/>
      <c r="B35" s="158">
        <v>0.3</v>
      </c>
      <c r="C35" s="158">
        <v>0.3</v>
      </c>
      <c r="D35" s="508" t="s">
        <v>421</v>
      </c>
      <c r="E35" s="479"/>
      <c r="F35" s="499" t="s">
        <v>322</v>
      </c>
      <c r="G35" s="506"/>
      <c r="H35" s="159" t="s">
        <v>414</v>
      </c>
      <c r="I35" s="159" t="s">
        <v>323</v>
      </c>
      <c r="J35" s="159" t="s">
        <v>422</v>
      </c>
    </row>
    <row r="36" spans="1:10" s="29" customFormat="1" ht="47.25" customHeight="1" x14ac:dyDescent="0.25">
      <c r="A36" s="492" t="s">
        <v>220</v>
      </c>
      <c r="B36" s="121" t="s">
        <v>204</v>
      </c>
      <c r="C36" s="124" t="s">
        <v>87</v>
      </c>
      <c r="D36" s="494" t="s">
        <v>89</v>
      </c>
      <c r="E36" s="495"/>
      <c r="F36" s="494" t="s">
        <v>91</v>
      </c>
      <c r="G36" s="495"/>
      <c r="H36" s="124" t="s">
        <v>93</v>
      </c>
      <c r="I36" s="122" t="s">
        <v>94</v>
      </c>
      <c r="J36" s="122" t="s">
        <v>96</v>
      </c>
    </row>
    <row r="37" spans="1:10" ht="409.5" customHeight="1" x14ac:dyDescent="0.25">
      <c r="A37" s="493"/>
      <c r="B37" s="158">
        <v>0.3</v>
      </c>
      <c r="C37" s="158">
        <v>0.3</v>
      </c>
      <c r="D37" s="480" t="s">
        <v>423</v>
      </c>
      <c r="E37" s="507"/>
      <c r="F37" s="499" t="s">
        <v>424</v>
      </c>
      <c r="G37" s="497"/>
      <c r="H37" s="159" t="s">
        <v>414</v>
      </c>
      <c r="I37" s="159" t="s">
        <v>425</v>
      </c>
      <c r="J37" s="279" t="s">
        <v>426</v>
      </c>
    </row>
    <row r="38" spans="1:10" s="29" customFormat="1" ht="48.75" customHeight="1" thickBot="1" x14ac:dyDescent="0.3">
      <c r="A38" s="492" t="s">
        <v>223</v>
      </c>
      <c r="B38" s="121" t="s">
        <v>204</v>
      </c>
      <c r="C38" s="124" t="s">
        <v>87</v>
      </c>
      <c r="D38" s="494" t="s">
        <v>89</v>
      </c>
      <c r="E38" s="495"/>
      <c r="F38" s="494" t="s">
        <v>91</v>
      </c>
      <c r="G38" s="495"/>
      <c r="H38" s="124" t="s">
        <v>93</v>
      </c>
      <c r="I38" s="122" t="s">
        <v>94</v>
      </c>
      <c r="J38" s="122" t="s">
        <v>96</v>
      </c>
    </row>
    <row r="39" spans="1:10" ht="409.6" customHeight="1" x14ac:dyDescent="0.25">
      <c r="A39" s="493"/>
      <c r="B39" s="158">
        <v>0.3</v>
      </c>
      <c r="C39" s="90">
        <v>0.1</v>
      </c>
      <c r="D39" s="478" t="s">
        <v>427</v>
      </c>
      <c r="E39" s="479"/>
      <c r="F39" s="478" t="s">
        <v>428</v>
      </c>
      <c r="G39" s="479"/>
      <c r="H39" s="278" t="s">
        <v>329</v>
      </c>
      <c r="I39" s="278" t="s">
        <v>330</v>
      </c>
      <c r="J39" s="285" t="s">
        <v>429</v>
      </c>
    </row>
    <row r="40" spans="1:10" ht="46.5" customHeight="1" thickBot="1" x14ac:dyDescent="0.3">
      <c r="A40" s="492" t="s">
        <v>228</v>
      </c>
      <c r="B40" s="124" t="s">
        <v>204</v>
      </c>
      <c r="C40" s="150" t="s">
        <v>87</v>
      </c>
      <c r="D40" s="494" t="s">
        <v>89</v>
      </c>
      <c r="E40" s="495"/>
      <c r="F40" s="494" t="s">
        <v>91</v>
      </c>
      <c r="G40" s="495"/>
      <c r="H40" s="124" t="s">
        <v>93</v>
      </c>
      <c r="I40" s="122" t="s">
        <v>94</v>
      </c>
      <c r="J40" s="122" t="s">
        <v>96</v>
      </c>
    </row>
    <row r="41" spans="1:10" ht="351" customHeight="1" thickBot="1" x14ac:dyDescent="0.3">
      <c r="A41" s="493"/>
      <c r="B41" s="161">
        <v>0.5</v>
      </c>
      <c r="C41" s="161">
        <v>0.5</v>
      </c>
      <c r="D41" s="478" t="s">
        <v>430</v>
      </c>
      <c r="E41" s="479"/>
      <c r="F41" s="499" t="s">
        <v>431</v>
      </c>
      <c r="G41" s="497"/>
      <c r="H41" s="278" t="s">
        <v>333</v>
      </c>
      <c r="I41" s="278" t="s">
        <v>432</v>
      </c>
      <c r="J41" s="285" t="s">
        <v>433</v>
      </c>
    </row>
    <row r="42" spans="1:10" ht="48.75" customHeight="1" thickBot="1" x14ac:dyDescent="0.3">
      <c r="A42" s="492" t="s">
        <v>232</v>
      </c>
      <c r="B42" s="123" t="s">
        <v>204</v>
      </c>
      <c r="C42" s="150" t="s">
        <v>87</v>
      </c>
      <c r="D42" s="494" t="s">
        <v>89</v>
      </c>
      <c r="E42" s="495"/>
      <c r="F42" s="494" t="s">
        <v>91</v>
      </c>
      <c r="G42" s="495"/>
      <c r="H42" s="124" t="s">
        <v>93</v>
      </c>
      <c r="I42" s="122" t="s">
        <v>94</v>
      </c>
      <c r="J42" s="122" t="s">
        <v>96</v>
      </c>
    </row>
    <row r="43" spans="1:10" ht="336.75" customHeight="1" thickBot="1" x14ac:dyDescent="0.3">
      <c r="A43" s="493"/>
      <c r="B43" s="161">
        <v>0.2</v>
      </c>
      <c r="C43" s="161">
        <v>0.2</v>
      </c>
      <c r="D43" s="478" t="s">
        <v>434</v>
      </c>
      <c r="E43" s="479"/>
      <c r="F43" s="499" t="s">
        <v>435</v>
      </c>
      <c r="G43" s="497"/>
      <c r="H43" s="162" t="s">
        <v>414</v>
      </c>
      <c r="I43" s="283" t="s">
        <v>337</v>
      </c>
      <c r="J43" s="278" t="s">
        <v>436</v>
      </c>
    </row>
    <row r="44" spans="1:10" ht="42.75" customHeight="1" thickBot="1" x14ac:dyDescent="0.3">
      <c r="A44" s="492" t="s">
        <v>236</v>
      </c>
      <c r="B44" s="123" t="s">
        <v>204</v>
      </c>
      <c r="C44" s="150" t="s">
        <v>87</v>
      </c>
      <c r="D44" s="494" t="s">
        <v>89</v>
      </c>
      <c r="E44" s="495"/>
      <c r="F44" s="494" t="s">
        <v>91</v>
      </c>
      <c r="G44" s="495"/>
      <c r="H44" s="124" t="s">
        <v>93</v>
      </c>
      <c r="I44" s="122" t="s">
        <v>94</v>
      </c>
      <c r="J44" s="122" t="s">
        <v>96</v>
      </c>
    </row>
    <row r="45" spans="1:10" ht="377.25" customHeight="1" thickBot="1" x14ac:dyDescent="0.3">
      <c r="A45" s="493"/>
      <c r="B45" s="161">
        <v>0.2</v>
      </c>
      <c r="C45" s="161">
        <v>0.2</v>
      </c>
      <c r="D45" s="478" t="s">
        <v>437</v>
      </c>
      <c r="E45" s="479"/>
      <c r="F45" s="500" t="s">
        <v>438</v>
      </c>
      <c r="G45" s="501"/>
      <c r="H45" s="88" t="s">
        <v>414</v>
      </c>
      <c r="I45" s="290" t="s">
        <v>340</v>
      </c>
      <c r="J45" s="290" t="s">
        <v>439</v>
      </c>
    </row>
    <row r="46" spans="1:10" ht="45" customHeight="1" thickBot="1" x14ac:dyDescent="0.3">
      <c r="A46" s="492" t="s">
        <v>239</v>
      </c>
      <c r="B46" s="123" t="s">
        <v>204</v>
      </c>
      <c r="C46" s="150" t="s">
        <v>87</v>
      </c>
      <c r="D46" s="494" t="s">
        <v>89</v>
      </c>
      <c r="E46" s="495"/>
      <c r="F46" s="494" t="s">
        <v>91</v>
      </c>
      <c r="G46" s="495"/>
      <c r="H46" s="124" t="s">
        <v>93</v>
      </c>
      <c r="I46" s="122" t="s">
        <v>94</v>
      </c>
      <c r="J46" s="122" t="s">
        <v>96</v>
      </c>
    </row>
    <row r="47" spans="1:10" ht="340.5" customHeight="1" thickBot="1" x14ac:dyDescent="0.3">
      <c r="A47" s="493"/>
      <c r="B47" s="161">
        <v>0.2</v>
      </c>
      <c r="C47" s="161">
        <v>0.2</v>
      </c>
      <c r="D47" s="478" t="s">
        <v>440</v>
      </c>
      <c r="E47" s="479"/>
      <c r="F47" s="478" t="s">
        <v>441</v>
      </c>
      <c r="G47" s="479"/>
      <c r="H47" s="304" t="s">
        <v>343</v>
      </c>
      <c r="I47" s="314" t="s">
        <v>344</v>
      </c>
      <c r="J47" s="305" t="s">
        <v>442</v>
      </c>
    </row>
    <row r="48" spans="1:10" ht="46.5" customHeight="1" thickBot="1" x14ac:dyDescent="0.3">
      <c r="A48" s="492" t="s">
        <v>242</v>
      </c>
      <c r="B48" s="123" t="s">
        <v>204</v>
      </c>
      <c r="C48" s="150" t="s">
        <v>87</v>
      </c>
      <c r="D48" s="494" t="s">
        <v>89</v>
      </c>
      <c r="E48" s="495"/>
      <c r="F48" s="494" t="s">
        <v>91</v>
      </c>
      <c r="G48" s="495"/>
      <c r="H48" s="124" t="s">
        <v>93</v>
      </c>
      <c r="I48" s="122" t="s">
        <v>94</v>
      </c>
      <c r="J48" s="122" t="s">
        <v>96</v>
      </c>
    </row>
    <row r="49" spans="1:13" ht="72" customHeight="1" x14ac:dyDescent="0.25">
      <c r="A49" s="493"/>
      <c r="B49" s="161">
        <v>0.7</v>
      </c>
      <c r="C49" s="90"/>
      <c r="D49" s="496"/>
      <c r="E49" s="497"/>
      <c r="F49" s="498"/>
      <c r="G49" s="498"/>
      <c r="H49" s="88"/>
      <c r="I49" s="88"/>
      <c r="J49" s="88"/>
    </row>
    <row r="50" spans="1:13" ht="48.75" customHeight="1" x14ac:dyDescent="0.25">
      <c r="A50" s="492" t="s">
        <v>243</v>
      </c>
      <c r="B50" s="123" t="s">
        <v>204</v>
      </c>
      <c r="C50" s="150" t="s">
        <v>87</v>
      </c>
      <c r="D50" s="494" t="s">
        <v>89</v>
      </c>
      <c r="E50" s="495"/>
      <c r="F50" s="494" t="s">
        <v>91</v>
      </c>
      <c r="G50" s="495"/>
      <c r="H50" s="124" t="s">
        <v>93</v>
      </c>
      <c r="I50" s="122" t="s">
        <v>94</v>
      </c>
      <c r="J50" s="122" t="s">
        <v>96</v>
      </c>
    </row>
    <row r="51" spans="1:13" ht="72.599999999999994" customHeight="1" x14ac:dyDescent="0.25">
      <c r="A51" s="493"/>
      <c r="B51" s="161">
        <v>0.7</v>
      </c>
      <c r="C51" s="90"/>
      <c r="D51" s="496"/>
      <c r="E51" s="497"/>
      <c r="F51" s="496"/>
      <c r="G51" s="497"/>
      <c r="H51" s="88"/>
      <c r="I51" s="88"/>
      <c r="J51" s="88"/>
    </row>
    <row r="52" spans="1:13" x14ac:dyDescent="0.25">
      <c r="B52" s="1">
        <f>B29+B31+B33+B35+B37+B39+B41+B43+B45+B47+B49+B51</f>
        <v>4.0000000000000009</v>
      </c>
      <c r="C52" s="1">
        <f>C29+C31+C33+C35+C37+C39+C41+C43+C45+C47+C49+C51</f>
        <v>2.4000000000000004</v>
      </c>
    </row>
    <row r="54" spans="1:13" ht="18" customHeight="1" x14ac:dyDescent="0.25"/>
    <row r="55" spans="1:13" ht="18" x14ac:dyDescent="0.25">
      <c r="A55" s="50" t="s">
        <v>443</v>
      </c>
      <c r="B55" s="1" t="s">
        <v>444</v>
      </c>
    </row>
    <row r="56" spans="1:13" ht="24.75" customHeight="1" x14ac:dyDescent="0.25">
      <c r="A56" s="35"/>
    </row>
    <row r="57" spans="1:13" s="28" customFormat="1" ht="13.15" customHeight="1" x14ac:dyDescent="0.25">
      <c r="A57" s="1"/>
      <c r="B57" s="1"/>
      <c r="C57" s="1"/>
      <c r="D57" s="1"/>
      <c r="E57" s="1"/>
      <c r="F57" s="1"/>
      <c r="G57" s="1"/>
      <c r="H57" s="1"/>
      <c r="I57" s="1"/>
      <c r="J57" s="1"/>
    </row>
    <row r="58" spans="1:13" ht="23.25" x14ac:dyDescent="0.25">
      <c r="A58" s="491" t="s">
        <v>445</v>
      </c>
      <c r="B58" s="36" t="s">
        <v>170</v>
      </c>
      <c r="C58" s="36" t="s">
        <v>172</v>
      </c>
      <c r="D58" s="36" t="s">
        <v>173</v>
      </c>
      <c r="E58" s="36" t="s">
        <v>174</v>
      </c>
      <c r="F58" s="36" t="s">
        <v>176</v>
      </c>
      <c r="G58" s="36" t="s">
        <v>177</v>
      </c>
      <c r="H58" s="36" t="s">
        <v>178</v>
      </c>
      <c r="I58" s="36" t="s">
        <v>179</v>
      </c>
      <c r="J58" s="36" t="s">
        <v>181</v>
      </c>
      <c r="K58" s="36" t="s">
        <v>182</v>
      </c>
      <c r="L58" s="36" t="s">
        <v>183</v>
      </c>
      <c r="M58" s="36" t="s">
        <v>184</v>
      </c>
    </row>
    <row r="59" spans="1:13" ht="44.25" customHeight="1" x14ac:dyDescent="0.25">
      <c r="A59" s="491"/>
      <c r="B59" s="37">
        <v>0</v>
      </c>
      <c r="C59" s="37">
        <v>0.3</v>
      </c>
      <c r="D59" s="37">
        <v>0.3</v>
      </c>
      <c r="E59" s="37">
        <v>0.3</v>
      </c>
      <c r="F59" s="37">
        <v>0.3</v>
      </c>
      <c r="G59" s="37">
        <v>0.1</v>
      </c>
      <c r="H59" s="37">
        <v>0.5</v>
      </c>
      <c r="I59" s="37">
        <v>0.2</v>
      </c>
      <c r="J59" s="37">
        <v>0.2</v>
      </c>
      <c r="K59" s="37">
        <v>0.2</v>
      </c>
      <c r="L59" s="37"/>
      <c r="M59" s="37"/>
    </row>
    <row r="60" spans="1:13" x14ac:dyDescent="0.25">
      <c r="B60" s="10"/>
      <c r="C60" s="10"/>
      <c r="D60" s="10"/>
      <c r="E60" s="10"/>
      <c r="F60" s="10"/>
      <c r="G60" s="10"/>
    </row>
    <row r="61" spans="1:13" ht="15" x14ac:dyDescent="0.25">
      <c r="J61" s="28"/>
    </row>
    <row r="62" spans="1:13" ht="39.75" customHeight="1" thickBot="1" x14ac:dyDescent="0.3"/>
    <row r="63" spans="1:13" ht="45.75" thickBot="1" x14ac:dyDescent="0.3">
      <c r="A63" s="222" t="s">
        <v>446</v>
      </c>
      <c r="B63" s="199" t="s">
        <v>447</v>
      </c>
      <c r="C63" s="168"/>
      <c r="D63" s="223" t="s">
        <v>448</v>
      </c>
      <c r="E63" s="199" t="s">
        <v>447</v>
      </c>
      <c r="F63" s="168"/>
      <c r="G63" s="223" t="s">
        <v>449</v>
      </c>
      <c r="H63" s="199" t="s">
        <v>450</v>
      </c>
      <c r="I63" s="220"/>
      <c r="J63" s="160"/>
    </row>
    <row r="64" spans="1:13" ht="34.5" customHeight="1" thickBot="1" x14ac:dyDescent="0.3">
      <c r="A64" s="224"/>
      <c r="B64" s="199" t="s">
        <v>451</v>
      </c>
      <c r="C64" s="168" t="s">
        <v>452</v>
      </c>
      <c r="D64" s="225"/>
      <c r="E64" s="199" t="s">
        <v>451</v>
      </c>
      <c r="F64" s="168" t="s">
        <v>453</v>
      </c>
      <c r="G64" s="225"/>
      <c r="H64" s="199" t="s">
        <v>454</v>
      </c>
      <c r="I64" s="237" t="s">
        <v>455</v>
      </c>
      <c r="J64" s="160"/>
    </row>
    <row r="65" spans="1:10" ht="15.75" thickBot="1" x14ac:dyDescent="0.3">
      <c r="A65" s="224"/>
      <c r="B65" s="199" t="s">
        <v>456</v>
      </c>
      <c r="C65" s="168" t="s">
        <v>457</v>
      </c>
      <c r="D65" s="225"/>
      <c r="E65" s="199" t="s">
        <v>456</v>
      </c>
      <c r="F65" s="168" t="s">
        <v>458</v>
      </c>
      <c r="G65" s="225"/>
      <c r="H65" s="199" t="s">
        <v>459</v>
      </c>
      <c r="I65" s="237" t="s">
        <v>460</v>
      </c>
      <c r="J65" s="160"/>
    </row>
    <row r="66" spans="1:10" ht="15.75" thickBot="1" x14ac:dyDescent="0.3">
      <c r="A66" s="224"/>
      <c r="B66" s="199" t="s">
        <v>447</v>
      </c>
      <c r="C66" s="168"/>
      <c r="D66" s="225"/>
      <c r="E66" s="199" t="s">
        <v>447</v>
      </c>
      <c r="F66" s="168"/>
      <c r="G66" s="225"/>
      <c r="H66" s="199" t="s">
        <v>450</v>
      </c>
      <c r="I66" s="220"/>
      <c r="J66" s="160"/>
    </row>
    <row r="67" spans="1:10" ht="15.75" thickBot="1" x14ac:dyDescent="0.3">
      <c r="A67" s="224"/>
      <c r="B67" s="199" t="s">
        <v>451</v>
      </c>
      <c r="C67" s="168"/>
      <c r="D67" s="225"/>
      <c r="E67" s="199" t="s">
        <v>451</v>
      </c>
      <c r="F67" s="168" t="s">
        <v>461</v>
      </c>
      <c r="G67" s="225"/>
      <c r="H67" s="199" t="s">
        <v>454</v>
      </c>
      <c r="I67" s="220"/>
      <c r="J67" s="160"/>
    </row>
    <row r="68" spans="1:10" ht="28.5" x14ac:dyDescent="0.25">
      <c r="A68" s="226"/>
      <c r="B68" s="199" t="s">
        <v>456</v>
      </c>
      <c r="C68" s="168"/>
      <c r="D68" s="227"/>
      <c r="E68" s="199" t="s">
        <v>456</v>
      </c>
      <c r="F68" s="221" t="s">
        <v>462</v>
      </c>
      <c r="G68" s="227"/>
      <c r="H68" s="199" t="s">
        <v>459</v>
      </c>
      <c r="I68" s="220"/>
      <c r="J68" s="160"/>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B1" zoomScale="70" zoomScaleNormal="70" workbookViewId="0">
      <selection activeCell="E10" sqref="E10"/>
    </sheetView>
  </sheetViews>
  <sheetFormatPr baseColWidth="10" defaultColWidth="10.85546875" defaultRowHeight="14.25" x14ac:dyDescent="0.25"/>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1" customFormat="1" ht="32.25" customHeight="1" thickBot="1" x14ac:dyDescent="0.3">
      <c r="A1" s="430"/>
      <c r="B1" s="407" t="s">
        <v>160</v>
      </c>
      <c r="C1" s="408"/>
      <c r="D1" s="408"/>
      <c r="E1" s="408"/>
      <c r="F1" s="408"/>
      <c r="G1" s="408"/>
      <c r="H1" s="408"/>
      <c r="I1" s="409"/>
      <c r="J1" s="404" t="s">
        <v>161</v>
      </c>
      <c r="K1" s="405"/>
      <c r="L1" s="406"/>
    </row>
    <row r="2" spans="1:15" s="81" customFormat="1" ht="30.75" customHeight="1" thickBot="1" x14ac:dyDescent="0.3">
      <c r="A2" s="431"/>
      <c r="B2" s="410" t="s">
        <v>162</v>
      </c>
      <c r="C2" s="411"/>
      <c r="D2" s="411"/>
      <c r="E2" s="411"/>
      <c r="F2" s="411"/>
      <c r="G2" s="411"/>
      <c r="H2" s="411"/>
      <c r="I2" s="412"/>
      <c r="J2" s="404" t="s">
        <v>163</v>
      </c>
      <c r="K2" s="405"/>
      <c r="L2" s="406"/>
    </row>
    <row r="3" spans="1:15" s="81" customFormat="1" ht="24" customHeight="1" thickBot="1" x14ac:dyDescent="0.3">
      <c r="A3" s="431"/>
      <c r="B3" s="410" t="s">
        <v>0</v>
      </c>
      <c r="C3" s="411"/>
      <c r="D3" s="411"/>
      <c r="E3" s="411"/>
      <c r="F3" s="411"/>
      <c r="G3" s="411"/>
      <c r="H3" s="411"/>
      <c r="I3" s="412"/>
      <c r="J3" s="404" t="s">
        <v>164</v>
      </c>
      <c r="K3" s="405"/>
      <c r="L3" s="406"/>
    </row>
    <row r="4" spans="1:15" s="81" customFormat="1" ht="21.75" customHeight="1" thickBot="1" x14ac:dyDescent="0.3">
      <c r="A4" s="432"/>
      <c r="B4" s="413" t="s">
        <v>463</v>
      </c>
      <c r="C4" s="414"/>
      <c r="D4" s="414"/>
      <c r="E4" s="414"/>
      <c r="F4" s="414"/>
      <c r="G4" s="414"/>
      <c r="H4" s="414"/>
      <c r="I4" s="415"/>
      <c r="J4" s="404" t="s">
        <v>464</v>
      </c>
      <c r="K4" s="405"/>
      <c r="L4" s="406"/>
    </row>
    <row r="5" spans="1:15" s="81" customFormat="1" ht="21.75" customHeight="1" thickBot="1" x14ac:dyDescent="0.3">
      <c r="A5" s="82"/>
      <c r="B5" s="83"/>
      <c r="C5" s="83"/>
      <c r="D5" s="83"/>
      <c r="E5" s="83"/>
      <c r="F5" s="83"/>
      <c r="G5" s="83"/>
      <c r="H5" s="83"/>
      <c r="I5" s="83"/>
      <c r="J5" s="84"/>
      <c r="K5" s="84"/>
      <c r="L5" s="84"/>
    </row>
    <row r="6" spans="1:15" ht="40.35" customHeight="1" thickBot="1" x14ac:dyDescent="0.3">
      <c r="A6" s="51" t="s">
        <v>167</v>
      </c>
      <c r="B6" s="554" t="s">
        <v>168</v>
      </c>
      <c r="C6" s="555"/>
      <c r="D6" s="555"/>
      <c r="E6" s="555"/>
      <c r="F6" s="555"/>
      <c r="G6" s="555"/>
      <c r="H6" s="555"/>
      <c r="I6" s="556"/>
      <c r="J6" s="216" t="s">
        <v>169</v>
      </c>
      <c r="K6" s="557">
        <v>2024110010317</v>
      </c>
      <c r="L6" s="558"/>
      <c r="M6" s="559"/>
      <c r="N6" s="559"/>
      <c r="O6" s="559"/>
    </row>
    <row r="7" spans="1:15" s="81" customFormat="1" ht="21.75" customHeight="1" thickBot="1" x14ac:dyDescent="0.3">
      <c r="A7" s="82"/>
      <c r="B7" s="83"/>
      <c r="C7" s="83"/>
      <c r="D7" s="83"/>
      <c r="E7" s="83"/>
      <c r="F7" s="83"/>
      <c r="G7" s="83"/>
      <c r="H7" s="83"/>
      <c r="I7" s="83"/>
      <c r="J7" s="83"/>
      <c r="K7" s="83"/>
      <c r="L7" s="83"/>
      <c r="M7" s="84"/>
      <c r="N7" s="84"/>
      <c r="O7" s="84"/>
    </row>
    <row r="8" spans="1:15" s="81" customFormat="1" ht="21.75" customHeight="1" thickBot="1" x14ac:dyDescent="0.3">
      <c r="A8" s="536" t="s">
        <v>6</v>
      </c>
      <c r="B8" s="164" t="s">
        <v>170</v>
      </c>
      <c r="C8" s="128" t="s">
        <v>171</v>
      </c>
      <c r="D8" s="164" t="s">
        <v>172</v>
      </c>
      <c r="E8" s="128" t="s">
        <v>171</v>
      </c>
      <c r="F8" s="164" t="s">
        <v>173</v>
      </c>
      <c r="G8" s="128" t="s">
        <v>171</v>
      </c>
      <c r="H8" s="164" t="s">
        <v>174</v>
      </c>
      <c r="I8" s="130" t="s">
        <v>171</v>
      </c>
      <c r="J8" s="550" t="s">
        <v>8</v>
      </c>
      <c r="K8" s="163" t="s">
        <v>175</v>
      </c>
      <c r="L8" s="85"/>
      <c r="M8" s="559"/>
      <c r="N8" s="559"/>
      <c r="O8" s="559"/>
    </row>
    <row r="9" spans="1:15" s="81" customFormat="1" ht="21.75" customHeight="1" x14ac:dyDescent="0.25">
      <c r="A9" s="536"/>
      <c r="B9" s="165" t="s">
        <v>176</v>
      </c>
      <c r="C9" s="128" t="s">
        <v>171</v>
      </c>
      <c r="D9" s="164" t="s">
        <v>177</v>
      </c>
      <c r="E9" s="128" t="s">
        <v>171</v>
      </c>
      <c r="F9" s="164" t="s">
        <v>178</v>
      </c>
      <c r="G9" s="128" t="s">
        <v>171</v>
      </c>
      <c r="H9" s="164" t="s">
        <v>179</v>
      </c>
      <c r="I9" s="130" t="s">
        <v>171</v>
      </c>
      <c r="J9" s="550"/>
      <c r="K9" s="163" t="s">
        <v>180</v>
      </c>
      <c r="L9" s="85"/>
      <c r="M9" s="559"/>
      <c r="N9" s="559"/>
      <c r="O9" s="559"/>
    </row>
    <row r="10" spans="1:15" s="81" customFormat="1" ht="21.75" customHeight="1" thickBot="1" x14ac:dyDescent="0.3">
      <c r="A10" s="536"/>
      <c r="B10" s="164" t="s">
        <v>181</v>
      </c>
      <c r="C10" s="128" t="s">
        <v>171</v>
      </c>
      <c r="D10" s="164" t="s">
        <v>182</v>
      </c>
      <c r="E10" s="128" t="s">
        <v>171</v>
      </c>
      <c r="F10" s="164" t="s">
        <v>183</v>
      </c>
      <c r="G10" s="132"/>
      <c r="H10" s="164" t="s">
        <v>184</v>
      </c>
      <c r="I10" s="130"/>
      <c r="J10" s="550"/>
      <c r="K10" s="163" t="s">
        <v>185</v>
      </c>
      <c r="L10" s="254" t="s">
        <v>171</v>
      </c>
      <c r="M10" s="559"/>
      <c r="N10" s="559"/>
      <c r="O10" s="559"/>
    </row>
    <row r="11" spans="1:15" ht="15" thickBot="1" x14ac:dyDescent="0.3"/>
    <row r="12" spans="1:15" ht="32.1" customHeight="1" thickBot="1" x14ac:dyDescent="0.3">
      <c r="A12" s="537" t="s">
        <v>465</v>
      </c>
      <c r="B12" s="538"/>
      <c r="C12" s="538"/>
      <c r="D12" s="538"/>
      <c r="E12" s="538"/>
      <c r="F12" s="538"/>
      <c r="G12" s="538"/>
      <c r="H12" s="538"/>
      <c r="I12" s="538"/>
      <c r="J12" s="538"/>
      <c r="K12" s="538"/>
      <c r="L12" s="539"/>
    </row>
    <row r="13" spans="1:15" ht="32.1" customHeight="1" thickBot="1" x14ac:dyDescent="0.3">
      <c r="A13" s="551" t="s">
        <v>466</v>
      </c>
      <c r="B13" s="548" t="s">
        <v>102</v>
      </c>
      <c r="C13" s="543" t="s">
        <v>13</v>
      </c>
      <c r="D13" s="545" t="s">
        <v>203</v>
      </c>
      <c r="E13" s="546"/>
      <c r="F13" s="547"/>
      <c r="G13" s="545" t="s">
        <v>209</v>
      </c>
      <c r="H13" s="546"/>
      <c r="I13" s="547"/>
      <c r="J13" s="416" t="s">
        <v>212</v>
      </c>
      <c r="K13" s="417"/>
      <c r="L13" s="418"/>
    </row>
    <row r="14" spans="1:15" ht="32.1" customHeight="1" thickBot="1" x14ac:dyDescent="0.3">
      <c r="A14" s="552"/>
      <c r="B14" s="553"/>
      <c r="C14" s="544"/>
      <c r="D14" s="114" t="s">
        <v>26</v>
      </c>
      <c r="E14" s="112" t="s">
        <v>28</v>
      </c>
      <c r="F14" s="113" t="s">
        <v>107</v>
      </c>
      <c r="G14" s="114" t="s">
        <v>26</v>
      </c>
      <c r="H14" s="112" t="s">
        <v>28</v>
      </c>
      <c r="I14" s="113" t="s">
        <v>107</v>
      </c>
      <c r="J14" s="114" t="s">
        <v>26</v>
      </c>
      <c r="K14" s="112" t="s">
        <v>28</v>
      </c>
      <c r="L14" s="113" t="s">
        <v>107</v>
      </c>
    </row>
    <row r="15" spans="1:15" ht="91.5" customHeight="1" x14ac:dyDescent="0.25">
      <c r="A15" s="197" t="s">
        <v>467</v>
      </c>
      <c r="B15" s="198" t="s">
        <v>187</v>
      </c>
      <c r="C15" s="187" t="s">
        <v>468</v>
      </c>
      <c r="D15" s="274">
        <f>+[1]ACTIVIDAD_1!B26</f>
        <v>546910000</v>
      </c>
      <c r="E15" s="195">
        <v>0</v>
      </c>
      <c r="F15" s="196">
        <f>+[1]ACTIVIDAD_1!C40</f>
        <v>0</v>
      </c>
      <c r="G15" s="274">
        <f>+[1]ACTIVIDAD_1!C26</f>
        <v>276172000</v>
      </c>
      <c r="H15" s="231">
        <f>+[1]ACTIVIDAD_1!C27</f>
        <v>10117500</v>
      </c>
      <c r="I15" s="234">
        <f>+[1]ACTIVIDAD_1!C42</f>
        <v>0.05</v>
      </c>
      <c r="J15" s="272">
        <f>+ACTIVIDAD_1!D25</f>
        <v>106541066</v>
      </c>
      <c r="K15" s="272">
        <v>52357966</v>
      </c>
      <c r="L15" s="239">
        <v>0.1</v>
      </c>
    </row>
    <row r="16" spans="1:15" ht="90" customHeight="1" x14ac:dyDescent="0.25">
      <c r="A16" s="193" t="s">
        <v>469</v>
      </c>
      <c r="B16" s="192" t="s">
        <v>309</v>
      </c>
      <c r="C16" s="191" t="s">
        <v>470</v>
      </c>
      <c r="D16" s="231">
        <f>+[1]ACTIVIDAD_2!B26</f>
        <v>269750000</v>
      </c>
      <c r="E16" s="22">
        <v>0</v>
      </c>
      <c r="F16" s="23">
        <f>+[1]META_PDD!C29</f>
        <v>0</v>
      </c>
      <c r="G16" s="231">
        <f>+[1]ACTIVIDAD_2!C26</f>
        <v>492888000</v>
      </c>
      <c r="H16" s="231">
        <f>+[1]ACTIVIDAD_2!C27</f>
        <v>6111733</v>
      </c>
      <c r="I16" s="229">
        <f>+[1]ACTIVIDAD_2!C42</f>
        <v>0.3</v>
      </c>
      <c r="J16" s="272">
        <v>189432849</v>
      </c>
      <c r="K16" s="272">
        <v>34310006</v>
      </c>
      <c r="L16" s="229">
        <v>0.3</v>
      </c>
    </row>
    <row r="17" spans="1:13" s="26" customFormat="1" ht="16.5" customHeight="1" x14ac:dyDescent="0.2">
      <c r="M17" s="1"/>
    </row>
    <row r="18" spans="1:13" ht="15" customHeight="1" thickBot="1" x14ac:dyDescent="0.3"/>
    <row r="19" spans="1:13" ht="35.1" customHeight="1" thickBot="1" x14ac:dyDescent="0.3">
      <c r="A19" s="537" t="s">
        <v>471</v>
      </c>
      <c r="B19" s="538"/>
      <c r="C19" s="538"/>
      <c r="D19" s="538"/>
      <c r="E19" s="538"/>
      <c r="F19" s="538"/>
      <c r="G19" s="538"/>
      <c r="H19" s="538"/>
      <c r="I19" s="538"/>
      <c r="J19" s="538"/>
      <c r="K19" s="538"/>
      <c r="L19" s="539"/>
    </row>
    <row r="20" spans="1:13" ht="35.1" customHeight="1" x14ac:dyDescent="0.25">
      <c r="A20" s="551" t="s">
        <v>466</v>
      </c>
      <c r="B20" s="548" t="s">
        <v>102</v>
      </c>
      <c r="C20" s="543" t="s">
        <v>13</v>
      </c>
      <c r="D20" s="545" t="s">
        <v>216</v>
      </c>
      <c r="E20" s="546"/>
      <c r="F20" s="547"/>
      <c r="G20" s="545" t="s">
        <v>220</v>
      </c>
      <c r="H20" s="546"/>
      <c r="I20" s="547"/>
      <c r="J20" s="545" t="s">
        <v>223</v>
      </c>
      <c r="K20" s="546"/>
      <c r="L20" s="547"/>
    </row>
    <row r="21" spans="1:13" ht="35.1" customHeight="1" thickBot="1" x14ac:dyDescent="0.3">
      <c r="A21" s="552"/>
      <c r="B21" s="553"/>
      <c r="C21" s="544"/>
      <c r="D21" s="114" t="s">
        <v>26</v>
      </c>
      <c r="E21" s="112" t="s">
        <v>28</v>
      </c>
      <c r="F21" s="113" t="s">
        <v>107</v>
      </c>
      <c r="G21" s="114" t="s">
        <v>26</v>
      </c>
      <c r="H21" s="112" t="s">
        <v>28</v>
      </c>
      <c r="I21" s="113" t="s">
        <v>107</v>
      </c>
      <c r="J21" s="114" t="s">
        <v>26</v>
      </c>
      <c r="K21" s="112" t="s">
        <v>28</v>
      </c>
      <c r="L21" s="113" t="s">
        <v>107</v>
      </c>
    </row>
    <row r="22" spans="1:13" ht="90" customHeight="1" x14ac:dyDescent="0.25">
      <c r="A22" s="197" t="s">
        <v>467</v>
      </c>
      <c r="B22" s="198" t="s">
        <v>187</v>
      </c>
      <c r="C22" s="187" t="s">
        <v>468</v>
      </c>
      <c r="D22" s="273">
        <v>-24084543</v>
      </c>
      <c r="E22" s="231">
        <v>80818333</v>
      </c>
      <c r="F22" s="239">
        <v>0.1</v>
      </c>
      <c r="G22" s="231">
        <v>-11188666</v>
      </c>
      <c r="H22" s="231">
        <v>85224490</v>
      </c>
      <c r="I22" s="239">
        <v>0.1</v>
      </c>
      <c r="J22" s="115">
        <f>ACTIVIDAD_1!G25</f>
        <v>0</v>
      </c>
      <c r="K22" s="110">
        <f>ACTIVIDAD_1!G26</f>
        <v>83944000</v>
      </c>
      <c r="L22" s="239">
        <v>0.1</v>
      </c>
    </row>
    <row r="23" spans="1:13" ht="90" customHeight="1" thickBot="1" x14ac:dyDescent="0.3">
      <c r="A23" s="193" t="s">
        <v>469</v>
      </c>
      <c r="B23" s="192" t="s">
        <v>309</v>
      </c>
      <c r="C23" s="191" t="s">
        <v>470</v>
      </c>
      <c r="D23" s="273">
        <v>54821555</v>
      </c>
      <c r="E23" s="231">
        <v>80507727</v>
      </c>
      <c r="F23" s="239">
        <v>0.3</v>
      </c>
      <c r="G23" s="231">
        <v>159318122</v>
      </c>
      <c r="H23" s="231">
        <v>93066194</v>
      </c>
      <c r="I23" s="239">
        <v>0.3</v>
      </c>
      <c r="J23" s="117">
        <f>ACTIVIDAD_2!G25</f>
        <v>-17147667</v>
      </c>
      <c r="K23" s="25">
        <f>ACTIVIDAD_2!G26</f>
        <v>97423167</v>
      </c>
      <c r="L23" s="239">
        <v>0.1</v>
      </c>
    </row>
    <row r="25" spans="1:13" ht="15" thickBot="1" x14ac:dyDescent="0.3"/>
    <row r="26" spans="1:13" ht="35.1" customHeight="1" thickBot="1" x14ac:dyDescent="0.3">
      <c r="A26" s="540" t="s">
        <v>472</v>
      </c>
      <c r="B26" s="541"/>
      <c r="C26" s="541"/>
      <c r="D26" s="541"/>
      <c r="E26" s="541"/>
      <c r="F26" s="541"/>
      <c r="G26" s="541"/>
      <c r="H26" s="541"/>
      <c r="I26" s="541"/>
      <c r="J26" s="541"/>
      <c r="K26" s="541"/>
      <c r="L26" s="542"/>
    </row>
    <row r="27" spans="1:13" ht="35.1" customHeight="1" x14ac:dyDescent="0.25">
      <c r="A27" s="551" t="s">
        <v>466</v>
      </c>
      <c r="B27" s="548" t="s">
        <v>102</v>
      </c>
      <c r="C27" s="543" t="s">
        <v>13</v>
      </c>
      <c r="D27" s="545" t="s">
        <v>228</v>
      </c>
      <c r="E27" s="546"/>
      <c r="F27" s="547"/>
      <c r="G27" s="545" t="s">
        <v>232</v>
      </c>
      <c r="H27" s="546"/>
      <c r="I27" s="547"/>
      <c r="J27" s="545" t="s">
        <v>236</v>
      </c>
      <c r="K27" s="546"/>
      <c r="L27" s="547"/>
    </row>
    <row r="28" spans="1:13" ht="35.1" customHeight="1" thickBot="1" x14ac:dyDescent="0.3">
      <c r="A28" s="552"/>
      <c r="B28" s="549"/>
      <c r="C28" s="544"/>
      <c r="D28" s="114" t="s">
        <v>26</v>
      </c>
      <c r="E28" s="112" t="s">
        <v>28</v>
      </c>
      <c r="F28" s="113" t="s">
        <v>107</v>
      </c>
      <c r="G28" s="114" t="s">
        <v>26</v>
      </c>
      <c r="H28" s="112" t="s">
        <v>28</v>
      </c>
      <c r="I28" s="113" t="s">
        <v>107</v>
      </c>
      <c r="J28" s="114" t="s">
        <v>26</v>
      </c>
      <c r="K28" s="112" t="s">
        <v>28</v>
      </c>
      <c r="L28" s="113" t="s">
        <v>107</v>
      </c>
    </row>
    <row r="29" spans="1:13" ht="81" customHeight="1" x14ac:dyDescent="0.25">
      <c r="A29" s="197" t="s">
        <v>467</v>
      </c>
      <c r="B29" s="198" t="s">
        <v>187</v>
      </c>
      <c r="C29" s="187" t="s">
        <v>468</v>
      </c>
      <c r="D29" s="273">
        <v>1965500</v>
      </c>
      <c r="E29" s="273">
        <v>83944000</v>
      </c>
      <c r="F29" s="239">
        <v>0.1</v>
      </c>
      <c r="G29" s="231">
        <v>24551840</v>
      </c>
      <c r="H29" s="231">
        <v>83056799</v>
      </c>
      <c r="I29" s="239">
        <v>0.1</v>
      </c>
      <c r="J29" s="231">
        <v>1385239</v>
      </c>
      <c r="K29" s="231">
        <v>83944000</v>
      </c>
      <c r="L29" s="239">
        <v>0.1</v>
      </c>
    </row>
    <row r="30" spans="1:13" ht="94.5" customHeight="1" x14ac:dyDescent="0.25">
      <c r="A30" s="193" t="s">
        <v>469</v>
      </c>
      <c r="B30" s="192" t="s">
        <v>309</v>
      </c>
      <c r="C30" s="191" t="s">
        <v>470</v>
      </c>
      <c r="D30" s="273">
        <v>-3867833</v>
      </c>
      <c r="E30" s="273">
        <v>169313702</v>
      </c>
      <c r="F30" s="239">
        <v>0.5</v>
      </c>
      <c r="G30" s="231">
        <v>24551840</v>
      </c>
      <c r="H30" s="231">
        <v>109189763</v>
      </c>
      <c r="I30" s="239">
        <v>0.2</v>
      </c>
      <c r="J30" s="231">
        <v>1378897454</v>
      </c>
      <c r="K30" s="231">
        <v>110431971</v>
      </c>
      <c r="L30" s="239">
        <v>0.2</v>
      </c>
    </row>
    <row r="32" spans="1:13" ht="15" thickBot="1" x14ac:dyDescent="0.3"/>
    <row r="33" spans="1:12" ht="35.1" customHeight="1" thickBot="1" x14ac:dyDescent="0.3">
      <c r="A33" s="540" t="s">
        <v>473</v>
      </c>
      <c r="B33" s="541"/>
      <c r="C33" s="541"/>
      <c r="D33" s="541"/>
      <c r="E33" s="541"/>
      <c r="F33" s="541"/>
      <c r="G33" s="541"/>
      <c r="H33" s="541"/>
      <c r="I33" s="541"/>
      <c r="J33" s="541"/>
      <c r="K33" s="541"/>
      <c r="L33" s="542"/>
    </row>
    <row r="34" spans="1:12" ht="35.1" customHeight="1" x14ac:dyDescent="0.25">
      <c r="A34" s="551" t="s">
        <v>466</v>
      </c>
      <c r="B34" s="548" t="s">
        <v>102</v>
      </c>
      <c r="C34" s="543" t="s">
        <v>13</v>
      </c>
      <c r="D34" s="545" t="s">
        <v>239</v>
      </c>
      <c r="E34" s="546"/>
      <c r="F34" s="547"/>
      <c r="G34" s="545" t="s">
        <v>474</v>
      </c>
      <c r="H34" s="546"/>
      <c r="I34" s="547"/>
      <c r="J34" s="545" t="s">
        <v>243</v>
      </c>
      <c r="K34" s="546"/>
      <c r="L34" s="547"/>
    </row>
    <row r="35" spans="1:12" ht="35.1" customHeight="1" thickBot="1" x14ac:dyDescent="0.3">
      <c r="A35" s="552"/>
      <c r="B35" s="549"/>
      <c r="C35" s="544"/>
      <c r="D35" s="114" t="s">
        <v>26</v>
      </c>
      <c r="E35" s="112" t="s">
        <v>28</v>
      </c>
      <c r="F35" s="113" t="s">
        <v>107</v>
      </c>
      <c r="G35" s="114" t="s">
        <v>26</v>
      </c>
      <c r="H35" s="112" t="s">
        <v>28</v>
      </c>
      <c r="I35" s="113" t="s">
        <v>107</v>
      </c>
      <c r="J35" s="114" t="s">
        <v>26</v>
      </c>
      <c r="K35" s="112" t="s">
        <v>28</v>
      </c>
      <c r="L35" s="113" t="s">
        <v>107</v>
      </c>
    </row>
    <row r="36" spans="1:12" ht="99" customHeight="1" x14ac:dyDescent="0.25">
      <c r="A36" s="197" t="s">
        <v>467</v>
      </c>
      <c r="B36" s="198" t="s">
        <v>187</v>
      </c>
      <c r="C36" s="187" t="s">
        <v>468</v>
      </c>
      <c r="D36" s="310">
        <f>ACTIVIDAD_1!K25</f>
        <v>24975000</v>
      </c>
      <c r="E36" s="311">
        <f>[2]ACTIVIDAD_1!K26</f>
        <v>84626579</v>
      </c>
      <c r="F36" s="239">
        <v>0.1</v>
      </c>
      <c r="G36" s="115"/>
      <c r="H36" s="110"/>
      <c r="I36" s="111"/>
      <c r="J36" s="115"/>
      <c r="K36" s="110"/>
      <c r="L36" s="111"/>
    </row>
    <row r="37" spans="1:12" ht="93.75" customHeight="1" x14ac:dyDescent="0.25">
      <c r="A37" s="193" t="s">
        <v>469</v>
      </c>
      <c r="B37" s="192" t="s">
        <v>309</v>
      </c>
      <c r="C37" s="191" t="s">
        <v>470</v>
      </c>
      <c r="D37" s="312">
        <f>ACTIVIDAD_2!K25</f>
        <v>18475000</v>
      </c>
      <c r="E37" s="313">
        <f>[2]ACTIVIDAD_2!K26</f>
        <v>246776116</v>
      </c>
      <c r="F37" s="239">
        <v>0.2</v>
      </c>
      <c r="G37" s="116"/>
      <c r="H37" s="22"/>
      <c r="I37" s="23"/>
      <c r="J37" s="116"/>
      <c r="K37" s="22"/>
      <c r="L37" s="23"/>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AF10" zoomScale="90" zoomScaleNormal="90" workbookViewId="0">
      <selection activeCell="AV14" sqref="AV14"/>
    </sheetView>
  </sheetViews>
  <sheetFormatPr baseColWidth="10" defaultColWidth="11.42578125" defaultRowHeight="15" x14ac:dyDescent="0.25"/>
  <cols>
    <col min="1" max="1" width="15.7109375" style="101" customWidth="1"/>
    <col min="2" max="2" width="35.42578125" style="101" customWidth="1"/>
    <col min="3" max="3" width="27.85546875" style="101" customWidth="1"/>
    <col min="4" max="4" width="12" style="101" customWidth="1"/>
    <col min="5" max="5" width="35" style="101" customWidth="1"/>
    <col min="6" max="6" width="22.140625" style="101" customWidth="1"/>
    <col min="7" max="7" width="13.7109375" style="101" customWidth="1"/>
    <col min="8" max="8" width="17.7109375" style="101" customWidth="1"/>
    <col min="9" max="9" width="13.7109375" style="102" customWidth="1"/>
    <col min="10" max="10" width="11.42578125" style="102" customWidth="1"/>
    <col min="11" max="11" width="11.42578125" style="102"/>
    <col min="12" max="12" width="10.140625" style="102" customWidth="1"/>
    <col min="13" max="13" width="10.140625" style="101" customWidth="1"/>
    <col min="14" max="14" width="12.85546875" style="101" customWidth="1"/>
    <col min="15" max="16" width="10.140625" style="101" customWidth="1"/>
    <col min="17" max="17" width="51.42578125" style="101" customWidth="1"/>
    <col min="18" max="19" width="10.140625" style="101" customWidth="1"/>
    <col min="20" max="20" width="58.7109375" style="101" customWidth="1"/>
    <col min="21" max="22" width="10.140625" style="101" customWidth="1"/>
    <col min="23" max="23" width="92.85546875" style="101" customWidth="1"/>
    <col min="24" max="25" width="10.28515625" style="101" customWidth="1"/>
    <col min="26" max="26" width="71.5703125" style="101" customWidth="1"/>
    <col min="27" max="28" width="10.28515625" style="101" customWidth="1"/>
    <col min="29" max="29" width="74.7109375" style="101" customWidth="1"/>
    <col min="30" max="31" width="10.28515625" style="101" customWidth="1"/>
    <col min="32" max="32" width="70.140625" style="101" customWidth="1"/>
    <col min="33" max="33" width="10.28515625" style="101" customWidth="1"/>
    <col min="34" max="34" width="8.85546875" style="101" customWidth="1"/>
    <col min="35" max="35" width="64" style="101" customWidth="1"/>
    <col min="36" max="37" width="10.28515625" style="101" customWidth="1"/>
    <col min="38" max="38" width="61" style="101" customWidth="1"/>
    <col min="39" max="40" width="10.28515625" style="101" customWidth="1"/>
    <col min="41" max="41" width="71.140625" style="101" customWidth="1"/>
    <col min="42" max="43" width="10.28515625" style="101" customWidth="1"/>
    <col min="44" max="44" width="12" style="101" customWidth="1"/>
    <col min="45" max="46" width="10.28515625" style="101" customWidth="1"/>
    <col min="47" max="47" width="12.42578125" style="101" customWidth="1"/>
    <col min="48" max="48" width="14" style="101" customWidth="1"/>
    <col min="49" max="50" width="12" style="101" customWidth="1"/>
    <col min="51" max="91" width="11.42578125" style="105"/>
    <col min="92" max="16384" width="11.42578125" style="101"/>
  </cols>
  <sheetData>
    <row r="1" spans="1:91" s="81" customFormat="1" ht="25.5" customHeight="1" thickBot="1" x14ac:dyDescent="0.3">
      <c r="A1" s="431"/>
      <c r="B1" s="560"/>
      <c r="C1" s="565" t="s">
        <v>160</v>
      </c>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404" t="s">
        <v>161</v>
      </c>
      <c r="AW1" s="405"/>
      <c r="AX1" s="406"/>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97"/>
      <c r="CB1" s="97"/>
      <c r="CC1" s="97"/>
      <c r="CD1" s="97"/>
      <c r="CE1" s="97"/>
      <c r="CF1" s="97"/>
      <c r="CG1" s="97"/>
      <c r="CH1" s="97"/>
      <c r="CI1" s="97"/>
      <c r="CJ1" s="97"/>
      <c r="CK1" s="97"/>
      <c r="CL1" s="97"/>
      <c r="CM1" s="97"/>
    </row>
    <row r="2" spans="1:91" s="81" customFormat="1" ht="25.5" customHeight="1" thickBot="1" x14ac:dyDescent="0.3">
      <c r="A2" s="431"/>
      <c r="B2" s="560"/>
      <c r="C2" s="566" t="s">
        <v>162</v>
      </c>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404" t="s">
        <v>163</v>
      </c>
      <c r="AW2" s="405"/>
      <c r="AX2" s="406"/>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97"/>
      <c r="CB2" s="97"/>
      <c r="CC2" s="97"/>
      <c r="CD2" s="97"/>
      <c r="CE2" s="97"/>
      <c r="CF2" s="97"/>
      <c r="CG2" s="97"/>
      <c r="CH2" s="97"/>
      <c r="CI2" s="97"/>
      <c r="CJ2" s="97"/>
      <c r="CK2" s="97"/>
      <c r="CL2" s="97"/>
      <c r="CM2" s="97"/>
    </row>
    <row r="3" spans="1:91" s="81" customFormat="1" ht="25.5" customHeight="1" thickBot="1" x14ac:dyDescent="0.3">
      <c r="A3" s="431"/>
      <c r="B3" s="560"/>
      <c r="C3" s="566" t="s">
        <v>0</v>
      </c>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404" t="s">
        <v>164</v>
      </c>
      <c r="AW3" s="405"/>
      <c r="AX3" s="406"/>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97"/>
      <c r="CB3" s="97"/>
      <c r="CC3" s="97"/>
      <c r="CD3" s="97"/>
      <c r="CE3" s="97"/>
      <c r="CF3" s="97"/>
      <c r="CG3" s="97"/>
      <c r="CH3" s="97"/>
      <c r="CI3" s="97"/>
      <c r="CJ3" s="97"/>
      <c r="CK3" s="97"/>
      <c r="CL3" s="97"/>
      <c r="CM3" s="97"/>
    </row>
    <row r="4" spans="1:91" s="81" customFormat="1" ht="25.5" customHeight="1" thickBot="1" x14ac:dyDescent="0.3">
      <c r="A4" s="432"/>
      <c r="B4" s="561"/>
      <c r="C4" s="562" t="s">
        <v>475</v>
      </c>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3"/>
      <c r="AL4" s="563"/>
      <c r="AM4" s="563"/>
      <c r="AN4" s="563"/>
      <c r="AO4" s="563"/>
      <c r="AP4" s="563"/>
      <c r="AQ4" s="563"/>
      <c r="AR4" s="563"/>
      <c r="AS4" s="563"/>
      <c r="AT4" s="563"/>
      <c r="AU4" s="564"/>
      <c r="AV4" s="404" t="s">
        <v>476</v>
      </c>
      <c r="AW4" s="405"/>
      <c r="AX4" s="406"/>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97"/>
      <c r="CB4" s="97"/>
      <c r="CC4" s="97"/>
      <c r="CD4" s="97"/>
      <c r="CE4" s="97"/>
      <c r="CF4" s="97"/>
      <c r="CG4" s="97"/>
      <c r="CH4" s="97"/>
      <c r="CI4" s="97"/>
      <c r="CJ4" s="97"/>
      <c r="CK4" s="97"/>
      <c r="CL4" s="97"/>
      <c r="CM4" s="97"/>
    </row>
    <row r="5" spans="1:91" s="81" customFormat="1" ht="11.45" customHeight="1" thickBot="1" x14ac:dyDescent="0.3">
      <c r="A5" s="82"/>
      <c r="B5" s="24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84"/>
      <c r="AW5" s="84"/>
      <c r="AX5" s="84"/>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97"/>
      <c r="CB5" s="97"/>
      <c r="CC5" s="97"/>
      <c r="CD5" s="97"/>
      <c r="CE5" s="97"/>
      <c r="CF5" s="97"/>
      <c r="CG5" s="97"/>
      <c r="CH5" s="97"/>
      <c r="CI5" s="97"/>
      <c r="CJ5" s="97"/>
      <c r="CK5" s="97"/>
      <c r="CL5" s="97"/>
      <c r="CM5" s="97"/>
    </row>
    <row r="6" spans="1:91" s="1" customFormat="1" ht="40.35" customHeight="1" thickBot="1" x14ac:dyDescent="0.3">
      <c r="A6" s="416" t="s">
        <v>167</v>
      </c>
      <c r="B6" s="418"/>
      <c r="C6" s="554" t="s">
        <v>168</v>
      </c>
      <c r="D6" s="555"/>
      <c r="E6" s="555"/>
      <c r="F6" s="555"/>
      <c r="G6" s="555"/>
      <c r="H6" s="555"/>
      <c r="I6" s="555"/>
      <c r="J6" s="555"/>
      <c r="K6" s="556"/>
      <c r="M6" s="173"/>
      <c r="N6" s="216" t="s">
        <v>169</v>
      </c>
      <c r="O6" s="557">
        <v>2024110010317</v>
      </c>
      <c r="P6" s="592"/>
      <c r="Q6" s="558"/>
    </row>
    <row r="7" spans="1:91" s="97" customFormat="1" ht="10.15" customHeight="1" thickBot="1" x14ac:dyDescent="0.3">
      <c r="A7" s="106"/>
      <c r="B7" s="100"/>
      <c r="C7" s="100"/>
      <c r="D7" s="100"/>
      <c r="E7" s="100"/>
      <c r="F7" s="100"/>
      <c r="G7" s="100"/>
      <c r="H7" s="100"/>
      <c r="I7" s="100"/>
      <c r="J7" s="100"/>
      <c r="K7" s="100"/>
      <c r="L7" s="100"/>
      <c r="M7" s="107"/>
      <c r="N7" s="107"/>
      <c r="O7" s="107"/>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row>
    <row r="8" spans="1:91" s="81" customFormat="1" ht="21.75" customHeight="1" thickBot="1" x14ac:dyDescent="0.3">
      <c r="A8" s="536" t="s">
        <v>6</v>
      </c>
      <c r="B8" s="536"/>
      <c r="C8" s="144" t="s">
        <v>170</v>
      </c>
      <c r="D8" s="166" t="s">
        <v>171</v>
      </c>
      <c r="E8" s="144" t="s">
        <v>172</v>
      </c>
      <c r="F8" s="166" t="s">
        <v>171</v>
      </c>
      <c r="G8" s="144" t="s">
        <v>173</v>
      </c>
      <c r="H8" s="166" t="s">
        <v>171</v>
      </c>
      <c r="I8" s="169" t="s">
        <v>174</v>
      </c>
      <c r="J8" s="166" t="s">
        <v>171</v>
      </c>
      <c r="K8" s="170"/>
      <c r="L8" s="171"/>
      <c r="M8" s="148"/>
      <c r="N8" s="571" t="s">
        <v>8</v>
      </c>
      <c r="O8" s="572"/>
      <c r="P8" s="573"/>
      <c r="Q8" s="580" t="s">
        <v>175</v>
      </c>
      <c r="R8" s="580"/>
      <c r="S8" s="580"/>
      <c r="T8" s="567"/>
      <c r="U8" s="568"/>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97"/>
      <c r="CB8" s="97"/>
      <c r="CC8" s="97"/>
      <c r="CD8" s="97"/>
      <c r="CE8" s="97"/>
      <c r="CF8" s="97"/>
      <c r="CG8" s="97"/>
      <c r="CH8" s="97"/>
      <c r="CI8" s="97"/>
      <c r="CJ8" s="97"/>
      <c r="CK8" s="97"/>
      <c r="CL8" s="97"/>
      <c r="CM8" s="97"/>
    </row>
    <row r="9" spans="1:91" s="81" customFormat="1" ht="21.75" customHeight="1" thickBot="1" x14ac:dyDescent="0.3">
      <c r="A9" s="536"/>
      <c r="B9" s="536"/>
      <c r="C9" s="146" t="s">
        <v>176</v>
      </c>
      <c r="D9" s="166" t="s">
        <v>171</v>
      </c>
      <c r="E9" s="144" t="s">
        <v>177</v>
      </c>
      <c r="F9" s="166" t="s">
        <v>171</v>
      </c>
      <c r="G9" s="144" t="s">
        <v>178</v>
      </c>
      <c r="H9" s="166" t="s">
        <v>171</v>
      </c>
      <c r="I9" s="169" t="s">
        <v>179</v>
      </c>
      <c r="J9" s="167" t="s">
        <v>171</v>
      </c>
      <c r="K9" s="170"/>
      <c r="L9" s="171"/>
      <c r="M9" s="148"/>
      <c r="N9" s="574"/>
      <c r="O9" s="575"/>
      <c r="P9" s="576"/>
      <c r="Q9" s="580" t="s">
        <v>180</v>
      </c>
      <c r="R9" s="580"/>
      <c r="S9" s="580"/>
      <c r="T9" s="567"/>
      <c r="U9" s="568"/>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97"/>
      <c r="CB9" s="97"/>
      <c r="CC9" s="97"/>
      <c r="CD9" s="97"/>
      <c r="CE9" s="97"/>
      <c r="CF9" s="97"/>
      <c r="CG9" s="97"/>
      <c r="CH9" s="97"/>
      <c r="CI9" s="97"/>
      <c r="CJ9" s="97"/>
      <c r="CK9" s="97"/>
      <c r="CL9" s="97"/>
      <c r="CM9" s="97"/>
    </row>
    <row r="10" spans="1:91" s="81" customFormat="1" ht="21.75" customHeight="1" thickBot="1" x14ac:dyDescent="0.25">
      <c r="A10" s="536"/>
      <c r="B10" s="536"/>
      <c r="C10" s="144" t="s">
        <v>181</v>
      </c>
      <c r="D10" s="166" t="s">
        <v>171</v>
      </c>
      <c r="E10" s="144" t="s">
        <v>182</v>
      </c>
      <c r="F10" s="166" t="s">
        <v>171</v>
      </c>
      <c r="G10" s="144" t="s">
        <v>183</v>
      </c>
      <c r="H10" s="147"/>
      <c r="I10" s="169" t="s">
        <v>184</v>
      </c>
      <c r="J10" s="145"/>
      <c r="K10" s="170"/>
      <c r="L10" s="171"/>
      <c r="M10" s="148"/>
      <c r="N10" s="577"/>
      <c r="O10" s="578"/>
      <c r="P10" s="579"/>
      <c r="Q10" s="580" t="s">
        <v>185</v>
      </c>
      <c r="R10" s="580"/>
      <c r="S10" s="580"/>
      <c r="T10" s="569" t="s">
        <v>171</v>
      </c>
      <c r="U10" s="570"/>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97"/>
      <c r="CB10" s="97"/>
      <c r="CC10" s="97"/>
      <c r="CD10" s="97"/>
      <c r="CE10" s="97"/>
      <c r="CF10" s="97"/>
      <c r="CG10" s="97"/>
      <c r="CH10" s="97"/>
      <c r="CI10" s="97"/>
      <c r="CJ10" s="97"/>
      <c r="CK10" s="97"/>
      <c r="CL10" s="97"/>
      <c r="CM10" s="97"/>
    </row>
    <row r="11" spans="1:91" s="97" customFormat="1" ht="18" customHeight="1" thickBot="1" x14ac:dyDescent="0.3">
      <c r="I11" s="172"/>
      <c r="J11" s="172"/>
      <c r="K11" s="172"/>
      <c r="L11" s="172"/>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row>
    <row r="12" spans="1:91" ht="23.45" customHeight="1" x14ac:dyDescent="0.25">
      <c r="A12" s="595" t="s">
        <v>123</v>
      </c>
      <c r="B12" s="584" t="s">
        <v>125</v>
      </c>
      <c r="C12" s="597" t="s">
        <v>477</v>
      </c>
      <c r="D12" s="597" t="s">
        <v>129</v>
      </c>
      <c r="E12" s="597" t="s">
        <v>131</v>
      </c>
      <c r="F12" s="597" t="s">
        <v>133</v>
      </c>
      <c r="G12" s="584" t="s">
        <v>135</v>
      </c>
      <c r="H12" s="584" t="s">
        <v>137</v>
      </c>
      <c r="I12" s="599" t="s">
        <v>478</v>
      </c>
      <c r="J12" s="599" t="s">
        <v>479</v>
      </c>
      <c r="K12" s="586" t="s">
        <v>143</v>
      </c>
      <c r="L12" s="601" t="s">
        <v>170</v>
      </c>
      <c r="M12" s="582"/>
      <c r="N12" s="583"/>
      <c r="O12" s="581" t="s">
        <v>172</v>
      </c>
      <c r="P12" s="582"/>
      <c r="Q12" s="583"/>
      <c r="R12" s="581" t="s">
        <v>173</v>
      </c>
      <c r="S12" s="582"/>
      <c r="T12" s="583"/>
      <c r="U12" s="581" t="s">
        <v>174</v>
      </c>
      <c r="V12" s="582"/>
      <c r="W12" s="583"/>
      <c r="X12" s="581" t="s">
        <v>176</v>
      </c>
      <c r="Y12" s="582"/>
      <c r="Z12" s="583"/>
      <c r="AA12" s="581" t="s">
        <v>177</v>
      </c>
      <c r="AB12" s="582"/>
      <c r="AC12" s="583"/>
      <c r="AD12" s="581" t="s">
        <v>178</v>
      </c>
      <c r="AE12" s="582"/>
      <c r="AF12" s="583"/>
      <c r="AG12" s="581" t="s">
        <v>179</v>
      </c>
      <c r="AH12" s="582"/>
      <c r="AI12" s="583"/>
      <c r="AJ12" s="581" t="s">
        <v>181</v>
      </c>
      <c r="AK12" s="582"/>
      <c r="AL12" s="583"/>
      <c r="AM12" s="581" t="s">
        <v>182</v>
      </c>
      <c r="AN12" s="582"/>
      <c r="AO12" s="583"/>
      <c r="AP12" s="581" t="s">
        <v>183</v>
      </c>
      <c r="AQ12" s="582"/>
      <c r="AR12" s="583"/>
      <c r="AS12" s="581" t="s">
        <v>184</v>
      </c>
      <c r="AT12" s="582"/>
      <c r="AU12" s="583"/>
      <c r="AV12" s="590" t="s">
        <v>480</v>
      </c>
      <c r="AW12" s="593" t="s">
        <v>481</v>
      </c>
      <c r="AX12" s="589"/>
      <c r="AY12" s="588"/>
      <c r="AZ12" s="588"/>
      <c r="BA12" s="588"/>
      <c r="BB12" s="588"/>
      <c r="BC12" s="588"/>
      <c r="BD12" s="588"/>
      <c r="BE12" s="588"/>
      <c r="BF12" s="588"/>
      <c r="BG12" s="588"/>
    </row>
    <row r="13" spans="1:91" s="102" customFormat="1" ht="36.75" customHeight="1" thickBot="1" x14ac:dyDescent="0.3">
      <c r="A13" s="596"/>
      <c r="B13" s="585"/>
      <c r="C13" s="598"/>
      <c r="D13" s="598"/>
      <c r="E13" s="598"/>
      <c r="F13" s="598"/>
      <c r="G13" s="585"/>
      <c r="H13" s="585"/>
      <c r="I13" s="600"/>
      <c r="J13" s="600"/>
      <c r="K13" s="587"/>
      <c r="L13" s="149" t="s">
        <v>482</v>
      </c>
      <c r="M13" s="142" t="s">
        <v>483</v>
      </c>
      <c r="N13" s="142" t="s">
        <v>148</v>
      </c>
      <c r="O13" s="149" t="s">
        <v>482</v>
      </c>
      <c r="P13" s="142" t="s">
        <v>483</v>
      </c>
      <c r="Q13" s="142" t="s">
        <v>148</v>
      </c>
      <c r="R13" s="149" t="s">
        <v>482</v>
      </c>
      <c r="S13" s="142" t="s">
        <v>483</v>
      </c>
      <c r="T13" s="142" t="s">
        <v>148</v>
      </c>
      <c r="U13" s="149" t="s">
        <v>482</v>
      </c>
      <c r="V13" s="142" t="s">
        <v>483</v>
      </c>
      <c r="W13" s="142" t="s">
        <v>148</v>
      </c>
      <c r="X13" s="149" t="s">
        <v>482</v>
      </c>
      <c r="Y13" s="142" t="s">
        <v>483</v>
      </c>
      <c r="Z13" s="142" t="s">
        <v>148</v>
      </c>
      <c r="AA13" s="149" t="s">
        <v>482</v>
      </c>
      <c r="AB13" s="142" t="s">
        <v>483</v>
      </c>
      <c r="AC13" s="142" t="s">
        <v>148</v>
      </c>
      <c r="AD13" s="149" t="s">
        <v>482</v>
      </c>
      <c r="AE13" s="142" t="s">
        <v>483</v>
      </c>
      <c r="AF13" s="142" t="s">
        <v>148</v>
      </c>
      <c r="AG13" s="149" t="s">
        <v>482</v>
      </c>
      <c r="AH13" s="142" t="s">
        <v>483</v>
      </c>
      <c r="AI13" s="142" t="s">
        <v>148</v>
      </c>
      <c r="AJ13" s="149" t="s">
        <v>482</v>
      </c>
      <c r="AK13" s="142" t="s">
        <v>483</v>
      </c>
      <c r="AL13" s="142" t="s">
        <v>148</v>
      </c>
      <c r="AM13" s="149" t="s">
        <v>482</v>
      </c>
      <c r="AN13" s="142" t="s">
        <v>483</v>
      </c>
      <c r="AO13" s="142" t="s">
        <v>148</v>
      </c>
      <c r="AP13" s="149" t="s">
        <v>482</v>
      </c>
      <c r="AQ13" s="142" t="s">
        <v>483</v>
      </c>
      <c r="AR13" s="142" t="s">
        <v>148</v>
      </c>
      <c r="AS13" s="149" t="s">
        <v>482</v>
      </c>
      <c r="AT13" s="142" t="s">
        <v>483</v>
      </c>
      <c r="AU13" s="142" t="s">
        <v>148</v>
      </c>
      <c r="AV13" s="591"/>
      <c r="AW13" s="594"/>
      <c r="AX13" s="589"/>
      <c r="AY13" s="588"/>
      <c r="AZ13" s="588"/>
      <c r="BA13" s="588"/>
      <c r="BB13" s="588"/>
      <c r="BC13" s="588"/>
      <c r="BD13" s="588"/>
      <c r="BE13" s="588"/>
      <c r="BF13" s="588"/>
      <c r="BG13" s="588"/>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c r="CJ13" s="104"/>
      <c r="CK13" s="104"/>
      <c r="CL13" s="104"/>
      <c r="CM13" s="104"/>
    </row>
    <row r="14" spans="1:91" ht="325.5" customHeight="1" x14ac:dyDescent="0.25">
      <c r="A14" s="200" t="s">
        <v>484</v>
      </c>
      <c r="B14" s="201" t="s">
        <v>485</v>
      </c>
      <c r="C14" s="201" t="s">
        <v>486</v>
      </c>
      <c r="D14" s="202">
        <v>23</v>
      </c>
      <c r="E14" s="201" t="s">
        <v>487</v>
      </c>
      <c r="F14" s="215" t="s">
        <v>488</v>
      </c>
      <c r="G14" s="202" t="s">
        <v>489</v>
      </c>
      <c r="H14" s="202" t="s">
        <v>490</v>
      </c>
      <c r="I14" s="203">
        <v>15</v>
      </c>
      <c r="J14" s="203">
        <v>47</v>
      </c>
      <c r="K14" s="204">
        <v>4</v>
      </c>
      <c r="L14" s="205">
        <v>0</v>
      </c>
      <c r="M14" s="206">
        <v>0</v>
      </c>
      <c r="N14" s="206">
        <v>0</v>
      </c>
      <c r="O14" s="207">
        <v>0</v>
      </c>
      <c r="P14" s="208">
        <v>0</v>
      </c>
      <c r="Q14" s="238" t="s">
        <v>491</v>
      </c>
      <c r="R14" s="207">
        <v>1</v>
      </c>
      <c r="S14" s="208">
        <v>0</v>
      </c>
      <c r="T14" s="238" t="s">
        <v>492</v>
      </c>
      <c r="U14" s="207">
        <v>0</v>
      </c>
      <c r="V14" s="208">
        <v>0</v>
      </c>
      <c r="W14" s="238" t="s">
        <v>493</v>
      </c>
      <c r="X14" s="207">
        <v>0</v>
      </c>
      <c r="Y14" s="208">
        <v>0</v>
      </c>
      <c r="Z14" s="238" t="s">
        <v>494</v>
      </c>
      <c r="AA14" s="207">
        <v>0</v>
      </c>
      <c r="AB14" s="208">
        <v>0</v>
      </c>
      <c r="AC14" s="280" t="s">
        <v>495</v>
      </c>
      <c r="AD14" s="207">
        <v>0</v>
      </c>
      <c r="AE14" s="282">
        <v>1</v>
      </c>
      <c r="AF14" s="280" t="s">
        <v>496</v>
      </c>
      <c r="AG14" s="288">
        <v>0</v>
      </c>
      <c r="AH14" s="289">
        <v>0</v>
      </c>
      <c r="AI14" s="280" t="s">
        <v>497</v>
      </c>
      <c r="AJ14" s="288">
        <v>1</v>
      </c>
      <c r="AK14" s="289">
        <v>0</v>
      </c>
      <c r="AL14" s="280" t="s">
        <v>498</v>
      </c>
      <c r="AM14" s="207">
        <v>1</v>
      </c>
      <c r="AN14" s="208">
        <v>0</v>
      </c>
      <c r="AO14" s="280" t="s">
        <v>499</v>
      </c>
      <c r="AP14" s="207">
        <v>1</v>
      </c>
      <c r="AQ14" s="208"/>
      <c r="AR14" s="208"/>
      <c r="AS14" s="207"/>
      <c r="AT14" s="208"/>
      <c r="AU14" s="208"/>
      <c r="AV14" s="103">
        <f t="shared" ref="AV14:AW15" si="0">+L14+O14+R14+U14+X14+AA14+AD14+AG14+AJ14+AM14+AP14+AS14</f>
        <v>4</v>
      </c>
      <c r="AW14" s="143">
        <f t="shared" si="0"/>
        <v>1</v>
      </c>
      <c r="AX14" s="242"/>
    </row>
    <row r="15" spans="1:91" ht="132" x14ac:dyDescent="0.25">
      <c r="A15" s="200" t="s">
        <v>484</v>
      </c>
      <c r="B15" s="201" t="s">
        <v>485</v>
      </c>
      <c r="C15" s="201" t="s">
        <v>486</v>
      </c>
      <c r="D15" s="202">
        <v>24</v>
      </c>
      <c r="E15" s="201" t="s">
        <v>500</v>
      </c>
      <c r="F15" s="215" t="s">
        <v>488</v>
      </c>
      <c r="G15" s="202" t="s">
        <v>489</v>
      </c>
      <c r="H15" s="202" t="s">
        <v>490</v>
      </c>
      <c r="I15" s="203">
        <v>15</v>
      </c>
      <c r="J15" s="203">
        <v>47</v>
      </c>
      <c r="K15" s="209">
        <v>4</v>
      </c>
      <c r="L15" s="205">
        <v>0</v>
      </c>
      <c r="M15" s="206">
        <v>0</v>
      </c>
      <c r="N15" s="206">
        <v>0</v>
      </c>
      <c r="O15" s="207">
        <v>0</v>
      </c>
      <c r="P15" s="208">
        <v>0</v>
      </c>
      <c r="Q15" s="238" t="s">
        <v>501</v>
      </c>
      <c r="R15" s="207">
        <v>0</v>
      </c>
      <c r="S15" s="208">
        <v>0</v>
      </c>
      <c r="T15" s="238" t="s">
        <v>501</v>
      </c>
      <c r="U15" s="207">
        <v>1</v>
      </c>
      <c r="V15" s="208">
        <v>0</v>
      </c>
      <c r="W15" s="238" t="s">
        <v>502</v>
      </c>
      <c r="X15" s="207">
        <v>0</v>
      </c>
      <c r="Y15" s="208">
        <v>0</v>
      </c>
      <c r="Z15" s="238" t="s">
        <v>503</v>
      </c>
      <c r="AA15" s="207">
        <v>0</v>
      </c>
      <c r="AB15" s="208">
        <v>0</v>
      </c>
      <c r="AC15" s="238" t="s">
        <v>504</v>
      </c>
      <c r="AD15" s="207">
        <v>0</v>
      </c>
      <c r="AE15" s="208">
        <v>0</v>
      </c>
      <c r="AF15" s="238" t="s">
        <v>505</v>
      </c>
      <c r="AG15" s="288">
        <v>0</v>
      </c>
      <c r="AH15" s="289">
        <v>1</v>
      </c>
      <c r="AI15" s="238" t="s">
        <v>506</v>
      </c>
      <c r="AJ15" s="288">
        <v>0</v>
      </c>
      <c r="AK15" s="289">
        <v>0</v>
      </c>
      <c r="AL15" s="238" t="s">
        <v>507</v>
      </c>
      <c r="AM15" s="207">
        <v>1</v>
      </c>
      <c r="AN15" s="208">
        <v>0</v>
      </c>
      <c r="AO15" s="302" t="s">
        <v>507</v>
      </c>
      <c r="AP15" s="207">
        <v>1</v>
      </c>
      <c r="AQ15" s="208"/>
      <c r="AR15" s="208"/>
      <c r="AS15" s="207">
        <v>1</v>
      </c>
      <c r="AT15" s="208"/>
      <c r="AU15" s="208"/>
      <c r="AV15" s="103">
        <f t="shared" si="0"/>
        <v>4</v>
      </c>
      <c r="AW15" s="143">
        <f t="shared" si="0"/>
        <v>1</v>
      </c>
      <c r="AX15" s="242"/>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25" zoomScaleNormal="25" workbookViewId="0">
      <selection activeCell="S94" sqref="S94"/>
    </sheetView>
  </sheetViews>
  <sheetFormatPr baseColWidth="10" defaultColWidth="10.85546875" defaultRowHeight="14.25" x14ac:dyDescent="0.25"/>
  <cols>
    <col min="1" max="1" width="25.42578125" style="79" customWidth="1"/>
    <col min="2" max="2" width="29.85546875" style="79" customWidth="1"/>
    <col min="3" max="3" width="21.42578125" style="79" customWidth="1"/>
    <col min="4" max="4" width="21.7109375" style="79" customWidth="1"/>
    <col min="5" max="5" width="20.7109375" style="79" bestFit="1" customWidth="1"/>
    <col min="6" max="6" width="21.85546875" style="79" customWidth="1"/>
    <col min="7" max="7" width="20.7109375" style="79" bestFit="1" customWidth="1"/>
    <col min="8" max="8" width="21.42578125" style="79" customWidth="1"/>
    <col min="9" max="9" width="20.7109375" style="79" bestFit="1" customWidth="1"/>
    <col min="10" max="10" width="22.28515625" style="79" customWidth="1"/>
    <col min="11" max="11" width="20.7109375" style="79" bestFit="1" customWidth="1"/>
    <col min="12" max="12" width="23" style="79" customWidth="1"/>
    <col min="13" max="13" width="20.7109375" style="79" bestFit="1" customWidth="1"/>
    <col min="14" max="14" width="22.28515625" style="79" customWidth="1"/>
    <col min="15" max="15" width="20.7109375" style="79" bestFit="1" customWidth="1"/>
    <col min="16" max="17" width="20.42578125" style="79" customWidth="1"/>
    <col min="18" max="18" width="17.28515625" style="79" bestFit="1" customWidth="1"/>
    <col min="19" max="19" width="20.7109375" style="79" bestFit="1" customWidth="1"/>
    <col min="20" max="20" width="21.140625" style="79" customWidth="1"/>
    <col min="21" max="21" width="20.7109375" style="79" bestFit="1" customWidth="1"/>
    <col min="22" max="22" width="19.85546875" style="79" bestFit="1" customWidth="1"/>
    <col min="23" max="23" width="21.85546875" style="79" customWidth="1"/>
    <col min="24" max="24" width="17.28515625" style="79" bestFit="1" customWidth="1"/>
    <col min="25" max="25" width="20.7109375" style="79" bestFit="1" customWidth="1"/>
    <col min="26" max="26" width="20.42578125" style="79" customWidth="1"/>
    <col min="27" max="27" width="17.42578125" style="79" customWidth="1"/>
    <col min="28" max="28" width="19.85546875" style="79" bestFit="1" customWidth="1"/>
    <col min="29" max="29" width="22.85546875" style="79" customWidth="1"/>
    <col min="30" max="30" width="17" style="79" customWidth="1"/>
    <col min="31" max="31" width="19.85546875" style="79" bestFit="1" customWidth="1"/>
    <col min="32" max="32" width="22" style="79" customWidth="1"/>
    <col min="33" max="36" width="20.42578125" style="79" bestFit="1" customWidth="1"/>
    <col min="37" max="16384" width="10.85546875" style="79"/>
  </cols>
  <sheetData>
    <row r="1" spans="1:62" s="1" customFormat="1" ht="20.25" customHeight="1" x14ac:dyDescent="0.25">
      <c r="A1" s="502"/>
      <c r="B1" s="612" t="s">
        <v>508</v>
      </c>
      <c r="C1" s="613"/>
      <c r="D1" s="613"/>
      <c r="E1" s="613"/>
      <c r="F1" s="613"/>
      <c r="G1" s="613"/>
      <c r="H1" s="613"/>
      <c r="I1" s="613"/>
      <c r="J1" s="613"/>
      <c r="K1" s="613"/>
      <c r="L1" s="613"/>
      <c r="M1" s="613"/>
      <c r="N1" s="613"/>
      <c r="O1" s="613"/>
      <c r="P1" s="613"/>
      <c r="Q1" s="613"/>
      <c r="R1" s="613"/>
      <c r="S1" s="613"/>
      <c r="T1" s="613"/>
      <c r="U1" s="613"/>
      <c r="V1" s="613"/>
      <c r="W1" s="613"/>
      <c r="X1" s="613"/>
      <c r="Y1" s="613"/>
      <c r="Z1" s="613"/>
      <c r="AA1" s="613"/>
      <c r="AB1" s="613"/>
      <c r="AC1" s="613"/>
      <c r="AD1" s="613"/>
      <c r="AE1" s="613"/>
      <c r="AF1" s="614"/>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row>
    <row r="2" spans="1:62" s="1" customFormat="1" ht="18.75" customHeight="1" x14ac:dyDescent="0.25">
      <c r="A2" s="503"/>
      <c r="B2" s="615"/>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7"/>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row>
    <row r="3" spans="1:62" s="1" customFormat="1" ht="14.25" customHeight="1" x14ac:dyDescent="0.25">
      <c r="A3" s="503"/>
      <c r="B3" s="615"/>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7"/>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row>
    <row r="4" spans="1:62" s="1" customFormat="1" ht="33" customHeight="1" thickBot="1" x14ac:dyDescent="0.3">
      <c r="A4" s="504"/>
      <c r="B4" s="618"/>
      <c r="C4" s="619"/>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19"/>
      <c r="AE4" s="619"/>
      <c r="AF4" s="620"/>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row>
    <row r="5" spans="1:62" s="1" customFormat="1" ht="15" x14ac:dyDescent="0.25">
      <c r="B5" s="95"/>
      <c r="C5" s="95"/>
      <c r="D5" s="95"/>
      <c r="E5" s="95"/>
      <c r="F5" s="95"/>
      <c r="G5" s="95"/>
      <c r="H5" s="95"/>
      <c r="I5" s="95"/>
      <c r="J5" s="95"/>
      <c r="K5" s="94"/>
      <c r="L5" s="94"/>
      <c r="M5" s="94"/>
      <c r="N5" s="94"/>
      <c r="O5" s="94"/>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row>
    <row r="6" spans="1:62" s="1" customFormat="1" ht="9" customHeight="1" x14ac:dyDescent="0.25">
      <c r="A6" s="5"/>
      <c r="B6" s="95"/>
      <c r="C6" s="95"/>
      <c r="D6" s="95"/>
      <c r="E6" s="95"/>
      <c r="F6" s="95"/>
      <c r="G6" s="95"/>
      <c r="H6" s="95"/>
      <c r="I6" s="95"/>
      <c r="J6" s="95"/>
      <c r="K6" s="95"/>
      <c r="L6" s="95"/>
      <c r="M6" s="95"/>
      <c r="N6" s="95"/>
      <c r="O6" s="95"/>
      <c r="P6" s="2"/>
      <c r="Q6" s="2"/>
      <c r="R6" s="3"/>
      <c r="S6" s="3"/>
      <c r="T6" s="2"/>
      <c r="U6" s="2"/>
      <c r="V6" s="2"/>
      <c r="W6" s="79"/>
      <c r="X6" s="4"/>
      <c r="Y6" s="4"/>
      <c r="Z6" s="4"/>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row>
    <row r="7" spans="1:62" s="1" customFormat="1" ht="15" customHeight="1" thickBot="1" x14ac:dyDescent="0.3">
      <c r="A7" s="6"/>
      <c r="B7" s="95"/>
      <c r="C7" s="95"/>
      <c r="D7" s="95"/>
      <c r="E7" s="95"/>
      <c r="F7" s="95"/>
      <c r="G7" s="95"/>
      <c r="H7" s="95"/>
      <c r="I7" s="95"/>
      <c r="J7" s="95"/>
      <c r="K7" s="95"/>
      <c r="L7" s="95"/>
      <c r="M7" s="95"/>
      <c r="N7" s="95"/>
      <c r="O7" s="95"/>
      <c r="P7" s="2"/>
      <c r="Q7" s="2"/>
      <c r="R7" s="3"/>
      <c r="S7" s="3"/>
      <c r="T7" s="2"/>
      <c r="U7" s="2"/>
      <c r="V7" s="2"/>
      <c r="W7" s="79"/>
      <c r="X7" s="4"/>
      <c r="Y7" s="4"/>
      <c r="Z7" s="126"/>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row>
    <row r="8" spans="1:62" s="1" customFormat="1" ht="15" customHeight="1" thickBot="1" x14ac:dyDescent="0.3">
      <c r="A8" s="511" t="s">
        <v>4</v>
      </c>
      <c r="B8" s="629" t="s">
        <v>509</v>
      </c>
      <c r="C8" s="630"/>
      <c r="D8" s="630"/>
      <c r="E8" s="630"/>
      <c r="F8" s="630"/>
      <c r="G8" s="630"/>
      <c r="H8" s="630"/>
      <c r="I8" s="630"/>
      <c r="J8" s="630"/>
      <c r="K8" s="630"/>
      <c r="L8" s="630"/>
      <c r="M8" s="630"/>
      <c r="N8" s="630"/>
      <c r="O8" s="630"/>
      <c r="P8" s="630"/>
      <c r="Q8" s="630"/>
      <c r="R8" s="630"/>
      <c r="S8" s="630"/>
      <c r="T8" s="630"/>
      <c r="U8" s="630"/>
      <c r="V8" s="630"/>
      <c r="W8" s="630"/>
      <c r="X8" s="630"/>
      <c r="Y8" s="630"/>
      <c r="Z8" s="630"/>
      <c r="AA8" s="635" t="s">
        <v>169</v>
      </c>
      <c r="AB8" s="514">
        <v>2024110010317</v>
      </c>
      <c r="AC8" s="621" t="s">
        <v>402</v>
      </c>
      <c r="AD8" s="622"/>
      <c r="AE8" s="404" t="s">
        <v>161</v>
      </c>
      <c r="AF8" s="406"/>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row>
    <row r="9" spans="1:62" s="1" customFormat="1" ht="15" customHeight="1" thickBot="1" x14ac:dyDescent="0.3">
      <c r="A9" s="512"/>
      <c r="B9" s="631"/>
      <c r="C9" s="632"/>
      <c r="D9" s="632"/>
      <c r="E9" s="632"/>
      <c r="F9" s="632"/>
      <c r="G9" s="632"/>
      <c r="H9" s="632"/>
      <c r="I9" s="632"/>
      <c r="J9" s="632"/>
      <c r="K9" s="632"/>
      <c r="L9" s="632"/>
      <c r="M9" s="632"/>
      <c r="N9" s="632"/>
      <c r="O9" s="632"/>
      <c r="P9" s="632"/>
      <c r="Q9" s="632"/>
      <c r="R9" s="632"/>
      <c r="S9" s="632"/>
      <c r="T9" s="632"/>
      <c r="U9" s="632"/>
      <c r="V9" s="632"/>
      <c r="W9" s="632"/>
      <c r="X9" s="632"/>
      <c r="Y9" s="632"/>
      <c r="Z9" s="632"/>
      <c r="AA9" s="636"/>
      <c r="AB9" s="515"/>
      <c r="AC9" s="621" t="s">
        <v>403</v>
      </c>
      <c r="AD9" s="622"/>
      <c r="AE9" s="404" t="s">
        <v>163</v>
      </c>
      <c r="AF9" s="406"/>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row>
    <row r="10" spans="1:62" s="1" customFormat="1" ht="15" customHeight="1" thickBot="1" x14ac:dyDescent="0.3">
      <c r="A10" s="512"/>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6"/>
      <c r="AB10" s="515"/>
      <c r="AC10" s="621" t="s">
        <v>404</v>
      </c>
      <c r="AD10" s="622"/>
      <c r="AE10" s="638" t="s">
        <v>164</v>
      </c>
      <c r="AF10" s="63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row>
    <row r="11" spans="1:62" s="1" customFormat="1" ht="15" customHeight="1" thickBot="1" x14ac:dyDescent="0.3">
      <c r="A11" s="513"/>
      <c r="B11" s="633"/>
      <c r="C11" s="634"/>
      <c r="D11" s="634"/>
      <c r="E11" s="634"/>
      <c r="F11" s="634"/>
      <c r="G11" s="634"/>
      <c r="H11" s="634"/>
      <c r="I11" s="634"/>
      <c r="J11" s="634"/>
      <c r="K11" s="634"/>
      <c r="L11" s="634"/>
      <c r="M11" s="634"/>
      <c r="N11" s="634"/>
      <c r="O11" s="634"/>
      <c r="P11" s="634"/>
      <c r="Q11" s="634"/>
      <c r="R11" s="634"/>
      <c r="S11" s="634"/>
      <c r="T11" s="634"/>
      <c r="U11" s="634"/>
      <c r="V11" s="634"/>
      <c r="W11" s="634"/>
      <c r="X11" s="634"/>
      <c r="Y11" s="634"/>
      <c r="Z11" s="634"/>
      <c r="AA11" s="637"/>
      <c r="AB11" s="516"/>
      <c r="AC11" s="621" t="s">
        <v>406</v>
      </c>
      <c r="AD11" s="622"/>
      <c r="AE11" s="404" t="s">
        <v>510</v>
      </c>
      <c r="AF11" s="406"/>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row>
    <row r="12" spans="1:62" s="1" customFormat="1" ht="9" customHeight="1" x14ac:dyDescent="0.25">
      <c r="A12" s="14"/>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row>
    <row r="13" spans="1:62" s="26" customFormat="1" ht="16.5" customHeight="1" thickBot="1" x14ac:dyDescent="0.25">
      <c r="C13" s="97"/>
      <c r="D13" s="97"/>
      <c r="E13" s="97"/>
      <c r="F13" s="97"/>
      <c r="G13" s="97"/>
      <c r="H13" s="97"/>
      <c r="I13" s="97"/>
      <c r="J13" s="97"/>
      <c r="K13" s="96"/>
      <c r="L13" s="96"/>
      <c r="M13" s="96"/>
      <c r="N13" s="96"/>
      <c r="O13" s="96"/>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62" s="81" customFormat="1" ht="21.75" customHeight="1" thickBot="1" x14ac:dyDescent="0.3">
      <c r="A14" s="434" t="s">
        <v>6</v>
      </c>
      <c r="B14" s="164" t="s">
        <v>170</v>
      </c>
      <c r="C14" s="128"/>
      <c r="D14" s="164" t="s">
        <v>172</v>
      </c>
      <c r="E14" s="129"/>
      <c r="F14" s="164" t="s">
        <v>173</v>
      </c>
      <c r="G14" s="129"/>
      <c r="H14" s="164" t="s">
        <v>174</v>
      </c>
      <c r="I14" s="130"/>
      <c r="J14" s="98"/>
      <c r="K14" s="433" t="s">
        <v>8</v>
      </c>
      <c r="L14" s="433"/>
      <c r="M14" s="580" t="s">
        <v>175</v>
      </c>
      <c r="N14" s="580"/>
      <c r="O14" s="580"/>
      <c r="P14" s="133"/>
      <c r="Q14" s="173"/>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row>
    <row r="15" spans="1:62" s="81" customFormat="1" ht="21.75" customHeight="1" thickBot="1" x14ac:dyDescent="0.3">
      <c r="A15" s="434"/>
      <c r="B15" s="165" t="s">
        <v>176</v>
      </c>
      <c r="C15" s="131"/>
      <c r="D15" s="164" t="s">
        <v>177</v>
      </c>
      <c r="E15" s="132"/>
      <c r="F15" s="164" t="s">
        <v>178</v>
      </c>
      <c r="G15" s="132"/>
      <c r="H15" s="164" t="s">
        <v>179</v>
      </c>
      <c r="I15" s="130"/>
      <c r="J15" s="98"/>
      <c r="K15" s="433"/>
      <c r="L15" s="433"/>
      <c r="M15" s="580" t="s">
        <v>180</v>
      </c>
      <c r="N15" s="580"/>
      <c r="O15" s="580"/>
      <c r="P15" s="133"/>
      <c r="Q15" s="173"/>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row>
    <row r="16" spans="1:62" s="81" customFormat="1" ht="21.75" customHeight="1" thickBot="1" x14ac:dyDescent="0.3">
      <c r="A16" s="434"/>
      <c r="B16" s="164" t="s">
        <v>181</v>
      </c>
      <c r="C16" s="128"/>
      <c r="D16" s="164" t="s">
        <v>182</v>
      </c>
      <c r="E16" s="132"/>
      <c r="F16" s="164" t="s">
        <v>183</v>
      </c>
      <c r="G16" s="132"/>
      <c r="H16" s="164" t="s">
        <v>184</v>
      </c>
      <c r="I16" s="130"/>
      <c r="K16" s="433"/>
      <c r="L16" s="433"/>
      <c r="M16" s="580" t="s">
        <v>185</v>
      </c>
      <c r="N16" s="580"/>
      <c r="O16" s="580"/>
      <c r="P16" s="133"/>
      <c r="Q16" s="173"/>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row>
    <row r="17" spans="1:62" s="81" customFormat="1" ht="21.75" customHeight="1" thickBot="1" x14ac:dyDescent="0.3">
      <c r="A17" s="1"/>
      <c r="B17" s="1"/>
      <c r="C17" s="1"/>
      <c r="D17" s="1"/>
      <c r="E17" s="1"/>
      <c r="F17" s="1"/>
      <c r="G17" s="98"/>
      <c r="H17" s="98"/>
      <c r="I17" s="98"/>
      <c r="J17" s="98"/>
      <c r="K17" s="99"/>
      <c r="L17" s="99"/>
      <c r="M17" s="97"/>
      <c r="N17" s="97"/>
      <c r="O17" s="97"/>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row>
    <row r="18" spans="1:62" s="1" customFormat="1" ht="48" customHeight="1" thickBot="1" x14ac:dyDescent="0.3">
      <c r="A18" s="386" t="s">
        <v>511</v>
      </c>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8"/>
      <c r="AG18" s="119"/>
      <c r="AH18" s="119"/>
      <c r="AI18" s="119"/>
      <c r="AJ18" s="119"/>
      <c r="AK18" s="119"/>
      <c r="AL18" s="119"/>
      <c r="AM18" s="119"/>
      <c r="AN18" s="79"/>
      <c r="AO18" s="79"/>
      <c r="AP18" s="79"/>
      <c r="AQ18" s="79"/>
      <c r="AR18" s="79"/>
      <c r="AS18" s="79"/>
      <c r="AT18" s="79"/>
      <c r="AU18" s="79"/>
      <c r="AV18" s="79"/>
      <c r="AW18" s="79"/>
      <c r="AX18" s="79"/>
      <c r="AY18" s="79"/>
      <c r="AZ18" s="79"/>
      <c r="BA18" s="79"/>
      <c r="BB18" s="79"/>
      <c r="BC18" s="79"/>
      <c r="BD18" s="79"/>
      <c r="BE18" s="79"/>
      <c r="BF18" s="79"/>
      <c r="BG18" s="79"/>
      <c r="BH18" s="79"/>
      <c r="BI18" s="79"/>
      <c r="BJ18" s="79"/>
    </row>
    <row r="19" spans="1:62" s="1" customFormat="1" ht="50.25" customHeight="1" thickBot="1" x14ac:dyDescent="0.3">
      <c r="A19" s="361" t="s">
        <v>512</v>
      </c>
      <c r="B19" s="362"/>
      <c r="C19" s="626"/>
      <c r="D19" s="626"/>
      <c r="E19" s="626"/>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7"/>
      <c r="AG19" s="119"/>
      <c r="AH19" s="119"/>
      <c r="AI19" s="119"/>
      <c r="AJ19" s="119"/>
      <c r="AK19" s="119"/>
      <c r="AL19" s="119"/>
      <c r="AM19" s="119"/>
      <c r="AN19" s="79"/>
      <c r="AO19" s="79"/>
      <c r="AP19" s="79"/>
      <c r="AQ19" s="79"/>
      <c r="AR19" s="79"/>
      <c r="AS19" s="79"/>
      <c r="AT19" s="79"/>
      <c r="AU19" s="79"/>
      <c r="AV19" s="79"/>
      <c r="AW19" s="79"/>
      <c r="AX19" s="79"/>
      <c r="AY19" s="79"/>
      <c r="AZ19" s="79"/>
      <c r="BA19" s="79"/>
      <c r="BB19" s="79"/>
      <c r="BC19" s="79"/>
      <c r="BD19" s="79"/>
      <c r="BE19" s="79"/>
      <c r="BF19" s="79"/>
      <c r="BG19" s="79"/>
      <c r="BH19" s="79"/>
      <c r="BI19" s="79"/>
      <c r="BJ19" s="79"/>
    </row>
    <row r="20" spans="1:62" s="29" customFormat="1" ht="21.75" customHeight="1" thickBot="1" x14ac:dyDescent="0.3">
      <c r="A20" s="378" t="s">
        <v>513</v>
      </c>
      <c r="B20" s="628" t="s">
        <v>514</v>
      </c>
      <c r="C20" s="494" t="s">
        <v>85</v>
      </c>
      <c r="D20" s="625"/>
      <c r="E20" s="625"/>
      <c r="F20" s="625"/>
      <c r="G20" s="625"/>
      <c r="H20" s="625"/>
      <c r="I20" s="625"/>
      <c r="J20" s="625"/>
      <c r="K20" s="625"/>
      <c r="L20" s="625"/>
      <c r="M20" s="625"/>
      <c r="N20" s="495"/>
      <c r="O20" s="605" t="s">
        <v>87</v>
      </c>
      <c r="P20" s="606"/>
      <c r="Q20" s="606"/>
      <c r="R20" s="606"/>
      <c r="S20" s="606"/>
      <c r="T20" s="606"/>
      <c r="U20" s="606"/>
      <c r="V20" s="606"/>
      <c r="W20" s="606"/>
      <c r="X20" s="606"/>
      <c r="Y20" s="606"/>
      <c r="Z20" s="606"/>
      <c r="AA20" s="606"/>
      <c r="AB20" s="606"/>
      <c r="AC20" s="606"/>
      <c r="AD20" s="606"/>
      <c r="AE20" s="606"/>
      <c r="AF20" s="607"/>
      <c r="AG20" s="119"/>
      <c r="AH20" s="119"/>
      <c r="AI20" s="119"/>
      <c r="AJ20" s="119"/>
      <c r="AK20" s="119"/>
      <c r="AL20" s="119"/>
      <c r="AM20" s="119"/>
      <c r="AN20" s="120"/>
      <c r="AO20" s="120"/>
      <c r="AP20" s="120"/>
      <c r="AQ20" s="120"/>
      <c r="AR20" s="120"/>
      <c r="AS20" s="120"/>
      <c r="AT20" s="120"/>
      <c r="AU20" s="120"/>
      <c r="AV20" s="120"/>
      <c r="AW20" s="120"/>
      <c r="AX20" s="120"/>
      <c r="AY20" s="120"/>
      <c r="AZ20" s="120"/>
      <c r="BA20" s="120"/>
      <c r="BB20" s="120"/>
      <c r="BC20" s="120"/>
      <c r="BD20" s="120"/>
      <c r="BE20" s="120"/>
      <c r="BF20" s="120"/>
      <c r="BG20" s="120"/>
      <c r="BH20" s="120"/>
      <c r="BI20" s="120"/>
      <c r="BJ20" s="120"/>
    </row>
    <row r="21" spans="1:62" s="29" customFormat="1" ht="21.75" customHeight="1" thickBot="1" x14ac:dyDescent="0.3">
      <c r="A21" s="608"/>
      <c r="B21" s="628"/>
      <c r="C21" s="623" t="s">
        <v>203</v>
      </c>
      <c r="D21" s="624"/>
      <c r="E21" s="623" t="s">
        <v>209</v>
      </c>
      <c r="F21" s="624"/>
      <c r="G21" s="623" t="s">
        <v>212</v>
      </c>
      <c r="H21" s="624"/>
      <c r="I21" s="623" t="s">
        <v>216</v>
      </c>
      <c r="J21" s="624"/>
      <c r="K21" s="623" t="s">
        <v>220</v>
      </c>
      <c r="L21" s="624"/>
      <c r="M21" s="623" t="s">
        <v>223</v>
      </c>
      <c r="N21" s="624"/>
      <c r="O21" s="605" t="s">
        <v>203</v>
      </c>
      <c r="P21" s="606"/>
      <c r="Q21" s="607"/>
      <c r="R21" s="602" t="s">
        <v>209</v>
      </c>
      <c r="S21" s="603"/>
      <c r="T21" s="604"/>
      <c r="U21" s="602" t="s">
        <v>212</v>
      </c>
      <c r="V21" s="603"/>
      <c r="W21" s="604"/>
      <c r="X21" s="602" t="s">
        <v>216</v>
      </c>
      <c r="Y21" s="603"/>
      <c r="Z21" s="604"/>
      <c r="AA21" s="602" t="s">
        <v>220</v>
      </c>
      <c r="AB21" s="603"/>
      <c r="AC21" s="604"/>
      <c r="AD21" s="602" t="s">
        <v>223</v>
      </c>
      <c r="AE21" s="603"/>
      <c r="AF21" s="604"/>
      <c r="AG21" s="119"/>
      <c r="AH21" s="119"/>
      <c r="AI21" s="119"/>
      <c r="AJ21" s="119"/>
      <c r="AK21" s="119"/>
      <c r="AL21" s="119"/>
      <c r="AM21" s="119"/>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row>
    <row r="22" spans="1:62" s="29" customFormat="1" ht="28.5" customHeight="1" thickBot="1" x14ac:dyDescent="0.3">
      <c r="A22" s="608"/>
      <c r="B22" s="628"/>
      <c r="C22" s="124" t="s">
        <v>515</v>
      </c>
      <c r="D22" s="124" t="s">
        <v>516</v>
      </c>
      <c r="E22" s="124" t="s">
        <v>515</v>
      </c>
      <c r="F22" s="124" t="s">
        <v>516</v>
      </c>
      <c r="G22" s="124" t="s">
        <v>515</v>
      </c>
      <c r="H22" s="124" t="s">
        <v>516</v>
      </c>
      <c r="I22" s="124" t="s">
        <v>515</v>
      </c>
      <c r="J22" s="124" t="s">
        <v>516</v>
      </c>
      <c r="K22" s="124" t="s">
        <v>515</v>
      </c>
      <c r="L22" s="124" t="s">
        <v>516</v>
      </c>
      <c r="M22" s="124" t="s">
        <v>515</v>
      </c>
      <c r="N22" s="124" t="s">
        <v>516</v>
      </c>
      <c r="O22" s="125" t="s">
        <v>515</v>
      </c>
      <c r="P22" s="125" t="s">
        <v>517</v>
      </c>
      <c r="Q22" s="125" t="s">
        <v>28</v>
      </c>
      <c r="R22" s="125" t="s">
        <v>515</v>
      </c>
      <c r="S22" s="125" t="s">
        <v>517</v>
      </c>
      <c r="T22" s="125" t="s">
        <v>28</v>
      </c>
      <c r="U22" s="125" t="s">
        <v>515</v>
      </c>
      <c r="V22" s="125" t="s">
        <v>517</v>
      </c>
      <c r="W22" s="125" t="s">
        <v>28</v>
      </c>
      <c r="X22" s="125" t="s">
        <v>515</v>
      </c>
      <c r="Y22" s="125" t="s">
        <v>517</v>
      </c>
      <c r="Z22" s="125" t="s">
        <v>28</v>
      </c>
      <c r="AA22" s="125" t="s">
        <v>515</v>
      </c>
      <c r="AB22" s="125" t="s">
        <v>517</v>
      </c>
      <c r="AC22" s="125" t="s">
        <v>28</v>
      </c>
      <c r="AD22" s="125" t="s">
        <v>515</v>
      </c>
      <c r="AE22" s="125" t="s">
        <v>517</v>
      </c>
      <c r="AF22" s="125" t="s">
        <v>28</v>
      </c>
      <c r="AG22" s="119"/>
      <c r="AH22" s="119"/>
      <c r="AI22" s="119"/>
      <c r="AJ22" s="119"/>
      <c r="AK22" s="119"/>
      <c r="AL22" s="119"/>
      <c r="AM22" s="119"/>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row>
    <row r="23" spans="1:62" s="29" customFormat="1" ht="15.75" customHeight="1" x14ac:dyDescent="0.25">
      <c r="A23" s="608"/>
      <c r="B23" s="76" t="s">
        <v>518</v>
      </c>
      <c r="C23" s="137"/>
      <c r="D23" s="135"/>
      <c r="E23" s="137"/>
      <c r="F23" s="135"/>
      <c r="G23" s="137"/>
      <c r="H23" s="135"/>
      <c r="I23" s="137"/>
      <c r="J23" s="135"/>
      <c r="K23" s="137"/>
      <c r="L23" s="135"/>
      <c r="M23" s="137"/>
      <c r="N23" s="135"/>
      <c r="O23" s="74"/>
      <c r="P23" s="135"/>
      <c r="Q23" s="135"/>
      <c r="R23" s="74"/>
      <c r="S23" s="135"/>
      <c r="T23" s="135"/>
      <c r="U23" s="74"/>
      <c r="V23" s="135"/>
      <c r="W23" s="135"/>
      <c r="X23" s="74"/>
      <c r="Y23" s="135"/>
      <c r="Z23" s="135"/>
      <c r="AA23" s="74"/>
      <c r="AB23" s="135"/>
      <c r="AC23" s="135"/>
      <c r="AD23" s="74"/>
      <c r="AE23" s="174"/>
      <c r="AF23" s="138"/>
      <c r="AG23" s="119"/>
      <c r="AH23" s="119"/>
      <c r="AI23" s="119"/>
      <c r="AJ23" s="119"/>
      <c r="AK23" s="119"/>
      <c r="AL23" s="119"/>
      <c r="AM23" s="119"/>
      <c r="AN23" s="120"/>
      <c r="AO23" s="120"/>
      <c r="AP23" s="120"/>
      <c r="AQ23" s="120"/>
      <c r="AR23" s="120"/>
      <c r="AS23" s="120"/>
      <c r="AT23" s="120"/>
      <c r="AU23" s="120"/>
      <c r="AV23" s="120"/>
      <c r="AW23" s="120"/>
      <c r="AX23" s="120"/>
      <c r="AY23" s="120"/>
      <c r="AZ23" s="120"/>
      <c r="BA23" s="120"/>
      <c r="BB23" s="120"/>
      <c r="BC23" s="120"/>
      <c r="BD23" s="120"/>
      <c r="BE23" s="120"/>
      <c r="BF23" s="120"/>
      <c r="BG23" s="120"/>
      <c r="BH23" s="120"/>
      <c r="BI23" s="120"/>
      <c r="BJ23" s="120"/>
    </row>
    <row r="24" spans="1:62" s="29" customFormat="1" ht="15.75" customHeight="1" x14ac:dyDescent="0.25">
      <c r="A24" s="608"/>
      <c r="B24" s="77" t="s">
        <v>519</v>
      </c>
      <c r="C24" s="74"/>
      <c r="D24" s="135"/>
      <c r="E24" s="74"/>
      <c r="F24" s="135"/>
      <c r="G24" s="74"/>
      <c r="H24" s="135"/>
      <c r="I24" s="74"/>
      <c r="J24" s="135"/>
      <c r="K24" s="74"/>
      <c r="L24" s="135"/>
      <c r="M24" s="74"/>
      <c r="N24" s="135"/>
      <c r="O24" s="74"/>
      <c r="P24" s="135"/>
      <c r="Q24" s="135"/>
      <c r="R24" s="74"/>
      <c r="S24" s="135"/>
      <c r="T24" s="135"/>
      <c r="U24" s="74"/>
      <c r="V24" s="135"/>
      <c r="W24" s="135"/>
      <c r="X24" s="74"/>
      <c r="Y24" s="135"/>
      <c r="Z24" s="135"/>
      <c r="AA24" s="74"/>
      <c r="AB24" s="135"/>
      <c r="AC24" s="135"/>
      <c r="AD24" s="74"/>
      <c r="AE24" s="174"/>
      <c r="AF24" s="138"/>
      <c r="AG24" s="119"/>
      <c r="AH24" s="119"/>
      <c r="AI24" s="119"/>
      <c r="AJ24" s="119"/>
      <c r="AK24" s="119"/>
      <c r="AL24" s="119"/>
      <c r="AM24" s="119"/>
      <c r="AN24" s="120"/>
      <c r="AO24" s="120"/>
      <c r="AP24" s="120"/>
      <c r="AQ24" s="120"/>
      <c r="AR24" s="120"/>
      <c r="AS24" s="120"/>
      <c r="AT24" s="120"/>
      <c r="AU24" s="120"/>
      <c r="AV24" s="120"/>
      <c r="AW24" s="120"/>
      <c r="AX24" s="120"/>
      <c r="AY24" s="120"/>
      <c r="AZ24" s="120"/>
      <c r="BA24" s="120"/>
      <c r="BB24" s="120"/>
      <c r="BC24" s="120"/>
      <c r="BD24" s="120"/>
      <c r="BE24" s="120"/>
      <c r="BF24" s="120"/>
      <c r="BG24" s="120"/>
      <c r="BH24" s="120"/>
      <c r="BI24" s="120"/>
      <c r="BJ24" s="120"/>
    </row>
    <row r="25" spans="1:62" s="29" customFormat="1" ht="15.75" customHeight="1" x14ac:dyDescent="0.25">
      <c r="A25" s="608"/>
      <c r="B25" s="77" t="s">
        <v>520</v>
      </c>
      <c r="C25" s="74"/>
      <c r="D25" s="135"/>
      <c r="E25" s="74"/>
      <c r="F25" s="135"/>
      <c r="G25" s="74"/>
      <c r="H25" s="135"/>
      <c r="I25" s="74"/>
      <c r="J25" s="135"/>
      <c r="K25" s="74"/>
      <c r="L25" s="135"/>
      <c r="M25" s="74"/>
      <c r="N25" s="135"/>
      <c r="O25" s="74"/>
      <c r="P25" s="135"/>
      <c r="Q25" s="135"/>
      <c r="R25" s="74"/>
      <c r="S25" s="135"/>
      <c r="T25" s="135"/>
      <c r="U25" s="74"/>
      <c r="V25" s="135"/>
      <c r="W25" s="135"/>
      <c r="X25" s="74"/>
      <c r="Y25" s="135"/>
      <c r="Z25" s="135"/>
      <c r="AA25" s="74"/>
      <c r="AB25" s="135"/>
      <c r="AC25" s="135"/>
      <c r="AD25" s="74"/>
      <c r="AE25" s="174"/>
      <c r="AF25" s="138"/>
      <c r="AG25" s="119"/>
      <c r="AH25" s="119"/>
      <c r="AI25" s="119"/>
      <c r="AJ25" s="119"/>
      <c r="AK25" s="119"/>
      <c r="AL25" s="119"/>
      <c r="AM25" s="119"/>
      <c r="AN25" s="120"/>
      <c r="AO25" s="120"/>
      <c r="AP25" s="120"/>
      <c r="AQ25" s="120"/>
      <c r="AR25" s="120"/>
      <c r="AS25" s="120"/>
      <c r="AT25" s="120"/>
      <c r="AU25" s="120"/>
      <c r="AV25" s="120"/>
      <c r="AW25" s="120"/>
      <c r="AX25" s="120"/>
      <c r="AY25" s="120"/>
      <c r="AZ25" s="120"/>
      <c r="BA25" s="120"/>
      <c r="BB25" s="120"/>
      <c r="BC25" s="120"/>
      <c r="BD25" s="120"/>
      <c r="BE25" s="120"/>
      <c r="BF25" s="120"/>
      <c r="BG25" s="120"/>
      <c r="BH25" s="120"/>
      <c r="BI25" s="120"/>
      <c r="BJ25" s="120"/>
    </row>
    <row r="26" spans="1:62" s="29" customFormat="1" ht="15.75" customHeight="1" x14ac:dyDescent="0.25">
      <c r="A26" s="608"/>
      <c r="B26" s="77" t="s">
        <v>521</v>
      </c>
      <c r="C26" s="74"/>
      <c r="D26" s="135"/>
      <c r="E26" s="74"/>
      <c r="F26" s="135"/>
      <c r="G26" s="74"/>
      <c r="H26" s="135"/>
      <c r="I26" s="74"/>
      <c r="J26" s="135"/>
      <c r="K26" s="74"/>
      <c r="L26" s="135"/>
      <c r="M26" s="74"/>
      <c r="N26" s="135"/>
      <c r="O26" s="74"/>
      <c r="P26" s="135"/>
      <c r="Q26" s="135"/>
      <c r="R26" s="74"/>
      <c r="S26" s="135"/>
      <c r="T26" s="135"/>
      <c r="U26" s="74"/>
      <c r="V26" s="135"/>
      <c r="W26" s="135"/>
      <c r="X26" s="74"/>
      <c r="Y26" s="135"/>
      <c r="Z26" s="135"/>
      <c r="AA26" s="74"/>
      <c r="AB26" s="135"/>
      <c r="AC26" s="135"/>
      <c r="AD26" s="74"/>
      <c r="AE26" s="174"/>
      <c r="AF26" s="138"/>
      <c r="AG26" s="119"/>
      <c r="AH26" s="119"/>
      <c r="AI26" s="119"/>
      <c r="AJ26" s="119"/>
      <c r="AK26" s="119"/>
      <c r="AL26" s="119"/>
      <c r="AM26" s="119"/>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row>
    <row r="27" spans="1:62" s="29" customFormat="1" ht="15.75" customHeight="1" x14ac:dyDescent="0.25">
      <c r="A27" s="608"/>
      <c r="B27" s="77" t="s">
        <v>522</v>
      </c>
      <c r="C27" s="74"/>
      <c r="D27" s="135"/>
      <c r="E27" s="74"/>
      <c r="F27" s="135"/>
      <c r="G27" s="74"/>
      <c r="H27" s="135"/>
      <c r="I27" s="74"/>
      <c r="J27" s="135"/>
      <c r="K27" s="74"/>
      <c r="L27" s="135"/>
      <c r="M27" s="74"/>
      <c r="N27" s="135"/>
      <c r="O27" s="74"/>
      <c r="P27" s="135"/>
      <c r="Q27" s="135"/>
      <c r="R27" s="74"/>
      <c r="S27" s="135"/>
      <c r="T27" s="135"/>
      <c r="U27" s="74"/>
      <c r="V27" s="135"/>
      <c r="W27" s="135"/>
      <c r="X27" s="74"/>
      <c r="Y27" s="135"/>
      <c r="Z27" s="135"/>
      <c r="AA27" s="74"/>
      <c r="AB27" s="135"/>
      <c r="AC27" s="135"/>
      <c r="AD27" s="74"/>
      <c r="AE27" s="174"/>
      <c r="AF27" s="138"/>
      <c r="AG27" s="119"/>
      <c r="AH27" s="119"/>
      <c r="AI27" s="119"/>
      <c r="AJ27" s="119"/>
      <c r="AK27" s="119"/>
      <c r="AL27" s="119"/>
      <c r="AM27" s="119"/>
      <c r="AN27" s="120"/>
      <c r="AO27" s="120"/>
      <c r="AP27" s="120"/>
      <c r="AQ27" s="120"/>
      <c r="AR27" s="120"/>
      <c r="AS27" s="120"/>
      <c r="AT27" s="120"/>
      <c r="AU27" s="120"/>
      <c r="AV27" s="120"/>
      <c r="AW27" s="120"/>
      <c r="AX27" s="120"/>
      <c r="AY27" s="120"/>
      <c r="AZ27" s="120"/>
      <c r="BA27" s="120"/>
      <c r="BB27" s="120"/>
      <c r="BC27" s="120"/>
      <c r="BD27" s="120"/>
      <c r="BE27" s="120"/>
      <c r="BF27" s="120"/>
      <c r="BG27" s="120"/>
      <c r="BH27" s="120"/>
      <c r="BI27" s="120"/>
      <c r="BJ27" s="120"/>
    </row>
    <row r="28" spans="1:62" s="29" customFormat="1" ht="15.75" customHeight="1" x14ac:dyDescent="0.25">
      <c r="A28" s="608"/>
      <c r="B28" s="77" t="s">
        <v>523</v>
      </c>
      <c r="C28" s="74"/>
      <c r="D28" s="135"/>
      <c r="E28" s="74"/>
      <c r="F28" s="135"/>
      <c r="G28" s="74"/>
      <c r="H28" s="135"/>
      <c r="I28" s="74"/>
      <c r="J28" s="135"/>
      <c r="K28" s="74"/>
      <c r="L28" s="135"/>
      <c r="M28" s="74"/>
      <c r="N28" s="135"/>
      <c r="O28" s="74"/>
      <c r="P28" s="135"/>
      <c r="Q28" s="135"/>
      <c r="R28" s="74"/>
      <c r="S28" s="135"/>
      <c r="T28" s="135"/>
      <c r="U28" s="74"/>
      <c r="V28" s="135"/>
      <c r="W28" s="135"/>
      <c r="X28" s="74"/>
      <c r="Y28" s="135"/>
      <c r="Z28" s="135"/>
      <c r="AA28" s="74"/>
      <c r="AB28" s="135"/>
      <c r="AC28" s="135"/>
      <c r="AD28" s="74"/>
      <c r="AE28" s="174"/>
      <c r="AF28" s="138"/>
      <c r="AG28" s="119"/>
      <c r="AH28" s="119"/>
      <c r="AI28" s="119"/>
      <c r="AJ28" s="119"/>
      <c r="AK28" s="119"/>
      <c r="AL28" s="119"/>
      <c r="AM28" s="119"/>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row>
    <row r="29" spans="1:62" s="29" customFormat="1" ht="15.75" customHeight="1" x14ac:dyDescent="0.25">
      <c r="A29" s="608"/>
      <c r="B29" s="77" t="s">
        <v>524</v>
      </c>
      <c r="C29" s="74"/>
      <c r="D29" s="135"/>
      <c r="E29" s="74"/>
      <c r="F29" s="135"/>
      <c r="G29" s="74"/>
      <c r="H29" s="135"/>
      <c r="I29" s="74"/>
      <c r="J29" s="135"/>
      <c r="K29" s="74"/>
      <c r="L29" s="135"/>
      <c r="M29" s="74"/>
      <c r="N29" s="135"/>
      <c r="O29" s="74"/>
      <c r="P29" s="135"/>
      <c r="Q29" s="135"/>
      <c r="R29" s="74"/>
      <c r="S29" s="135"/>
      <c r="T29" s="135"/>
      <c r="U29" s="74"/>
      <c r="V29" s="135"/>
      <c r="W29" s="135"/>
      <c r="X29" s="74"/>
      <c r="Y29" s="135"/>
      <c r="Z29" s="135"/>
      <c r="AA29" s="74"/>
      <c r="AB29" s="135"/>
      <c r="AC29" s="135"/>
      <c r="AD29" s="74"/>
      <c r="AE29" s="174"/>
      <c r="AF29" s="138"/>
      <c r="AG29" s="119"/>
      <c r="AH29" s="119"/>
      <c r="AI29" s="119"/>
      <c r="AJ29" s="119"/>
      <c r="AK29" s="119"/>
      <c r="AL29" s="119"/>
      <c r="AM29" s="119"/>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row>
    <row r="30" spans="1:62" s="29" customFormat="1" ht="15.75" customHeight="1" x14ac:dyDescent="0.25">
      <c r="A30" s="608"/>
      <c r="B30" s="77" t="s">
        <v>525</v>
      </c>
      <c r="C30" s="74"/>
      <c r="D30" s="135"/>
      <c r="E30" s="74"/>
      <c r="F30" s="135"/>
      <c r="G30" s="74"/>
      <c r="H30" s="135"/>
      <c r="I30" s="74"/>
      <c r="J30" s="135"/>
      <c r="K30" s="74"/>
      <c r="L30" s="135"/>
      <c r="M30" s="74"/>
      <c r="N30" s="135"/>
      <c r="O30" s="74"/>
      <c r="P30" s="135"/>
      <c r="Q30" s="135"/>
      <c r="R30" s="74"/>
      <c r="S30" s="135"/>
      <c r="T30" s="135"/>
      <c r="U30" s="74"/>
      <c r="V30" s="135"/>
      <c r="W30" s="135"/>
      <c r="X30" s="74"/>
      <c r="Y30" s="135"/>
      <c r="Z30" s="135"/>
      <c r="AA30" s="74"/>
      <c r="AB30" s="135"/>
      <c r="AC30" s="135"/>
      <c r="AD30" s="74"/>
      <c r="AE30" s="174"/>
      <c r="AF30" s="138"/>
      <c r="AG30" s="119"/>
      <c r="AH30" s="119"/>
      <c r="AI30" s="119"/>
      <c r="AJ30" s="119"/>
      <c r="AK30" s="119"/>
      <c r="AL30" s="119"/>
      <c r="AM30" s="119"/>
      <c r="AN30" s="120"/>
      <c r="AO30" s="120"/>
      <c r="AP30" s="120"/>
      <c r="AQ30" s="120"/>
      <c r="AR30" s="120"/>
      <c r="AS30" s="120"/>
      <c r="AT30" s="120"/>
      <c r="AU30" s="120"/>
      <c r="AV30" s="120"/>
      <c r="AW30" s="120"/>
      <c r="AX30" s="120"/>
      <c r="AY30" s="120"/>
      <c r="AZ30" s="120"/>
      <c r="BA30" s="120"/>
      <c r="BB30" s="120"/>
      <c r="BC30" s="120"/>
      <c r="BD30" s="120"/>
      <c r="BE30" s="120"/>
      <c r="BF30" s="120"/>
      <c r="BG30" s="120"/>
      <c r="BH30" s="120"/>
      <c r="BI30" s="120"/>
      <c r="BJ30" s="120"/>
    </row>
    <row r="31" spans="1:62" s="29" customFormat="1" ht="15.75" customHeight="1" x14ac:dyDescent="0.25">
      <c r="A31" s="608"/>
      <c r="B31" s="77" t="s">
        <v>526</v>
      </c>
      <c r="C31" s="74"/>
      <c r="D31" s="135"/>
      <c r="E31" s="74"/>
      <c r="F31" s="135"/>
      <c r="G31" s="74"/>
      <c r="H31" s="135"/>
      <c r="I31" s="74"/>
      <c r="J31" s="135"/>
      <c r="K31" s="74"/>
      <c r="L31" s="135"/>
      <c r="M31" s="74"/>
      <c r="N31" s="135"/>
      <c r="O31" s="74"/>
      <c r="P31" s="135"/>
      <c r="Q31" s="135"/>
      <c r="R31" s="74"/>
      <c r="S31" s="135"/>
      <c r="T31" s="135"/>
      <c r="U31" s="74"/>
      <c r="V31" s="135"/>
      <c r="W31" s="135"/>
      <c r="X31" s="74"/>
      <c r="Y31" s="135"/>
      <c r="Z31" s="135"/>
      <c r="AA31" s="74"/>
      <c r="AB31" s="135"/>
      <c r="AC31" s="135"/>
      <c r="AD31" s="74"/>
      <c r="AE31" s="174"/>
      <c r="AF31" s="138"/>
      <c r="AG31" s="119"/>
      <c r="AH31" s="119"/>
      <c r="AI31" s="119"/>
      <c r="AJ31" s="119"/>
      <c r="AK31" s="119"/>
      <c r="AL31" s="119"/>
      <c r="AM31" s="119"/>
      <c r="AN31" s="120"/>
      <c r="AO31" s="120"/>
      <c r="AP31" s="120"/>
      <c r="AQ31" s="120"/>
      <c r="AR31" s="120"/>
      <c r="AS31" s="120"/>
      <c r="AT31" s="120"/>
      <c r="AU31" s="120"/>
      <c r="AV31" s="120"/>
      <c r="AW31" s="120"/>
      <c r="AX31" s="120"/>
      <c r="AY31" s="120"/>
      <c r="AZ31" s="120"/>
      <c r="BA31" s="120"/>
      <c r="BB31" s="120"/>
      <c r="BC31" s="120"/>
      <c r="BD31" s="120"/>
      <c r="BE31" s="120"/>
      <c r="BF31" s="120"/>
      <c r="BG31" s="120"/>
      <c r="BH31" s="120"/>
      <c r="BI31" s="120"/>
      <c r="BJ31" s="120"/>
    </row>
    <row r="32" spans="1:62" s="29" customFormat="1" ht="15.75" customHeight="1" x14ac:dyDescent="0.25">
      <c r="A32" s="608"/>
      <c r="B32" s="77" t="s">
        <v>527</v>
      </c>
      <c r="C32" s="74"/>
      <c r="D32" s="135"/>
      <c r="E32" s="74"/>
      <c r="F32" s="135"/>
      <c r="G32" s="74"/>
      <c r="H32" s="135"/>
      <c r="I32" s="74"/>
      <c r="J32" s="135"/>
      <c r="K32" s="74"/>
      <c r="L32" s="135"/>
      <c r="M32" s="74"/>
      <c r="N32" s="135"/>
      <c r="O32" s="74"/>
      <c r="P32" s="135"/>
      <c r="Q32" s="135"/>
      <c r="R32" s="74"/>
      <c r="S32" s="135"/>
      <c r="T32" s="135"/>
      <c r="U32" s="74"/>
      <c r="V32" s="135"/>
      <c r="W32" s="135"/>
      <c r="X32" s="74"/>
      <c r="Y32" s="135"/>
      <c r="Z32" s="135"/>
      <c r="AA32" s="74"/>
      <c r="AB32" s="135"/>
      <c r="AC32" s="135"/>
      <c r="AD32" s="74"/>
      <c r="AE32" s="174"/>
      <c r="AF32" s="138"/>
      <c r="AG32" s="119"/>
      <c r="AH32" s="119"/>
      <c r="AI32" s="119"/>
      <c r="AJ32" s="119"/>
      <c r="AK32" s="119"/>
      <c r="AL32" s="119"/>
      <c r="AM32" s="119"/>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row>
    <row r="33" spans="1:62" s="29" customFormat="1" ht="15.75" customHeight="1" x14ac:dyDescent="0.25">
      <c r="A33" s="608"/>
      <c r="B33" s="77" t="s">
        <v>528</v>
      </c>
      <c r="C33" s="74"/>
      <c r="D33" s="135"/>
      <c r="E33" s="74"/>
      <c r="F33" s="135"/>
      <c r="G33" s="74"/>
      <c r="H33" s="135"/>
      <c r="I33" s="74"/>
      <c r="J33" s="135"/>
      <c r="K33" s="74"/>
      <c r="L33" s="135"/>
      <c r="M33" s="74"/>
      <c r="N33" s="135"/>
      <c r="O33" s="74"/>
      <c r="P33" s="135"/>
      <c r="Q33" s="135"/>
      <c r="R33" s="74"/>
      <c r="S33" s="135"/>
      <c r="T33" s="135"/>
      <c r="U33" s="74"/>
      <c r="V33" s="135"/>
      <c r="W33" s="135"/>
      <c r="X33" s="74"/>
      <c r="Y33" s="135"/>
      <c r="Z33" s="135"/>
      <c r="AA33" s="74"/>
      <c r="AB33" s="135"/>
      <c r="AC33" s="135"/>
      <c r="AD33" s="74"/>
      <c r="AE33" s="174"/>
      <c r="AF33" s="138"/>
      <c r="AG33" s="119"/>
      <c r="AH33" s="119"/>
      <c r="AI33" s="119"/>
      <c r="AJ33" s="119"/>
      <c r="AK33" s="119"/>
      <c r="AL33" s="119"/>
      <c r="AM33" s="119"/>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row>
    <row r="34" spans="1:62" s="29" customFormat="1" ht="15.75" customHeight="1" x14ac:dyDescent="0.25">
      <c r="A34" s="608"/>
      <c r="B34" s="77" t="s">
        <v>529</v>
      </c>
      <c r="C34" s="74"/>
      <c r="D34" s="135"/>
      <c r="E34" s="74"/>
      <c r="F34" s="135"/>
      <c r="G34" s="74"/>
      <c r="H34" s="135"/>
      <c r="I34" s="74"/>
      <c r="J34" s="135"/>
      <c r="K34" s="74"/>
      <c r="L34" s="135"/>
      <c r="M34" s="74"/>
      <c r="N34" s="135"/>
      <c r="O34" s="74"/>
      <c r="P34" s="135"/>
      <c r="Q34" s="135"/>
      <c r="R34" s="74"/>
      <c r="S34" s="135"/>
      <c r="T34" s="135"/>
      <c r="U34" s="74"/>
      <c r="V34" s="135"/>
      <c r="W34" s="135"/>
      <c r="X34" s="74"/>
      <c r="Y34" s="135"/>
      <c r="Z34" s="135"/>
      <c r="AA34" s="74"/>
      <c r="AB34" s="135"/>
      <c r="AC34" s="135"/>
      <c r="AD34" s="74"/>
      <c r="AE34" s="174"/>
      <c r="AF34" s="138"/>
      <c r="AG34" s="119"/>
      <c r="AH34" s="119"/>
      <c r="AI34" s="119"/>
      <c r="AJ34" s="119"/>
      <c r="AK34" s="119"/>
      <c r="AL34" s="119"/>
      <c r="AM34" s="119"/>
      <c r="AN34" s="120"/>
      <c r="AO34" s="120"/>
      <c r="AP34" s="120"/>
      <c r="AQ34" s="120"/>
      <c r="AR34" s="120"/>
      <c r="AS34" s="120"/>
      <c r="AT34" s="120"/>
      <c r="AU34" s="120"/>
      <c r="AV34" s="120"/>
      <c r="AW34" s="120"/>
      <c r="AX34" s="120"/>
      <c r="AY34" s="120"/>
      <c r="AZ34" s="120"/>
      <c r="BA34" s="120"/>
      <c r="BB34" s="120"/>
      <c r="BC34" s="120"/>
      <c r="BD34" s="120"/>
      <c r="BE34" s="120"/>
      <c r="BF34" s="120"/>
      <c r="BG34" s="120"/>
      <c r="BH34" s="120"/>
      <c r="BI34" s="120"/>
      <c r="BJ34" s="120"/>
    </row>
    <row r="35" spans="1:62" s="29" customFormat="1" ht="15.75" customHeight="1" x14ac:dyDescent="0.25">
      <c r="A35" s="608"/>
      <c r="B35" s="77" t="s">
        <v>530</v>
      </c>
      <c r="C35" s="74"/>
      <c r="D35" s="135"/>
      <c r="E35" s="74"/>
      <c r="F35" s="135"/>
      <c r="G35" s="74"/>
      <c r="H35" s="135"/>
      <c r="I35" s="74"/>
      <c r="J35" s="135"/>
      <c r="K35" s="74"/>
      <c r="L35" s="135"/>
      <c r="M35" s="74"/>
      <c r="N35" s="135"/>
      <c r="O35" s="74"/>
      <c r="P35" s="135"/>
      <c r="Q35" s="135"/>
      <c r="R35" s="74"/>
      <c r="S35" s="135"/>
      <c r="T35" s="135"/>
      <c r="U35" s="74"/>
      <c r="V35" s="135"/>
      <c r="W35" s="135"/>
      <c r="X35" s="74"/>
      <c r="Y35" s="135"/>
      <c r="Z35" s="135"/>
      <c r="AA35" s="74"/>
      <c r="AB35" s="135"/>
      <c r="AC35" s="135"/>
      <c r="AD35" s="74"/>
      <c r="AE35" s="174"/>
      <c r="AF35" s="138"/>
      <c r="AG35" s="119"/>
      <c r="AH35" s="119"/>
      <c r="AI35" s="119"/>
      <c r="AJ35" s="119"/>
      <c r="AK35" s="119"/>
      <c r="AL35" s="119"/>
      <c r="AM35" s="119"/>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row>
    <row r="36" spans="1:62" s="29" customFormat="1" ht="15.75" customHeight="1" x14ac:dyDescent="0.25">
      <c r="A36" s="608"/>
      <c r="B36" s="77" t="s">
        <v>531</v>
      </c>
      <c r="C36" s="74"/>
      <c r="D36" s="135"/>
      <c r="E36" s="74"/>
      <c r="F36" s="135"/>
      <c r="G36" s="74"/>
      <c r="H36" s="135"/>
      <c r="I36" s="74"/>
      <c r="J36" s="135"/>
      <c r="K36" s="74"/>
      <c r="L36" s="135"/>
      <c r="M36" s="74"/>
      <c r="N36" s="135"/>
      <c r="O36" s="74"/>
      <c r="P36" s="135"/>
      <c r="Q36" s="135"/>
      <c r="R36" s="74"/>
      <c r="S36" s="135"/>
      <c r="T36" s="135"/>
      <c r="U36" s="74"/>
      <c r="V36" s="135"/>
      <c r="W36" s="135"/>
      <c r="X36" s="74"/>
      <c r="Y36" s="135"/>
      <c r="Z36" s="135"/>
      <c r="AA36" s="74"/>
      <c r="AB36" s="135"/>
      <c r="AC36" s="135"/>
      <c r="AD36" s="74"/>
      <c r="AE36" s="174"/>
      <c r="AF36" s="138"/>
      <c r="AG36" s="119"/>
      <c r="AH36" s="119"/>
      <c r="AI36" s="119"/>
      <c r="AJ36" s="119"/>
      <c r="AK36" s="119"/>
      <c r="AL36" s="119"/>
      <c r="AM36" s="119"/>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row>
    <row r="37" spans="1:62" s="29" customFormat="1" ht="15.75" customHeight="1" x14ac:dyDescent="0.25">
      <c r="A37" s="608"/>
      <c r="B37" s="77" t="s">
        <v>532</v>
      </c>
      <c r="C37" s="74"/>
      <c r="D37" s="135"/>
      <c r="E37" s="74"/>
      <c r="F37" s="135"/>
      <c r="G37" s="74"/>
      <c r="H37" s="135"/>
      <c r="I37" s="74"/>
      <c r="J37" s="135"/>
      <c r="K37" s="74"/>
      <c r="L37" s="135"/>
      <c r="M37" s="74"/>
      <c r="N37" s="135"/>
      <c r="O37" s="74"/>
      <c r="P37" s="135"/>
      <c r="Q37" s="135"/>
      <c r="R37" s="74"/>
      <c r="S37" s="135"/>
      <c r="T37" s="135"/>
      <c r="U37" s="74"/>
      <c r="V37" s="135"/>
      <c r="W37" s="135"/>
      <c r="X37" s="74"/>
      <c r="Y37" s="135"/>
      <c r="Z37" s="135"/>
      <c r="AA37" s="74"/>
      <c r="AB37" s="135"/>
      <c r="AC37" s="135"/>
      <c r="AD37" s="74"/>
      <c r="AE37" s="174"/>
      <c r="AF37" s="138"/>
      <c r="AG37" s="119"/>
      <c r="AH37" s="119"/>
      <c r="AI37" s="119"/>
      <c r="AJ37" s="119"/>
      <c r="AK37" s="119"/>
      <c r="AL37" s="119"/>
      <c r="AM37" s="119"/>
      <c r="AN37" s="120"/>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row>
    <row r="38" spans="1:62" s="29" customFormat="1" ht="15.75" customHeight="1" x14ac:dyDescent="0.25">
      <c r="A38" s="608"/>
      <c r="B38" s="77" t="s">
        <v>533</v>
      </c>
      <c r="C38" s="74"/>
      <c r="D38" s="135"/>
      <c r="E38" s="74"/>
      <c r="F38" s="135"/>
      <c r="G38" s="74"/>
      <c r="H38" s="135"/>
      <c r="I38" s="74"/>
      <c r="J38" s="135"/>
      <c r="K38" s="74"/>
      <c r="L38" s="135"/>
      <c r="M38" s="74"/>
      <c r="N38" s="135"/>
      <c r="O38" s="74"/>
      <c r="P38" s="135"/>
      <c r="Q38" s="135"/>
      <c r="R38" s="74"/>
      <c r="S38" s="135"/>
      <c r="T38" s="135"/>
      <c r="U38" s="74"/>
      <c r="V38" s="135"/>
      <c r="W38" s="135"/>
      <c r="X38" s="74"/>
      <c r="Y38" s="135"/>
      <c r="Z38" s="135"/>
      <c r="AA38" s="74"/>
      <c r="AB38" s="135"/>
      <c r="AC38" s="135"/>
      <c r="AD38" s="74"/>
      <c r="AE38" s="174"/>
      <c r="AF38" s="138"/>
      <c r="AG38" s="119"/>
      <c r="AH38" s="119"/>
      <c r="AI38" s="119"/>
      <c r="AJ38" s="119"/>
      <c r="AK38" s="119"/>
      <c r="AL38" s="119"/>
      <c r="AM38" s="119"/>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row>
    <row r="39" spans="1:62" s="29" customFormat="1" ht="15.75" customHeight="1" x14ac:dyDescent="0.25">
      <c r="A39" s="608"/>
      <c r="B39" s="77" t="s">
        <v>534</v>
      </c>
      <c r="C39" s="74"/>
      <c r="D39" s="135"/>
      <c r="E39" s="74"/>
      <c r="F39" s="135"/>
      <c r="G39" s="74"/>
      <c r="H39" s="135"/>
      <c r="I39" s="74"/>
      <c r="J39" s="135"/>
      <c r="K39" s="74"/>
      <c r="L39" s="135"/>
      <c r="M39" s="74"/>
      <c r="N39" s="135"/>
      <c r="O39" s="74"/>
      <c r="P39" s="135"/>
      <c r="Q39" s="135"/>
      <c r="R39" s="74"/>
      <c r="S39" s="135"/>
      <c r="T39" s="135"/>
      <c r="U39" s="74"/>
      <c r="V39" s="135"/>
      <c r="W39" s="135"/>
      <c r="X39" s="74"/>
      <c r="Y39" s="135"/>
      <c r="Z39" s="135"/>
      <c r="AA39" s="74"/>
      <c r="AB39" s="135"/>
      <c r="AC39" s="135"/>
      <c r="AD39" s="74"/>
      <c r="AE39" s="174"/>
      <c r="AF39" s="138"/>
      <c r="AG39" s="119"/>
      <c r="AH39" s="119"/>
      <c r="AI39" s="119"/>
      <c r="AJ39" s="119"/>
      <c r="AK39" s="119"/>
      <c r="AL39" s="119"/>
      <c r="AM39" s="119"/>
      <c r="AN39" s="120"/>
      <c r="AO39" s="120"/>
      <c r="AP39" s="120"/>
      <c r="AQ39" s="120"/>
      <c r="AR39" s="120"/>
      <c r="AS39" s="120"/>
      <c r="AT39" s="120"/>
      <c r="AU39" s="120"/>
      <c r="AV39" s="120"/>
      <c r="AW39" s="120"/>
      <c r="AX39" s="120"/>
      <c r="AY39" s="120"/>
      <c r="AZ39" s="120"/>
      <c r="BA39" s="120"/>
      <c r="BB39" s="120"/>
      <c r="BC39" s="120"/>
      <c r="BD39" s="120"/>
      <c r="BE39" s="120"/>
      <c r="BF39" s="120"/>
      <c r="BG39" s="120"/>
      <c r="BH39" s="120"/>
      <c r="BI39" s="120"/>
      <c r="BJ39" s="120"/>
    </row>
    <row r="40" spans="1:62" s="29" customFormat="1" ht="15.75" customHeight="1" x14ac:dyDescent="0.25">
      <c r="A40" s="608"/>
      <c r="B40" s="77" t="s">
        <v>535</v>
      </c>
      <c r="C40" s="74"/>
      <c r="D40" s="135"/>
      <c r="E40" s="74"/>
      <c r="F40" s="135"/>
      <c r="G40" s="74"/>
      <c r="H40" s="135"/>
      <c r="I40" s="74"/>
      <c r="J40" s="135"/>
      <c r="K40" s="74"/>
      <c r="L40" s="135"/>
      <c r="M40" s="74"/>
      <c r="N40" s="135"/>
      <c r="O40" s="74"/>
      <c r="P40" s="135"/>
      <c r="Q40" s="135"/>
      <c r="R40" s="74"/>
      <c r="S40" s="135"/>
      <c r="T40" s="135"/>
      <c r="U40" s="74"/>
      <c r="V40" s="135"/>
      <c r="W40" s="135"/>
      <c r="X40" s="74"/>
      <c r="Y40" s="135"/>
      <c r="Z40" s="135"/>
      <c r="AA40" s="74"/>
      <c r="AB40" s="135"/>
      <c r="AC40" s="135"/>
      <c r="AD40" s="74"/>
      <c r="AE40" s="174"/>
      <c r="AF40" s="138"/>
      <c r="AG40" s="119"/>
      <c r="AH40" s="119"/>
      <c r="AI40" s="119"/>
      <c r="AJ40" s="119"/>
      <c r="AK40" s="119"/>
      <c r="AL40" s="119"/>
      <c r="AM40" s="119"/>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row>
    <row r="41" spans="1:62" s="29" customFormat="1" ht="15.75" customHeight="1" x14ac:dyDescent="0.25">
      <c r="A41" s="608"/>
      <c r="B41" s="77" t="s">
        <v>536</v>
      </c>
      <c r="C41" s="74"/>
      <c r="D41" s="135"/>
      <c r="E41" s="74"/>
      <c r="F41" s="135"/>
      <c r="G41" s="74"/>
      <c r="H41" s="135"/>
      <c r="I41" s="74"/>
      <c r="J41" s="135"/>
      <c r="K41" s="74"/>
      <c r="L41" s="135"/>
      <c r="M41" s="74"/>
      <c r="N41" s="135"/>
      <c r="O41" s="74"/>
      <c r="P41" s="135"/>
      <c r="Q41" s="135"/>
      <c r="R41" s="74"/>
      <c r="S41" s="135"/>
      <c r="T41" s="135"/>
      <c r="U41" s="74"/>
      <c r="V41" s="135"/>
      <c r="W41" s="135"/>
      <c r="X41" s="74"/>
      <c r="Y41" s="135"/>
      <c r="Z41" s="135"/>
      <c r="AA41" s="74"/>
      <c r="AB41" s="135"/>
      <c r="AC41" s="135"/>
      <c r="AD41" s="74"/>
      <c r="AE41" s="174"/>
      <c r="AF41" s="138"/>
      <c r="AG41" s="119"/>
      <c r="AH41" s="119"/>
      <c r="AI41" s="119"/>
      <c r="AJ41" s="119"/>
      <c r="AK41" s="119"/>
      <c r="AL41" s="119"/>
      <c r="AM41" s="119"/>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row>
    <row r="42" spans="1:62" s="29" customFormat="1" ht="15.75" customHeight="1" x14ac:dyDescent="0.25">
      <c r="A42" s="608"/>
      <c r="B42" s="77" t="s">
        <v>537</v>
      </c>
      <c r="C42" s="74"/>
      <c r="D42" s="135"/>
      <c r="E42" s="74"/>
      <c r="F42" s="135"/>
      <c r="G42" s="74"/>
      <c r="H42" s="135"/>
      <c r="I42" s="74"/>
      <c r="J42" s="135"/>
      <c r="K42" s="74"/>
      <c r="L42" s="135"/>
      <c r="M42" s="74"/>
      <c r="N42" s="135"/>
      <c r="O42" s="74"/>
      <c r="P42" s="135"/>
      <c r="Q42" s="135"/>
      <c r="R42" s="74"/>
      <c r="S42" s="135"/>
      <c r="T42" s="135"/>
      <c r="U42" s="74"/>
      <c r="V42" s="135"/>
      <c r="W42" s="135"/>
      <c r="X42" s="74"/>
      <c r="Y42" s="135"/>
      <c r="Z42" s="135"/>
      <c r="AA42" s="74"/>
      <c r="AB42" s="135"/>
      <c r="AC42" s="135"/>
      <c r="AD42" s="74"/>
      <c r="AE42" s="174"/>
      <c r="AF42" s="138"/>
      <c r="AG42" s="119"/>
      <c r="AH42" s="119"/>
      <c r="AI42" s="119"/>
      <c r="AJ42" s="119"/>
      <c r="AK42" s="119"/>
      <c r="AL42" s="119"/>
      <c r="AM42" s="119"/>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row>
    <row r="43" spans="1:62" s="29" customFormat="1" ht="29.25" customHeight="1" thickBot="1" x14ac:dyDescent="0.3">
      <c r="A43" s="379"/>
      <c r="B43" s="75" t="s">
        <v>412</v>
      </c>
      <c r="C43" s="134"/>
      <c r="D43" s="136"/>
      <c r="E43" s="134"/>
      <c r="F43" s="136"/>
      <c r="G43" s="134"/>
      <c r="H43" s="136"/>
      <c r="I43" s="134"/>
      <c r="J43" s="136"/>
      <c r="K43" s="134"/>
      <c r="L43" s="136"/>
      <c r="M43" s="134"/>
      <c r="N43" s="136"/>
      <c r="O43" s="134"/>
      <c r="P43" s="136"/>
      <c r="Q43" s="136"/>
      <c r="R43" s="134"/>
      <c r="S43" s="136"/>
      <c r="T43" s="136"/>
      <c r="U43" s="134"/>
      <c r="V43" s="136"/>
      <c r="W43" s="136"/>
      <c r="X43" s="134"/>
      <c r="Y43" s="136"/>
      <c r="Z43" s="136"/>
      <c r="AA43" s="134"/>
      <c r="AB43" s="136"/>
      <c r="AC43" s="136"/>
      <c r="AD43" s="134"/>
      <c r="AE43" s="175"/>
      <c r="AF43" s="139"/>
      <c r="AG43" s="119"/>
      <c r="AH43" s="119"/>
      <c r="AI43" s="119"/>
      <c r="AJ43" s="119"/>
      <c r="AK43" s="119"/>
      <c r="AL43" s="119"/>
      <c r="AM43" s="119"/>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row>
    <row r="44" spans="1:62" s="1" customFormat="1" ht="24" customHeight="1" thickBot="1" x14ac:dyDescent="0.3">
      <c r="K44" s="94"/>
      <c r="L44" s="94"/>
      <c r="M44" s="94"/>
      <c r="N44" s="94"/>
      <c r="O44" s="94"/>
      <c r="AG44" s="119"/>
      <c r="AH44" s="119"/>
      <c r="AI44" s="119"/>
      <c r="AJ44" s="119"/>
      <c r="AK44" s="119"/>
      <c r="AL44" s="119"/>
      <c r="AM44" s="119"/>
      <c r="AN44" s="79"/>
      <c r="AO44" s="79"/>
      <c r="AP44" s="79"/>
      <c r="AQ44" s="79"/>
      <c r="AR44" s="79"/>
      <c r="AS44" s="79"/>
      <c r="AT44" s="79"/>
      <c r="AU44" s="79"/>
      <c r="AV44" s="79"/>
      <c r="AW44" s="79"/>
      <c r="AX44" s="79"/>
      <c r="AY44" s="79"/>
      <c r="AZ44" s="79"/>
      <c r="BA44" s="79"/>
      <c r="BB44" s="79"/>
      <c r="BC44" s="79"/>
      <c r="BD44" s="79"/>
      <c r="BE44" s="79"/>
      <c r="BF44" s="79"/>
      <c r="BG44" s="79"/>
      <c r="BH44" s="79"/>
      <c r="BI44" s="79"/>
      <c r="BJ44" s="79"/>
    </row>
    <row r="45" spans="1:62" s="1" customFormat="1" ht="24" customHeight="1" thickBot="1" x14ac:dyDescent="0.3">
      <c r="A45" s="378" t="s">
        <v>538</v>
      </c>
      <c r="B45" s="609" t="s">
        <v>514</v>
      </c>
      <c r="C45" s="494" t="s">
        <v>85</v>
      </c>
      <c r="D45" s="625"/>
      <c r="E45" s="625"/>
      <c r="F45" s="625"/>
      <c r="G45" s="625"/>
      <c r="H45" s="625"/>
      <c r="I45" s="625"/>
      <c r="J45" s="625"/>
      <c r="K45" s="625"/>
      <c r="L45" s="625"/>
      <c r="M45" s="625"/>
      <c r="N45" s="495"/>
      <c r="O45" s="605" t="s">
        <v>87</v>
      </c>
      <c r="P45" s="606"/>
      <c r="Q45" s="606"/>
      <c r="R45" s="606"/>
      <c r="S45" s="606"/>
      <c r="T45" s="606"/>
      <c r="U45" s="606"/>
      <c r="V45" s="606"/>
      <c r="W45" s="606"/>
      <c r="X45" s="606"/>
      <c r="Y45" s="606"/>
      <c r="Z45" s="606"/>
      <c r="AA45" s="606"/>
      <c r="AB45" s="606"/>
      <c r="AC45" s="606"/>
      <c r="AD45" s="606"/>
      <c r="AE45" s="606"/>
      <c r="AF45" s="607"/>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row>
    <row r="46" spans="1:62" s="1" customFormat="1" ht="24" customHeight="1" thickBot="1" x14ac:dyDescent="0.3">
      <c r="A46" s="608"/>
      <c r="B46" s="610"/>
      <c r="C46" s="494" t="s">
        <v>228</v>
      </c>
      <c r="D46" s="495"/>
      <c r="E46" s="494" t="s">
        <v>232</v>
      </c>
      <c r="F46" s="495"/>
      <c r="G46" s="494" t="s">
        <v>236</v>
      </c>
      <c r="H46" s="495"/>
      <c r="I46" s="494" t="s">
        <v>239</v>
      </c>
      <c r="J46" s="495"/>
      <c r="K46" s="494" t="s">
        <v>474</v>
      </c>
      <c r="L46" s="495"/>
      <c r="M46" s="494" t="s">
        <v>243</v>
      </c>
      <c r="N46" s="495"/>
      <c r="O46" s="605" t="s">
        <v>228</v>
      </c>
      <c r="P46" s="606"/>
      <c r="Q46" s="607"/>
      <c r="R46" s="605" t="s">
        <v>232</v>
      </c>
      <c r="S46" s="606"/>
      <c r="T46" s="607"/>
      <c r="U46" s="605" t="s">
        <v>236</v>
      </c>
      <c r="V46" s="606"/>
      <c r="W46" s="607"/>
      <c r="X46" s="605" t="s">
        <v>239</v>
      </c>
      <c r="Y46" s="606"/>
      <c r="Z46" s="607"/>
      <c r="AA46" s="605" t="s">
        <v>474</v>
      </c>
      <c r="AB46" s="606"/>
      <c r="AC46" s="607"/>
      <c r="AD46" s="605" t="s">
        <v>243</v>
      </c>
      <c r="AE46" s="606"/>
      <c r="AF46" s="607"/>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row>
    <row r="47" spans="1:62" s="1" customFormat="1" ht="29.25" customHeight="1" thickBot="1" x14ac:dyDescent="0.3">
      <c r="A47" s="608"/>
      <c r="B47" s="611"/>
      <c r="C47" s="140" t="s">
        <v>515</v>
      </c>
      <c r="D47" s="122" t="s">
        <v>516</v>
      </c>
      <c r="E47" s="140" t="s">
        <v>515</v>
      </c>
      <c r="F47" s="122" t="s">
        <v>516</v>
      </c>
      <c r="G47" s="140" t="s">
        <v>515</v>
      </c>
      <c r="H47" s="122" t="s">
        <v>516</v>
      </c>
      <c r="I47" s="140" t="s">
        <v>515</v>
      </c>
      <c r="J47" s="122" t="s">
        <v>516</v>
      </c>
      <c r="K47" s="140" t="s">
        <v>515</v>
      </c>
      <c r="L47" s="122" t="s">
        <v>516</v>
      </c>
      <c r="M47" s="140" t="s">
        <v>515</v>
      </c>
      <c r="N47" s="122" t="s">
        <v>516</v>
      </c>
      <c r="O47" s="125" t="s">
        <v>515</v>
      </c>
      <c r="P47" s="125" t="s">
        <v>517</v>
      </c>
      <c r="Q47" s="125" t="s">
        <v>28</v>
      </c>
      <c r="R47" s="125" t="s">
        <v>515</v>
      </c>
      <c r="S47" s="125" t="s">
        <v>517</v>
      </c>
      <c r="T47" s="125" t="s">
        <v>28</v>
      </c>
      <c r="U47" s="125" t="s">
        <v>515</v>
      </c>
      <c r="V47" s="125" t="s">
        <v>517</v>
      </c>
      <c r="W47" s="125" t="s">
        <v>28</v>
      </c>
      <c r="X47" s="125" t="s">
        <v>515</v>
      </c>
      <c r="Y47" s="125" t="s">
        <v>517</v>
      </c>
      <c r="Z47" s="125" t="s">
        <v>28</v>
      </c>
      <c r="AA47" s="125" t="s">
        <v>515</v>
      </c>
      <c r="AB47" s="125" t="s">
        <v>517</v>
      </c>
      <c r="AC47" s="125" t="s">
        <v>28</v>
      </c>
      <c r="AD47" s="125" t="s">
        <v>515</v>
      </c>
      <c r="AE47" s="125" t="s">
        <v>517</v>
      </c>
      <c r="AF47" s="125" t="s">
        <v>28</v>
      </c>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row>
    <row r="48" spans="1:62" s="1" customFormat="1" ht="16.5" x14ac:dyDescent="0.25">
      <c r="A48" s="608"/>
      <c r="B48" s="184" t="s">
        <v>518</v>
      </c>
      <c r="C48" s="74"/>
      <c r="D48" s="138"/>
      <c r="E48" s="74"/>
      <c r="F48" s="138"/>
      <c r="G48" s="74"/>
      <c r="H48" s="138"/>
      <c r="I48" s="74"/>
      <c r="J48" s="138"/>
      <c r="K48" s="74"/>
      <c r="L48" s="138"/>
      <c r="M48" s="74"/>
      <c r="N48" s="138"/>
      <c r="O48" s="74"/>
      <c r="P48" s="135"/>
      <c r="Q48" s="138"/>
      <c r="R48" s="74"/>
      <c r="S48" s="135"/>
      <c r="T48" s="138"/>
      <c r="U48" s="74"/>
      <c r="V48" s="135"/>
      <c r="W48" s="138"/>
      <c r="X48" s="74"/>
      <c r="Y48" s="135"/>
      <c r="Z48" s="138"/>
      <c r="AA48" s="74"/>
      <c r="AB48" s="135"/>
      <c r="AC48" s="138"/>
      <c r="AD48" s="74"/>
      <c r="AE48" s="174"/>
      <c r="AF48" s="138"/>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row>
    <row r="49" spans="1:62" s="1" customFormat="1" ht="16.5" x14ac:dyDescent="0.25">
      <c r="A49" s="608"/>
      <c r="B49" s="185" t="s">
        <v>519</v>
      </c>
      <c r="C49" s="74"/>
      <c r="D49" s="138"/>
      <c r="E49" s="74"/>
      <c r="F49" s="138"/>
      <c r="G49" s="74"/>
      <c r="H49" s="138"/>
      <c r="I49" s="74"/>
      <c r="J49" s="138"/>
      <c r="K49" s="74"/>
      <c r="L49" s="138"/>
      <c r="M49" s="74"/>
      <c r="N49" s="138"/>
      <c r="O49" s="74"/>
      <c r="P49" s="135"/>
      <c r="Q49" s="138"/>
      <c r="R49" s="74"/>
      <c r="S49" s="135"/>
      <c r="T49" s="138"/>
      <c r="U49" s="74"/>
      <c r="V49" s="135"/>
      <c r="W49" s="138"/>
      <c r="X49" s="74"/>
      <c r="Y49" s="135"/>
      <c r="Z49" s="138"/>
      <c r="AA49" s="74"/>
      <c r="AB49" s="135"/>
      <c r="AC49" s="138"/>
      <c r="AD49" s="74"/>
      <c r="AE49" s="174"/>
      <c r="AF49" s="138"/>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row>
    <row r="50" spans="1:62" s="1" customFormat="1" ht="16.5" x14ac:dyDescent="0.25">
      <c r="A50" s="608"/>
      <c r="B50" s="185" t="s">
        <v>520</v>
      </c>
      <c r="C50" s="74"/>
      <c r="D50" s="138"/>
      <c r="E50" s="74"/>
      <c r="F50" s="138"/>
      <c r="G50" s="74"/>
      <c r="H50" s="138"/>
      <c r="I50" s="74"/>
      <c r="J50" s="138"/>
      <c r="K50" s="74"/>
      <c r="L50" s="138"/>
      <c r="M50" s="74"/>
      <c r="N50" s="138"/>
      <c r="O50" s="74"/>
      <c r="P50" s="135"/>
      <c r="Q50" s="138"/>
      <c r="R50" s="74"/>
      <c r="S50" s="135"/>
      <c r="T50" s="138"/>
      <c r="U50" s="74"/>
      <c r="V50" s="135"/>
      <c r="W50" s="138"/>
      <c r="X50" s="74"/>
      <c r="Y50" s="135"/>
      <c r="Z50" s="138"/>
      <c r="AA50" s="74"/>
      <c r="AB50" s="135"/>
      <c r="AC50" s="138"/>
      <c r="AD50" s="74"/>
      <c r="AE50" s="174"/>
      <c r="AF50" s="138"/>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row>
    <row r="51" spans="1:62" s="1" customFormat="1" ht="16.5" x14ac:dyDescent="0.25">
      <c r="A51" s="608"/>
      <c r="B51" s="185" t="s">
        <v>521</v>
      </c>
      <c r="C51" s="74"/>
      <c r="D51" s="138"/>
      <c r="E51" s="74"/>
      <c r="F51" s="138"/>
      <c r="G51" s="74"/>
      <c r="H51" s="138"/>
      <c r="I51" s="74"/>
      <c r="J51" s="138"/>
      <c r="K51" s="74"/>
      <c r="L51" s="138"/>
      <c r="M51" s="74"/>
      <c r="N51" s="138"/>
      <c r="O51" s="74"/>
      <c r="P51" s="135"/>
      <c r="Q51" s="138"/>
      <c r="R51" s="74"/>
      <c r="S51" s="135"/>
      <c r="T51" s="138"/>
      <c r="U51" s="74"/>
      <c r="V51" s="135"/>
      <c r="W51" s="138"/>
      <c r="X51" s="74"/>
      <c r="Y51" s="135"/>
      <c r="Z51" s="138"/>
      <c r="AA51" s="74"/>
      <c r="AB51" s="135"/>
      <c r="AC51" s="138"/>
      <c r="AD51" s="74"/>
      <c r="AE51" s="174"/>
      <c r="AF51" s="138"/>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row>
    <row r="52" spans="1:62" s="1" customFormat="1" ht="16.5" x14ac:dyDescent="0.25">
      <c r="A52" s="608"/>
      <c r="B52" s="185" t="s">
        <v>522</v>
      </c>
      <c r="C52" s="74"/>
      <c r="D52" s="138"/>
      <c r="E52" s="74"/>
      <c r="F52" s="138"/>
      <c r="G52" s="74"/>
      <c r="H52" s="138"/>
      <c r="I52" s="74"/>
      <c r="J52" s="138"/>
      <c r="K52" s="74"/>
      <c r="L52" s="138"/>
      <c r="M52" s="74"/>
      <c r="N52" s="138"/>
      <c r="O52" s="74"/>
      <c r="P52" s="135"/>
      <c r="Q52" s="138"/>
      <c r="R52" s="74"/>
      <c r="S52" s="135"/>
      <c r="T52" s="138"/>
      <c r="U52" s="74"/>
      <c r="V52" s="135"/>
      <c r="W52" s="138"/>
      <c r="X52" s="74"/>
      <c r="Y52" s="135"/>
      <c r="Z52" s="138"/>
      <c r="AA52" s="74"/>
      <c r="AB52" s="135"/>
      <c r="AC52" s="138"/>
      <c r="AD52" s="74"/>
      <c r="AE52" s="174"/>
      <c r="AF52" s="138"/>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row>
    <row r="53" spans="1:62" s="1" customFormat="1" ht="16.5" x14ac:dyDescent="0.25">
      <c r="A53" s="608"/>
      <c r="B53" s="185" t="s">
        <v>523</v>
      </c>
      <c r="C53" s="74"/>
      <c r="D53" s="138"/>
      <c r="E53" s="74"/>
      <c r="F53" s="138"/>
      <c r="G53" s="74"/>
      <c r="H53" s="138"/>
      <c r="I53" s="74"/>
      <c r="J53" s="138"/>
      <c r="K53" s="74"/>
      <c r="L53" s="138"/>
      <c r="M53" s="74"/>
      <c r="N53" s="138"/>
      <c r="O53" s="74"/>
      <c r="P53" s="135"/>
      <c r="Q53" s="138"/>
      <c r="R53" s="74"/>
      <c r="S53" s="135"/>
      <c r="T53" s="138"/>
      <c r="U53" s="74"/>
      <c r="V53" s="135"/>
      <c r="W53" s="138"/>
      <c r="X53" s="74"/>
      <c r="Y53" s="135"/>
      <c r="Z53" s="138"/>
      <c r="AA53" s="74"/>
      <c r="AB53" s="135"/>
      <c r="AC53" s="138"/>
      <c r="AD53" s="74"/>
      <c r="AE53" s="174"/>
      <c r="AF53" s="138"/>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row>
    <row r="54" spans="1:62" s="1" customFormat="1" ht="16.5" x14ac:dyDescent="0.25">
      <c r="A54" s="608"/>
      <c r="B54" s="185" t="s">
        <v>524</v>
      </c>
      <c r="C54" s="74"/>
      <c r="D54" s="138"/>
      <c r="E54" s="74"/>
      <c r="F54" s="138"/>
      <c r="G54" s="74"/>
      <c r="H54" s="138"/>
      <c r="I54" s="74"/>
      <c r="J54" s="138"/>
      <c r="K54" s="74"/>
      <c r="L54" s="138"/>
      <c r="M54" s="74"/>
      <c r="N54" s="138"/>
      <c r="O54" s="74"/>
      <c r="P54" s="135"/>
      <c r="Q54" s="138"/>
      <c r="R54" s="74"/>
      <c r="S54" s="135"/>
      <c r="T54" s="138"/>
      <c r="U54" s="74"/>
      <c r="V54" s="135"/>
      <c r="W54" s="138"/>
      <c r="X54" s="74"/>
      <c r="Y54" s="135"/>
      <c r="Z54" s="138"/>
      <c r="AA54" s="74"/>
      <c r="AB54" s="135"/>
      <c r="AC54" s="138"/>
      <c r="AD54" s="74"/>
      <c r="AE54" s="174"/>
      <c r="AF54" s="138"/>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row>
    <row r="55" spans="1:62" s="1" customFormat="1" ht="16.5" x14ac:dyDescent="0.25">
      <c r="A55" s="608"/>
      <c r="B55" s="185" t="s">
        <v>525</v>
      </c>
      <c r="C55" s="74"/>
      <c r="D55" s="138"/>
      <c r="E55" s="74"/>
      <c r="F55" s="138"/>
      <c r="G55" s="74"/>
      <c r="H55" s="138"/>
      <c r="I55" s="74"/>
      <c r="J55" s="138"/>
      <c r="K55" s="74"/>
      <c r="L55" s="138"/>
      <c r="M55" s="74"/>
      <c r="N55" s="138"/>
      <c r="O55" s="74"/>
      <c r="P55" s="135"/>
      <c r="Q55" s="138"/>
      <c r="R55" s="74"/>
      <c r="S55" s="135"/>
      <c r="T55" s="138"/>
      <c r="U55" s="74"/>
      <c r="V55" s="135"/>
      <c r="W55" s="138"/>
      <c r="X55" s="74"/>
      <c r="Y55" s="135"/>
      <c r="Z55" s="138"/>
      <c r="AA55" s="74"/>
      <c r="AB55" s="135"/>
      <c r="AC55" s="138"/>
      <c r="AD55" s="74"/>
      <c r="AE55" s="174"/>
      <c r="AF55" s="138"/>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row>
    <row r="56" spans="1:62" s="1" customFormat="1" ht="16.5" x14ac:dyDescent="0.25">
      <c r="A56" s="608"/>
      <c r="B56" s="185" t="s">
        <v>526</v>
      </c>
      <c r="C56" s="74"/>
      <c r="D56" s="138"/>
      <c r="E56" s="74"/>
      <c r="F56" s="138"/>
      <c r="G56" s="74"/>
      <c r="H56" s="138"/>
      <c r="I56" s="74"/>
      <c r="J56" s="138"/>
      <c r="K56" s="74"/>
      <c r="L56" s="138"/>
      <c r="M56" s="74"/>
      <c r="N56" s="138"/>
      <c r="O56" s="74"/>
      <c r="P56" s="135"/>
      <c r="Q56" s="138"/>
      <c r="R56" s="74"/>
      <c r="S56" s="135"/>
      <c r="T56" s="138"/>
      <c r="U56" s="74"/>
      <c r="V56" s="135"/>
      <c r="W56" s="138"/>
      <c r="X56" s="74"/>
      <c r="Y56" s="135"/>
      <c r="Z56" s="138"/>
      <c r="AA56" s="74"/>
      <c r="AB56" s="135"/>
      <c r="AC56" s="138"/>
      <c r="AD56" s="74"/>
      <c r="AE56" s="174"/>
      <c r="AF56" s="138"/>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row>
    <row r="57" spans="1:62" s="1" customFormat="1" ht="16.5" x14ac:dyDescent="0.25">
      <c r="A57" s="608"/>
      <c r="B57" s="185" t="s">
        <v>527</v>
      </c>
      <c r="C57" s="74"/>
      <c r="D57" s="138"/>
      <c r="E57" s="74"/>
      <c r="F57" s="138"/>
      <c r="G57" s="74"/>
      <c r="H57" s="138"/>
      <c r="I57" s="74"/>
      <c r="J57" s="138"/>
      <c r="K57" s="74"/>
      <c r="L57" s="138"/>
      <c r="M57" s="74"/>
      <c r="N57" s="138"/>
      <c r="O57" s="74"/>
      <c r="P57" s="135"/>
      <c r="Q57" s="138"/>
      <c r="R57" s="74"/>
      <c r="S57" s="135"/>
      <c r="T57" s="138"/>
      <c r="U57" s="74"/>
      <c r="V57" s="135"/>
      <c r="W57" s="138"/>
      <c r="X57" s="74"/>
      <c r="Y57" s="135"/>
      <c r="Z57" s="138"/>
      <c r="AA57" s="74"/>
      <c r="AB57" s="135"/>
      <c r="AC57" s="138"/>
      <c r="AD57" s="74"/>
      <c r="AE57" s="174"/>
      <c r="AF57" s="138"/>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row>
    <row r="58" spans="1:62" s="1" customFormat="1" ht="16.5" x14ac:dyDescent="0.25">
      <c r="A58" s="608"/>
      <c r="B58" s="185" t="s">
        <v>528</v>
      </c>
      <c r="C58" s="74"/>
      <c r="D58" s="138"/>
      <c r="E58" s="74"/>
      <c r="F58" s="138"/>
      <c r="G58" s="74"/>
      <c r="H58" s="138"/>
      <c r="I58" s="74"/>
      <c r="J58" s="138"/>
      <c r="K58" s="74"/>
      <c r="L58" s="138"/>
      <c r="M58" s="74"/>
      <c r="N58" s="138"/>
      <c r="O58" s="74"/>
      <c r="P58" s="135"/>
      <c r="Q58" s="138"/>
      <c r="R58" s="74"/>
      <c r="S58" s="135"/>
      <c r="T58" s="138"/>
      <c r="U58" s="74"/>
      <c r="V58" s="135"/>
      <c r="W58" s="138"/>
      <c r="X58" s="74"/>
      <c r="Y58" s="135"/>
      <c r="Z58" s="138"/>
      <c r="AA58" s="74"/>
      <c r="AB58" s="135"/>
      <c r="AC58" s="138"/>
      <c r="AD58" s="74"/>
      <c r="AE58" s="174"/>
      <c r="AF58" s="138"/>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row>
    <row r="59" spans="1:62" s="1" customFormat="1" ht="16.5" x14ac:dyDescent="0.25">
      <c r="A59" s="608"/>
      <c r="B59" s="185" t="s">
        <v>529</v>
      </c>
      <c r="C59" s="74"/>
      <c r="D59" s="138"/>
      <c r="E59" s="74"/>
      <c r="F59" s="138"/>
      <c r="G59" s="74"/>
      <c r="H59" s="138"/>
      <c r="I59" s="74"/>
      <c r="J59" s="138"/>
      <c r="K59" s="74"/>
      <c r="L59" s="138"/>
      <c r="M59" s="74"/>
      <c r="N59" s="138"/>
      <c r="O59" s="74"/>
      <c r="P59" s="135"/>
      <c r="Q59" s="138"/>
      <c r="R59" s="74"/>
      <c r="S59" s="135"/>
      <c r="T59" s="138"/>
      <c r="U59" s="74"/>
      <c r="V59" s="135"/>
      <c r="W59" s="138"/>
      <c r="X59" s="74"/>
      <c r="Y59" s="135"/>
      <c r="Z59" s="138"/>
      <c r="AA59" s="74"/>
      <c r="AB59" s="135"/>
      <c r="AC59" s="138"/>
      <c r="AD59" s="74"/>
      <c r="AE59" s="174"/>
      <c r="AF59" s="138"/>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row>
    <row r="60" spans="1:62" s="1" customFormat="1" ht="16.5" x14ac:dyDescent="0.25">
      <c r="A60" s="608"/>
      <c r="B60" s="185" t="s">
        <v>530</v>
      </c>
      <c r="C60" s="74"/>
      <c r="D60" s="138"/>
      <c r="E60" s="74"/>
      <c r="F60" s="138"/>
      <c r="G60" s="74"/>
      <c r="H60" s="138"/>
      <c r="I60" s="74"/>
      <c r="J60" s="138"/>
      <c r="K60" s="74"/>
      <c r="L60" s="138"/>
      <c r="M60" s="74"/>
      <c r="N60" s="138"/>
      <c r="O60" s="74"/>
      <c r="P60" s="135"/>
      <c r="Q60" s="138"/>
      <c r="R60" s="74"/>
      <c r="S60" s="135"/>
      <c r="T60" s="138"/>
      <c r="U60" s="74"/>
      <c r="V60" s="135"/>
      <c r="W60" s="138"/>
      <c r="X60" s="74"/>
      <c r="Y60" s="135"/>
      <c r="Z60" s="138"/>
      <c r="AA60" s="74"/>
      <c r="AB60" s="135"/>
      <c r="AC60" s="138"/>
      <c r="AD60" s="74"/>
      <c r="AE60" s="174"/>
      <c r="AF60" s="138"/>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row>
    <row r="61" spans="1:62" s="1" customFormat="1" ht="16.5" x14ac:dyDescent="0.25">
      <c r="A61" s="608"/>
      <c r="B61" s="185" t="s">
        <v>531</v>
      </c>
      <c r="C61" s="74"/>
      <c r="D61" s="138"/>
      <c r="E61" s="74"/>
      <c r="F61" s="138"/>
      <c r="G61" s="74"/>
      <c r="H61" s="138"/>
      <c r="I61" s="74"/>
      <c r="J61" s="138"/>
      <c r="K61" s="74"/>
      <c r="L61" s="138"/>
      <c r="M61" s="74"/>
      <c r="N61" s="138"/>
      <c r="O61" s="74"/>
      <c r="P61" s="135"/>
      <c r="Q61" s="138"/>
      <c r="R61" s="74"/>
      <c r="S61" s="135"/>
      <c r="T61" s="138"/>
      <c r="U61" s="74"/>
      <c r="V61" s="135"/>
      <c r="W61" s="138"/>
      <c r="X61" s="74"/>
      <c r="Y61" s="135"/>
      <c r="Z61" s="138"/>
      <c r="AA61" s="74"/>
      <c r="AB61" s="135"/>
      <c r="AC61" s="138"/>
      <c r="AD61" s="74"/>
      <c r="AE61" s="174"/>
      <c r="AF61" s="138"/>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row>
    <row r="62" spans="1:62" s="1" customFormat="1" ht="16.5" x14ac:dyDescent="0.25">
      <c r="A62" s="608"/>
      <c r="B62" s="185" t="s">
        <v>532</v>
      </c>
      <c r="C62" s="74"/>
      <c r="D62" s="138"/>
      <c r="E62" s="74"/>
      <c r="F62" s="138"/>
      <c r="G62" s="74"/>
      <c r="H62" s="138"/>
      <c r="I62" s="74"/>
      <c r="J62" s="138"/>
      <c r="K62" s="74"/>
      <c r="L62" s="138"/>
      <c r="M62" s="74"/>
      <c r="N62" s="138"/>
      <c r="O62" s="74"/>
      <c r="P62" s="135"/>
      <c r="Q62" s="138"/>
      <c r="R62" s="74"/>
      <c r="S62" s="135"/>
      <c r="T62" s="138"/>
      <c r="U62" s="74"/>
      <c r="V62" s="135"/>
      <c r="W62" s="138"/>
      <c r="X62" s="74"/>
      <c r="Y62" s="135"/>
      <c r="Z62" s="138"/>
      <c r="AA62" s="74"/>
      <c r="AB62" s="135"/>
      <c r="AC62" s="138"/>
      <c r="AD62" s="74"/>
      <c r="AE62" s="174"/>
      <c r="AF62" s="138"/>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row>
    <row r="63" spans="1:62" s="1" customFormat="1" ht="16.5" x14ac:dyDescent="0.25">
      <c r="A63" s="608"/>
      <c r="B63" s="185" t="s">
        <v>533</v>
      </c>
      <c r="C63" s="74"/>
      <c r="D63" s="138"/>
      <c r="E63" s="74"/>
      <c r="F63" s="138"/>
      <c r="G63" s="74"/>
      <c r="H63" s="138"/>
      <c r="I63" s="74"/>
      <c r="J63" s="138"/>
      <c r="K63" s="74"/>
      <c r="L63" s="138"/>
      <c r="M63" s="74"/>
      <c r="N63" s="138"/>
      <c r="O63" s="74"/>
      <c r="P63" s="135"/>
      <c r="Q63" s="138"/>
      <c r="R63" s="74"/>
      <c r="S63" s="135"/>
      <c r="T63" s="138"/>
      <c r="U63" s="74"/>
      <c r="V63" s="135"/>
      <c r="W63" s="138"/>
      <c r="X63" s="74"/>
      <c r="Y63" s="135"/>
      <c r="Z63" s="138"/>
      <c r="AA63" s="74"/>
      <c r="AB63" s="135"/>
      <c r="AC63" s="138"/>
      <c r="AD63" s="74"/>
      <c r="AE63" s="174"/>
      <c r="AF63" s="138"/>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row>
    <row r="64" spans="1:62" s="1" customFormat="1" ht="16.5" x14ac:dyDescent="0.25">
      <c r="A64" s="608"/>
      <c r="B64" s="185" t="s">
        <v>534</v>
      </c>
      <c r="C64" s="74"/>
      <c r="D64" s="138"/>
      <c r="E64" s="74"/>
      <c r="F64" s="138"/>
      <c r="G64" s="74"/>
      <c r="H64" s="138"/>
      <c r="I64" s="74"/>
      <c r="J64" s="138"/>
      <c r="K64" s="74"/>
      <c r="L64" s="138"/>
      <c r="M64" s="74"/>
      <c r="N64" s="138"/>
      <c r="O64" s="74"/>
      <c r="P64" s="135"/>
      <c r="Q64" s="138"/>
      <c r="R64" s="74"/>
      <c r="S64" s="135"/>
      <c r="T64" s="138"/>
      <c r="U64" s="74"/>
      <c r="V64" s="135"/>
      <c r="W64" s="138"/>
      <c r="X64" s="74"/>
      <c r="Y64" s="135"/>
      <c r="Z64" s="138"/>
      <c r="AA64" s="74"/>
      <c r="AB64" s="135"/>
      <c r="AC64" s="138"/>
      <c r="AD64" s="74"/>
      <c r="AE64" s="174"/>
      <c r="AF64" s="138"/>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row>
    <row r="65" spans="1:62" s="1" customFormat="1" ht="16.5" x14ac:dyDescent="0.25">
      <c r="A65" s="608"/>
      <c r="B65" s="185" t="s">
        <v>535</v>
      </c>
      <c r="C65" s="74"/>
      <c r="D65" s="138"/>
      <c r="E65" s="74"/>
      <c r="F65" s="138"/>
      <c r="G65" s="74"/>
      <c r="H65" s="138"/>
      <c r="I65" s="74"/>
      <c r="J65" s="138"/>
      <c r="K65" s="74"/>
      <c r="L65" s="138"/>
      <c r="M65" s="74"/>
      <c r="N65" s="138"/>
      <c r="O65" s="74"/>
      <c r="P65" s="135"/>
      <c r="Q65" s="138"/>
      <c r="R65" s="74"/>
      <c r="S65" s="135"/>
      <c r="T65" s="138"/>
      <c r="U65" s="74"/>
      <c r="V65" s="135"/>
      <c r="W65" s="138"/>
      <c r="X65" s="74"/>
      <c r="Y65" s="135"/>
      <c r="Z65" s="138"/>
      <c r="AA65" s="74"/>
      <c r="AB65" s="135"/>
      <c r="AC65" s="138"/>
      <c r="AD65" s="74"/>
      <c r="AE65" s="174"/>
      <c r="AF65" s="138"/>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row>
    <row r="66" spans="1:62" s="1" customFormat="1" ht="16.5" x14ac:dyDescent="0.25">
      <c r="A66" s="608"/>
      <c r="B66" s="185" t="s">
        <v>536</v>
      </c>
      <c r="C66" s="74"/>
      <c r="D66" s="138"/>
      <c r="E66" s="74"/>
      <c r="F66" s="138"/>
      <c r="G66" s="74"/>
      <c r="H66" s="138"/>
      <c r="I66" s="74"/>
      <c r="J66" s="138"/>
      <c r="K66" s="74"/>
      <c r="L66" s="138"/>
      <c r="M66" s="74"/>
      <c r="N66" s="138"/>
      <c r="O66" s="74"/>
      <c r="P66" s="135"/>
      <c r="Q66" s="138"/>
      <c r="R66" s="74"/>
      <c r="S66" s="135"/>
      <c r="T66" s="138"/>
      <c r="U66" s="74"/>
      <c r="V66" s="135"/>
      <c r="W66" s="138"/>
      <c r="X66" s="74"/>
      <c r="Y66" s="135"/>
      <c r="Z66" s="138"/>
      <c r="AA66" s="74"/>
      <c r="AB66" s="135"/>
      <c r="AC66" s="138"/>
      <c r="AD66" s="74"/>
      <c r="AE66" s="174"/>
      <c r="AF66" s="138"/>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row>
    <row r="67" spans="1:62" s="1" customFormat="1" ht="16.5" x14ac:dyDescent="0.25">
      <c r="A67" s="608"/>
      <c r="B67" s="186" t="s">
        <v>537</v>
      </c>
      <c r="C67" s="178"/>
      <c r="D67" s="180"/>
      <c r="E67" s="178"/>
      <c r="F67" s="180"/>
      <c r="G67" s="178"/>
      <c r="H67" s="180"/>
      <c r="I67" s="178"/>
      <c r="J67" s="180"/>
      <c r="K67" s="178"/>
      <c r="L67" s="180"/>
      <c r="M67" s="178"/>
      <c r="N67" s="180"/>
      <c r="O67" s="178"/>
      <c r="P67" s="179"/>
      <c r="Q67" s="180"/>
      <c r="R67" s="178"/>
      <c r="S67" s="179"/>
      <c r="T67" s="180"/>
      <c r="U67" s="178"/>
      <c r="V67" s="179"/>
      <c r="W67" s="180"/>
      <c r="X67" s="178"/>
      <c r="Y67" s="179"/>
      <c r="Z67" s="180"/>
      <c r="AA67" s="178"/>
      <c r="AB67" s="179"/>
      <c r="AC67" s="180"/>
      <c r="AD67" s="178"/>
      <c r="AE67" s="179"/>
      <c r="AF67" s="180"/>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row>
    <row r="68" spans="1:62" s="1" customFormat="1" ht="17.25" thickBot="1" x14ac:dyDescent="0.3">
      <c r="A68" s="379"/>
      <c r="B68" s="175" t="s">
        <v>412</v>
      </c>
      <c r="C68" s="108"/>
      <c r="D68" s="181"/>
      <c r="E68" s="108"/>
      <c r="F68" s="181"/>
      <c r="G68" s="108"/>
      <c r="H68" s="181"/>
      <c r="I68" s="108"/>
      <c r="J68" s="181"/>
      <c r="K68" s="182"/>
      <c r="L68" s="183"/>
      <c r="M68" s="182"/>
      <c r="N68" s="183"/>
      <c r="O68" s="182"/>
      <c r="P68" s="109"/>
      <c r="Q68" s="181"/>
      <c r="R68" s="108"/>
      <c r="S68" s="109"/>
      <c r="T68" s="181"/>
      <c r="U68" s="108"/>
      <c r="V68" s="109"/>
      <c r="W68" s="181"/>
      <c r="X68" s="108"/>
      <c r="Y68" s="109"/>
      <c r="Z68" s="181"/>
      <c r="AA68" s="108"/>
      <c r="AB68" s="109"/>
      <c r="AC68" s="181"/>
      <c r="AD68" s="108"/>
      <c r="AE68" s="109"/>
      <c r="AF68" s="181"/>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A28" sqref="A28"/>
    </sheetView>
  </sheetViews>
  <sheetFormatPr baseColWidth="10" defaultColWidth="11.42578125" defaultRowHeight="15" customHeight="1" x14ac:dyDescent="0.25"/>
  <cols>
    <col min="1" max="1" width="17.7109375" customWidth="1"/>
    <col min="2" max="2" width="15.42578125" customWidth="1"/>
    <col min="3" max="3" width="25.42578125" customWidth="1"/>
    <col min="4" max="4" width="56.42578125" customWidth="1"/>
    <col min="5" max="5" width="34" customWidth="1"/>
  </cols>
  <sheetData>
    <row r="1" spans="1:84" ht="22.5" customHeight="1" thickBot="1" x14ac:dyDescent="0.3">
      <c r="A1" s="428"/>
      <c r="B1" s="642" t="s">
        <v>160</v>
      </c>
      <c r="C1" s="642"/>
      <c r="D1" s="642"/>
      <c r="E1" s="404" t="s">
        <v>161</v>
      </c>
      <c r="F1" s="405"/>
      <c r="G1" s="406"/>
    </row>
    <row r="2" spans="1:84" ht="22.5" customHeight="1" thickBot="1" x14ac:dyDescent="0.3">
      <c r="A2" s="428"/>
      <c r="B2" s="643" t="s">
        <v>162</v>
      </c>
      <c r="C2" s="643"/>
      <c r="D2" s="643"/>
      <c r="E2" s="404" t="s">
        <v>163</v>
      </c>
      <c r="F2" s="405"/>
      <c r="G2" s="406"/>
    </row>
    <row r="3" spans="1:84" ht="31.5" customHeight="1" thickBot="1" x14ac:dyDescent="0.3">
      <c r="A3" s="428"/>
      <c r="B3" s="521" t="s">
        <v>0</v>
      </c>
      <c r="C3" s="522"/>
      <c r="D3" s="523"/>
      <c r="E3" s="404" t="s">
        <v>164</v>
      </c>
      <c r="F3" s="405"/>
      <c r="G3" s="406"/>
    </row>
    <row r="4" spans="1:84" ht="22.5" customHeight="1" thickBot="1" x14ac:dyDescent="0.3">
      <c r="A4" s="428"/>
      <c r="B4" s="524" t="s">
        <v>539</v>
      </c>
      <c r="C4" s="525"/>
      <c r="D4" s="526"/>
      <c r="E4" s="404" t="s">
        <v>540</v>
      </c>
      <c r="F4" s="405"/>
      <c r="G4" s="406"/>
    </row>
    <row r="5" spans="1:84" ht="15.75" thickBot="1" x14ac:dyDescent="0.3">
      <c r="A5" s="53"/>
      <c r="B5" s="53"/>
      <c r="C5" s="249"/>
      <c r="D5" s="249"/>
      <c r="E5" s="249"/>
      <c r="F5" s="250"/>
      <c r="G5" s="250"/>
      <c r="H5" s="250"/>
      <c r="I5" s="250"/>
      <c r="J5" s="250"/>
      <c r="K5" s="250"/>
    </row>
    <row r="6" spans="1:84" ht="27.75" customHeight="1" x14ac:dyDescent="0.25">
      <c r="A6" s="416" t="s">
        <v>167</v>
      </c>
      <c r="B6" s="417"/>
      <c r="C6" s="646" t="s">
        <v>168</v>
      </c>
      <c r="D6" s="647"/>
      <c r="E6" s="648"/>
      <c r="F6" s="7"/>
      <c r="G6" s="7"/>
      <c r="H6" s="7"/>
      <c r="I6" s="7"/>
      <c r="J6" s="7"/>
      <c r="K6" s="7"/>
      <c r="L6" s="1"/>
      <c r="M6" s="173"/>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25">
      <c r="A7" s="545" t="s">
        <v>541</v>
      </c>
      <c r="B7" s="546"/>
      <c r="C7" s="644"/>
      <c r="D7" s="644"/>
      <c r="E7" s="645"/>
      <c r="F7" s="250"/>
      <c r="G7" s="250"/>
      <c r="H7" s="250"/>
      <c r="I7" s="250"/>
      <c r="J7" s="250"/>
      <c r="K7" s="250"/>
    </row>
    <row r="8" spans="1:84" ht="45.75" customHeight="1" x14ac:dyDescent="0.25">
      <c r="A8" s="54" t="s">
        <v>151</v>
      </c>
      <c r="B8" s="54" t="s">
        <v>153</v>
      </c>
      <c r="C8" s="55" t="s">
        <v>155</v>
      </c>
      <c r="D8" s="640" t="s">
        <v>157</v>
      </c>
      <c r="E8" s="641"/>
    </row>
    <row r="9" spans="1:84" ht="40.15" customHeight="1" x14ac:dyDescent="0.25">
      <c r="A9" s="56">
        <v>45784</v>
      </c>
      <c r="B9" s="253"/>
      <c r="C9" s="70" t="s">
        <v>542</v>
      </c>
      <c r="D9" s="649" t="s">
        <v>543</v>
      </c>
      <c r="E9" s="650"/>
    </row>
    <row r="10" spans="1:84" ht="18.600000000000001" customHeight="1" x14ac:dyDescent="0.25">
      <c r="A10" s="56">
        <v>45784</v>
      </c>
      <c r="B10" s="57"/>
      <c r="C10" s="71" t="s">
        <v>544</v>
      </c>
      <c r="D10" s="651" t="s">
        <v>545</v>
      </c>
      <c r="E10" s="652"/>
    </row>
    <row r="11" spans="1:84" x14ac:dyDescent="0.25">
      <c r="A11" s="56">
        <v>45814</v>
      </c>
      <c r="B11" s="57"/>
      <c r="C11" s="71" t="s">
        <v>546</v>
      </c>
      <c r="D11" s="653" t="s">
        <v>547</v>
      </c>
      <c r="E11" s="654"/>
    </row>
    <row r="12" spans="1:84" x14ac:dyDescent="0.25">
      <c r="A12" s="58"/>
      <c r="B12" s="59"/>
      <c r="C12" s="71"/>
      <c r="D12" s="653"/>
      <c r="E12" s="654"/>
    </row>
    <row r="13" spans="1:84" x14ac:dyDescent="0.25">
      <c r="A13" s="60"/>
      <c r="B13" s="59"/>
      <c r="C13" s="71"/>
      <c r="D13" s="653"/>
      <c r="E13" s="654"/>
    </row>
    <row r="14" spans="1:84" x14ac:dyDescent="0.25">
      <c r="A14" s="60"/>
      <c r="B14" s="59"/>
      <c r="C14" s="72"/>
      <c r="D14" s="653"/>
      <c r="E14" s="654"/>
    </row>
    <row r="15" spans="1:84" x14ac:dyDescent="0.25">
      <c r="A15" s="60"/>
      <c r="B15" s="59"/>
      <c r="C15" s="72"/>
      <c r="D15" s="653"/>
      <c r="E15" s="654"/>
    </row>
    <row r="16" spans="1:84" x14ac:dyDescent="0.25">
      <c r="A16" s="61"/>
      <c r="B16" s="59"/>
      <c r="C16" s="71"/>
      <c r="D16" s="653"/>
      <c r="E16" s="654"/>
    </row>
    <row r="17" spans="1:5" x14ac:dyDescent="0.25">
      <c r="A17" s="62"/>
      <c r="B17" s="63"/>
      <c r="C17" s="73"/>
      <c r="D17" s="653"/>
      <c r="E17" s="654"/>
    </row>
    <row r="18" spans="1:5" x14ac:dyDescent="0.25">
      <c r="A18" s="62"/>
      <c r="B18" s="63"/>
      <c r="C18" s="73"/>
      <c r="D18" s="653"/>
      <c r="E18" s="654"/>
    </row>
    <row r="19" spans="1:5" x14ac:dyDescent="0.25">
      <c r="A19" s="64"/>
      <c r="B19" s="65"/>
      <c r="C19" s="67"/>
      <c r="D19" s="653"/>
      <c r="E19" s="654"/>
    </row>
    <row r="20" spans="1:5" x14ac:dyDescent="0.25">
      <c r="A20" s="66"/>
      <c r="B20" s="67"/>
      <c r="C20" s="67"/>
      <c r="D20" s="653"/>
      <c r="E20" s="654"/>
    </row>
    <row r="21" spans="1:5" x14ac:dyDescent="0.25">
      <c r="A21" s="66"/>
      <c r="B21" s="67"/>
      <c r="C21" s="67"/>
      <c r="D21" s="653"/>
      <c r="E21" s="654"/>
    </row>
    <row r="22" spans="1:5" x14ac:dyDescent="0.25">
      <c r="A22" s="66"/>
      <c r="B22" s="67"/>
      <c r="C22" s="67"/>
      <c r="D22" s="653"/>
      <c r="E22" s="654"/>
    </row>
    <row r="23" spans="1:5" x14ac:dyDescent="0.25">
      <c r="A23" s="66"/>
      <c r="B23" s="67"/>
      <c r="C23" s="67"/>
      <c r="D23" s="653"/>
      <c r="E23" s="654"/>
    </row>
    <row r="24" spans="1:5" x14ac:dyDescent="0.25">
      <c r="A24" s="66"/>
      <c r="B24" s="67"/>
      <c r="C24" s="67"/>
      <c r="D24" s="653"/>
      <c r="E24" s="654"/>
    </row>
    <row r="25" spans="1:5" x14ac:dyDescent="0.25">
      <c r="A25" s="66"/>
      <c r="B25" s="67"/>
      <c r="C25" s="67"/>
      <c r="D25" s="653"/>
      <c r="E25" s="654"/>
    </row>
    <row r="26" spans="1:5" x14ac:dyDescent="0.25">
      <c r="A26" s="66"/>
      <c r="B26" s="67"/>
      <c r="C26" s="67"/>
      <c r="D26" s="653"/>
      <c r="E26" s="654"/>
    </row>
    <row r="27" spans="1:5" x14ac:dyDescent="0.25">
      <c r="A27" s="66"/>
      <c r="B27" s="67"/>
      <c r="C27" s="67"/>
      <c r="D27" s="653"/>
      <c r="E27" s="654"/>
    </row>
    <row r="28" spans="1:5" x14ac:dyDescent="0.25">
      <c r="A28" s="66"/>
      <c r="B28" s="67"/>
      <c r="C28" s="67"/>
      <c r="D28" s="653"/>
      <c r="E28" s="654"/>
    </row>
    <row r="29" spans="1:5" x14ac:dyDescent="0.25">
      <c r="A29" s="66"/>
      <c r="B29" s="67"/>
      <c r="C29" s="67"/>
      <c r="D29" s="653"/>
      <c r="E29" s="654"/>
    </row>
    <row r="30" spans="1:5" x14ac:dyDescent="0.25">
      <c r="A30" s="66"/>
      <c r="B30" s="67"/>
      <c r="C30" s="67"/>
      <c r="D30" s="653"/>
      <c r="E30" s="654"/>
    </row>
    <row r="31" spans="1:5" x14ac:dyDescent="0.25">
      <c r="A31" s="66"/>
      <c r="B31" s="67"/>
      <c r="C31" s="67"/>
      <c r="D31" s="653"/>
      <c r="E31" s="654"/>
    </row>
    <row r="32" spans="1:5" x14ac:dyDescent="0.25">
      <c r="A32" s="66"/>
      <c r="B32" s="67"/>
      <c r="C32" s="67"/>
      <c r="D32" s="653"/>
      <c r="E32" s="654"/>
    </row>
    <row r="33" spans="1:5" x14ac:dyDescent="0.25">
      <c r="A33" s="66"/>
      <c r="B33" s="67"/>
      <c r="C33" s="67"/>
      <c r="D33" s="653"/>
      <c r="E33" s="654"/>
    </row>
    <row r="34" spans="1:5" x14ac:dyDescent="0.25">
      <c r="A34" s="66"/>
      <c r="B34" s="67"/>
      <c r="C34" s="67"/>
      <c r="D34" s="653"/>
      <c r="E34" s="654"/>
    </row>
    <row r="35" spans="1:5" x14ac:dyDescent="0.25">
      <c r="A35" s="66"/>
      <c r="B35" s="67"/>
      <c r="C35" s="67"/>
      <c r="D35" s="653"/>
      <c r="E35" s="654"/>
    </row>
    <row r="36" spans="1:5" x14ac:dyDescent="0.25">
      <c r="A36" s="68"/>
      <c r="B36" s="69"/>
      <c r="C36" s="69"/>
      <c r="D36" s="655"/>
      <c r="E36" s="656"/>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008979-4F5E-48FC-A843-6541CFB1C962}"/>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Yuly Emperatriz Sanchez Cancelado</cp:lastModifiedBy>
  <cp:revision/>
  <dcterms:created xsi:type="dcterms:W3CDTF">2016-04-29T15:11:54Z</dcterms:created>
  <dcterms:modified xsi:type="dcterms:W3CDTF">2025-11-12T23:22:57Z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